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rlich\Documents\Arbeit DBI\20_Projekte\Transformationspfade\TP_RMG 2050\MKG_Marek\"/>
    </mc:Choice>
  </mc:AlternateContent>
  <xr:revisionPtr revIDLastSave="0" documentId="13_ncr:1_{A25A1B0B-7A4F-4B36-A9B6-B82C0D45EC19}" xr6:coauthVersionLast="47" xr6:coauthVersionMax="47" xr10:uidLastSave="{00000000-0000-0000-0000-000000000000}"/>
  <bookViews>
    <workbookView xWindow="-110" yWindow="-110" windowWidth="19420" windowHeight="10420" activeTab="1" xr2:uid="{8DC8CF05-BD25-496B-99F3-87749FC42CA9}"/>
  </bookViews>
  <sheets>
    <sheet name="Übersicht" sheetId="1" r:id="rId1"/>
    <sheet name="MKG (best case)" sheetId="6" r:id="rId2"/>
  </sheets>
  <definedNames>
    <definedName name="_xlnm._FilterDatabase" localSheetId="1" hidden="1">'MKG (best case)'!$A$6:$X$2155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115" i="6" l="1"/>
  <c r="W2115" i="6"/>
  <c r="V2116" i="6"/>
  <c r="W2116" i="6"/>
  <c r="V2117" i="6"/>
  <c r="W2117" i="6"/>
  <c r="V2118" i="6"/>
  <c r="W2118" i="6"/>
  <c r="V2119" i="6"/>
  <c r="W2119" i="6"/>
  <c r="V2120" i="6"/>
  <c r="W2120" i="6"/>
  <c r="V2121" i="6"/>
  <c r="W2121" i="6"/>
  <c r="V2122" i="6"/>
  <c r="W2122" i="6"/>
  <c r="V2123" i="6"/>
  <c r="W2123" i="6"/>
  <c r="V2124" i="6"/>
  <c r="W2124" i="6"/>
  <c r="V2125" i="6"/>
  <c r="W2125" i="6"/>
  <c r="V2126" i="6"/>
  <c r="W2126" i="6"/>
  <c r="V2127" i="6"/>
  <c r="W2127" i="6"/>
  <c r="V2128" i="6"/>
  <c r="W2128" i="6"/>
  <c r="V2129" i="6"/>
  <c r="W2129" i="6"/>
  <c r="V2130" i="6"/>
  <c r="W2130" i="6"/>
  <c r="V2131" i="6"/>
  <c r="W2131" i="6"/>
  <c r="V2132" i="6"/>
  <c r="W2132" i="6"/>
  <c r="V2133" i="6"/>
  <c r="W2133" i="6"/>
  <c r="V2134" i="6"/>
  <c r="W2134" i="6"/>
  <c r="V2135" i="6"/>
  <c r="W2135" i="6"/>
  <c r="V2136" i="6"/>
  <c r="W2136" i="6"/>
  <c r="V2137" i="6"/>
  <c r="W2137" i="6"/>
  <c r="V2138" i="6"/>
  <c r="W2138" i="6"/>
  <c r="V2139" i="6"/>
  <c r="W2139" i="6"/>
  <c r="V2140" i="6"/>
  <c r="W2140" i="6"/>
  <c r="V2141" i="6"/>
  <c r="W2141" i="6"/>
  <c r="V2142" i="6"/>
  <c r="W2142" i="6"/>
  <c r="V2143" i="6"/>
  <c r="W2143" i="6"/>
  <c r="V2144" i="6"/>
  <c r="W2144" i="6"/>
  <c r="V2145" i="6"/>
  <c r="W2145" i="6"/>
  <c r="V2146" i="6"/>
  <c r="W2146" i="6"/>
  <c r="V2147" i="6"/>
  <c r="W2147" i="6"/>
  <c r="V2148" i="6"/>
  <c r="W2148" i="6"/>
  <c r="V2149" i="6"/>
  <c r="W2149" i="6"/>
  <c r="V2150" i="6"/>
  <c r="W2150" i="6"/>
  <c r="V2151" i="6"/>
  <c r="W2151" i="6"/>
  <c r="V2152" i="6"/>
  <c r="W2152" i="6"/>
  <c r="V2153" i="6"/>
  <c r="W2153" i="6"/>
  <c r="V2154" i="6"/>
  <c r="W2154" i="6"/>
  <c r="V2155" i="6"/>
  <c r="W2155" i="6"/>
  <c r="V1925" i="6"/>
  <c r="W1925" i="6"/>
  <c r="V1926" i="6"/>
  <c r="W1926" i="6"/>
  <c r="V1927" i="6"/>
  <c r="W1927" i="6"/>
  <c r="V1928" i="6"/>
  <c r="W1928" i="6"/>
  <c r="V1929" i="6"/>
  <c r="W1929" i="6"/>
  <c r="V1930" i="6"/>
  <c r="W1930" i="6"/>
  <c r="V1931" i="6"/>
  <c r="W1931" i="6"/>
  <c r="V1932" i="6"/>
  <c r="W1932" i="6"/>
  <c r="V1933" i="6"/>
  <c r="W1933" i="6"/>
  <c r="V1934" i="6"/>
  <c r="W1934" i="6"/>
  <c r="V1935" i="6"/>
  <c r="W1935" i="6"/>
  <c r="V1936" i="6"/>
  <c r="W1936" i="6"/>
  <c r="V1937" i="6"/>
  <c r="W1937" i="6"/>
  <c r="V1938" i="6"/>
  <c r="W1938" i="6"/>
  <c r="V1939" i="6"/>
  <c r="W1939" i="6"/>
  <c r="V1940" i="6"/>
  <c r="W1940" i="6"/>
  <c r="V1941" i="6"/>
  <c r="W1941" i="6"/>
  <c r="V1942" i="6"/>
  <c r="W1942" i="6"/>
  <c r="V1943" i="6"/>
  <c r="W1943" i="6"/>
  <c r="V1944" i="6"/>
  <c r="W1944" i="6"/>
  <c r="V1945" i="6"/>
  <c r="W1945" i="6"/>
  <c r="V1946" i="6"/>
  <c r="W1946" i="6"/>
  <c r="V1947" i="6"/>
  <c r="W1947" i="6"/>
  <c r="V1948" i="6"/>
  <c r="W1948" i="6"/>
  <c r="V1949" i="6"/>
  <c r="W1949" i="6"/>
  <c r="V1950" i="6"/>
  <c r="W1950" i="6"/>
  <c r="V1951" i="6"/>
  <c r="W1951" i="6"/>
  <c r="V1952" i="6"/>
  <c r="W1952" i="6"/>
  <c r="V1953" i="6"/>
  <c r="W1953" i="6"/>
  <c r="V1954" i="6"/>
  <c r="W1954" i="6"/>
  <c r="V1955" i="6"/>
  <c r="W1955" i="6"/>
  <c r="V1956" i="6"/>
  <c r="W1956" i="6"/>
  <c r="V1957" i="6"/>
  <c r="W1957" i="6"/>
  <c r="V1958" i="6"/>
  <c r="W1958" i="6"/>
  <c r="V1959" i="6"/>
  <c r="W1959" i="6"/>
  <c r="V1960" i="6"/>
  <c r="W1960" i="6"/>
  <c r="V1961" i="6"/>
  <c r="W1961" i="6"/>
  <c r="V1962" i="6"/>
  <c r="W1962" i="6"/>
  <c r="V1963" i="6"/>
  <c r="W1963" i="6"/>
  <c r="V1964" i="6"/>
  <c r="W1964" i="6"/>
  <c r="V1965" i="6"/>
  <c r="W1965" i="6"/>
  <c r="V1966" i="6"/>
  <c r="W1966" i="6"/>
  <c r="V1967" i="6"/>
  <c r="W1967" i="6"/>
  <c r="V1968" i="6"/>
  <c r="W1968" i="6"/>
  <c r="V1969" i="6"/>
  <c r="W1969" i="6"/>
  <c r="V1970" i="6"/>
  <c r="W1970" i="6"/>
  <c r="V1971" i="6"/>
  <c r="W1971" i="6"/>
  <c r="V1972" i="6"/>
  <c r="W1972" i="6"/>
  <c r="V1973" i="6"/>
  <c r="W1973" i="6"/>
  <c r="V1974" i="6"/>
  <c r="W1974" i="6"/>
  <c r="V1975" i="6"/>
  <c r="W1975" i="6"/>
  <c r="V1976" i="6"/>
  <c r="W1976" i="6"/>
  <c r="V1977" i="6"/>
  <c r="W1977" i="6"/>
  <c r="V1978" i="6"/>
  <c r="W1978" i="6"/>
  <c r="V1979" i="6"/>
  <c r="W1979" i="6"/>
  <c r="V1980" i="6"/>
  <c r="W1980" i="6"/>
  <c r="V1981" i="6"/>
  <c r="W1981" i="6"/>
  <c r="V1982" i="6"/>
  <c r="W1982" i="6"/>
  <c r="V1983" i="6"/>
  <c r="W1983" i="6"/>
  <c r="V1984" i="6"/>
  <c r="W1984" i="6"/>
  <c r="V1985" i="6"/>
  <c r="W1985" i="6"/>
  <c r="V1986" i="6"/>
  <c r="W1986" i="6"/>
  <c r="V1987" i="6"/>
  <c r="W1987" i="6"/>
  <c r="V1988" i="6"/>
  <c r="W1988" i="6"/>
  <c r="V1989" i="6"/>
  <c r="W1989" i="6"/>
  <c r="V1990" i="6"/>
  <c r="W1990" i="6"/>
  <c r="V1991" i="6"/>
  <c r="W1991" i="6"/>
  <c r="V1992" i="6"/>
  <c r="W1992" i="6"/>
  <c r="V1993" i="6"/>
  <c r="W1993" i="6"/>
  <c r="V1994" i="6"/>
  <c r="W1994" i="6"/>
  <c r="V1995" i="6"/>
  <c r="W1995" i="6"/>
  <c r="V1996" i="6"/>
  <c r="W1996" i="6"/>
  <c r="V1997" i="6"/>
  <c r="W1997" i="6"/>
  <c r="V1998" i="6"/>
  <c r="W1998" i="6"/>
  <c r="V1999" i="6"/>
  <c r="W1999" i="6"/>
  <c r="V2000" i="6"/>
  <c r="W2000" i="6"/>
  <c r="V2001" i="6"/>
  <c r="W2001" i="6"/>
  <c r="V2002" i="6"/>
  <c r="W2002" i="6"/>
  <c r="V2003" i="6"/>
  <c r="W2003" i="6"/>
  <c r="V2004" i="6"/>
  <c r="W2004" i="6"/>
  <c r="V2005" i="6"/>
  <c r="W2005" i="6"/>
  <c r="V2006" i="6"/>
  <c r="W2006" i="6"/>
  <c r="V2007" i="6"/>
  <c r="W2007" i="6"/>
  <c r="V2008" i="6"/>
  <c r="W2008" i="6"/>
  <c r="V2009" i="6"/>
  <c r="W2009" i="6"/>
  <c r="V2010" i="6"/>
  <c r="W2010" i="6"/>
  <c r="V2011" i="6"/>
  <c r="W2011" i="6"/>
  <c r="V2012" i="6"/>
  <c r="W2012" i="6"/>
  <c r="V2013" i="6"/>
  <c r="W2013" i="6"/>
  <c r="V2014" i="6"/>
  <c r="W2014" i="6"/>
  <c r="V2015" i="6"/>
  <c r="W2015" i="6"/>
  <c r="V2016" i="6"/>
  <c r="W2016" i="6"/>
  <c r="V2017" i="6"/>
  <c r="W2017" i="6"/>
  <c r="V2018" i="6"/>
  <c r="W2018" i="6"/>
  <c r="V2019" i="6"/>
  <c r="W2019" i="6"/>
  <c r="V2020" i="6"/>
  <c r="W2020" i="6"/>
  <c r="V2021" i="6"/>
  <c r="W2021" i="6"/>
  <c r="V2022" i="6"/>
  <c r="W2022" i="6"/>
  <c r="V2023" i="6"/>
  <c r="W2023" i="6"/>
  <c r="V2024" i="6"/>
  <c r="W2024" i="6"/>
  <c r="V2025" i="6"/>
  <c r="W2025" i="6"/>
  <c r="V2026" i="6"/>
  <c r="W2026" i="6"/>
  <c r="V2027" i="6"/>
  <c r="W2027" i="6"/>
  <c r="V2028" i="6"/>
  <c r="W2028" i="6"/>
  <c r="V2029" i="6"/>
  <c r="W2029" i="6"/>
  <c r="V2030" i="6"/>
  <c r="W2030" i="6"/>
  <c r="V2031" i="6"/>
  <c r="W2031" i="6"/>
  <c r="V2032" i="6"/>
  <c r="W2032" i="6"/>
  <c r="V2033" i="6"/>
  <c r="W2033" i="6"/>
  <c r="V2034" i="6"/>
  <c r="W2034" i="6"/>
  <c r="V2035" i="6"/>
  <c r="W2035" i="6"/>
  <c r="V2036" i="6"/>
  <c r="W2036" i="6"/>
  <c r="V2037" i="6"/>
  <c r="W2037" i="6"/>
  <c r="V2038" i="6"/>
  <c r="W2038" i="6"/>
  <c r="V2039" i="6"/>
  <c r="W2039" i="6"/>
  <c r="V2040" i="6"/>
  <c r="W2040" i="6"/>
  <c r="V2041" i="6"/>
  <c r="W2041" i="6"/>
  <c r="V2042" i="6"/>
  <c r="W2042" i="6"/>
  <c r="V2043" i="6"/>
  <c r="W2043" i="6"/>
  <c r="V2044" i="6"/>
  <c r="W2044" i="6"/>
  <c r="V2045" i="6"/>
  <c r="W2045" i="6"/>
  <c r="V2046" i="6"/>
  <c r="W2046" i="6"/>
  <c r="V2047" i="6"/>
  <c r="W2047" i="6"/>
  <c r="V2048" i="6"/>
  <c r="W2048" i="6"/>
  <c r="V2049" i="6"/>
  <c r="W2049" i="6"/>
  <c r="V2050" i="6"/>
  <c r="W2050" i="6"/>
  <c r="V2051" i="6"/>
  <c r="W2051" i="6"/>
  <c r="V2052" i="6"/>
  <c r="W2052" i="6"/>
  <c r="V2053" i="6"/>
  <c r="W2053" i="6"/>
  <c r="V2054" i="6"/>
  <c r="W2054" i="6"/>
  <c r="V2055" i="6"/>
  <c r="W2055" i="6"/>
  <c r="V2056" i="6"/>
  <c r="W2056" i="6"/>
  <c r="V2057" i="6"/>
  <c r="W2057" i="6"/>
  <c r="V2058" i="6"/>
  <c r="W2058" i="6"/>
  <c r="V2059" i="6"/>
  <c r="W2059" i="6"/>
  <c r="V2060" i="6"/>
  <c r="W2060" i="6"/>
  <c r="V2061" i="6"/>
  <c r="W2061" i="6"/>
  <c r="V2062" i="6"/>
  <c r="W2062" i="6"/>
  <c r="V2063" i="6"/>
  <c r="W2063" i="6"/>
  <c r="V2064" i="6"/>
  <c r="W2064" i="6"/>
  <c r="V2065" i="6"/>
  <c r="W2065" i="6"/>
  <c r="V2066" i="6"/>
  <c r="W2066" i="6"/>
  <c r="V2067" i="6"/>
  <c r="W2067" i="6"/>
  <c r="V2068" i="6"/>
  <c r="W2068" i="6"/>
  <c r="V2069" i="6"/>
  <c r="W2069" i="6"/>
  <c r="V2070" i="6"/>
  <c r="W2070" i="6"/>
  <c r="V2071" i="6"/>
  <c r="W2071" i="6"/>
  <c r="V2072" i="6"/>
  <c r="W2072" i="6"/>
  <c r="V2073" i="6"/>
  <c r="W2073" i="6"/>
  <c r="V2074" i="6"/>
  <c r="W2074" i="6"/>
  <c r="V2075" i="6"/>
  <c r="W2075" i="6"/>
  <c r="V2076" i="6"/>
  <c r="W2076" i="6"/>
  <c r="V2077" i="6"/>
  <c r="W2077" i="6"/>
  <c r="V2078" i="6"/>
  <c r="W2078" i="6"/>
  <c r="V2079" i="6"/>
  <c r="W2079" i="6"/>
  <c r="V2080" i="6"/>
  <c r="W2080" i="6"/>
  <c r="V2081" i="6"/>
  <c r="W2081" i="6"/>
  <c r="V2082" i="6"/>
  <c r="W2082" i="6"/>
  <c r="V2083" i="6"/>
  <c r="W2083" i="6"/>
  <c r="V2084" i="6"/>
  <c r="W2084" i="6"/>
  <c r="V2085" i="6"/>
  <c r="W2085" i="6"/>
  <c r="V2086" i="6"/>
  <c r="W2086" i="6"/>
  <c r="V2087" i="6"/>
  <c r="W2087" i="6"/>
  <c r="V2088" i="6"/>
  <c r="W2088" i="6"/>
  <c r="V2089" i="6"/>
  <c r="W2089" i="6"/>
  <c r="V2090" i="6"/>
  <c r="W2090" i="6"/>
  <c r="V2091" i="6"/>
  <c r="W2091" i="6"/>
  <c r="V2092" i="6"/>
  <c r="W2092" i="6"/>
  <c r="V2093" i="6"/>
  <c r="W2093" i="6"/>
  <c r="V2094" i="6"/>
  <c r="W2094" i="6"/>
  <c r="V2095" i="6"/>
  <c r="W2095" i="6"/>
  <c r="V2096" i="6"/>
  <c r="W2096" i="6"/>
  <c r="V2097" i="6"/>
  <c r="W2097" i="6"/>
  <c r="V2098" i="6"/>
  <c r="W2098" i="6"/>
  <c r="V2099" i="6"/>
  <c r="W2099" i="6"/>
  <c r="V2100" i="6"/>
  <c r="W2100" i="6"/>
  <c r="V2101" i="6"/>
  <c r="W2101" i="6"/>
  <c r="V2102" i="6"/>
  <c r="W2102" i="6"/>
  <c r="V2103" i="6"/>
  <c r="W2103" i="6"/>
  <c r="V2104" i="6"/>
  <c r="W2104" i="6"/>
  <c r="V2105" i="6"/>
  <c r="W2105" i="6"/>
  <c r="V2106" i="6"/>
  <c r="W2106" i="6"/>
  <c r="V2107" i="6"/>
  <c r="W2107" i="6"/>
  <c r="V2108" i="6"/>
  <c r="W2108" i="6"/>
  <c r="V2109" i="6"/>
  <c r="W2109" i="6"/>
  <c r="V2110" i="6"/>
  <c r="W2110" i="6"/>
  <c r="V2111" i="6"/>
  <c r="W2111" i="6"/>
  <c r="V2112" i="6"/>
  <c r="W2112" i="6"/>
  <c r="V2113" i="6"/>
  <c r="W2113" i="6"/>
  <c r="V2114" i="6"/>
  <c r="W2114" i="6"/>
  <c r="L2115" i="6"/>
  <c r="M2115" i="6"/>
  <c r="K2115" i="6" s="1"/>
  <c r="P2115" i="6"/>
  <c r="R2115" i="6"/>
  <c r="S2115" i="6"/>
  <c r="T2115" i="6"/>
  <c r="L2116" i="6"/>
  <c r="M2116" i="6"/>
  <c r="K2116" i="6" s="1"/>
  <c r="P2116" i="6"/>
  <c r="R2116" i="6"/>
  <c r="S2116" i="6"/>
  <c r="T2116" i="6"/>
  <c r="L2117" i="6"/>
  <c r="M2117" i="6"/>
  <c r="K2117" i="6" s="1"/>
  <c r="P2117" i="6"/>
  <c r="R2117" i="6"/>
  <c r="S2117" i="6"/>
  <c r="T2117" i="6"/>
  <c r="L2118" i="6"/>
  <c r="M2118" i="6"/>
  <c r="K2118" i="6" s="1"/>
  <c r="P2118" i="6"/>
  <c r="R2118" i="6"/>
  <c r="S2118" i="6"/>
  <c r="T2118" i="6"/>
  <c r="L2119" i="6"/>
  <c r="M2119" i="6"/>
  <c r="K2119" i="6" s="1"/>
  <c r="P2119" i="6"/>
  <c r="R2119" i="6"/>
  <c r="S2119" i="6"/>
  <c r="T2119" i="6"/>
  <c r="L2120" i="6"/>
  <c r="M2120" i="6"/>
  <c r="K2120" i="6" s="1"/>
  <c r="P2120" i="6"/>
  <c r="R2120" i="6"/>
  <c r="S2120" i="6"/>
  <c r="T2120" i="6"/>
  <c r="L2121" i="6"/>
  <c r="M2121" i="6"/>
  <c r="K2121" i="6" s="1"/>
  <c r="P2121" i="6"/>
  <c r="R2121" i="6"/>
  <c r="S2121" i="6"/>
  <c r="T2121" i="6"/>
  <c r="L2122" i="6"/>
  <c r="M2122" i="6"/>
  <c r="K2122" i="6" s="1"/>
  <c r="P2122" i="6"/>
  <c r="R2122" i="6"/>
  <c r="S2122" i="6"/>
  <c r="T2122" i="6"/>
  <c r="L2123" i="6"/>
  <c r="M2123" i="6"/>
  <c r="K2123" i="6" s="1"/>
  <c r="P2123" i="6"/>
  <c r="R2123" i="6"/>
  <c r="S2123" i="6"/>
  <c r="T2123" i="6"/>
  <c r="L2124" i="6"/>
  <c r="M2124" i="6"/>
  <c r="K2124" i="6" s="1"/>
  <c r="P2124" i="6"/>
  <c r="R2124" i="6"/>
  <c r="S2124" i="6"/>
  <c r="T2124" i="6"/>
  <c r="L2125" i="6"/>
  <c r="M2125" i="6"/>
  <c r="K2125" i="6" s="1"/>
  <c r="P2125" i="6"/>
  <c r="R2125" i="6"/>
  <c r="S2125" i="6"/>
  <c r="T2125" i="6"/>
  <c r="L2126" i="6"/>
  <c r="M2126" i="6"/>
  <c r="K2126" i="6" s="1"/>
  <c r="P2126" i="6"/>
  <c r="R2126" i="6"/>
  <c r="S2126" i="6"/>
  <c r="T2126" i="6"/>
  <c r="L2127" i="6"/>
  <c r="M2127" i="6"/>
  <c r="K2127" i="6" s="1"/>
  <c r="P2127" i="6"/>
  <c r="R2127" i="6"/>
  <c r="S2127" i="6"/>
  <c r="T2127" i="6"/>
  <c r="L2128" i="6"/>
  <c r="M2128" i="6"/>
  <c r="K2128" i="6" s="1"/>
  <c r="P2128" i="6"/>
  <c r="R2128" i="6"/>
  <c r="S2128" i="6"/>
  <c r="T2128" i="6"/>
  <c r="L2129" i="6"/>
  <c r="M2129" i="6"/>
  <c r="K2129" i="6" s="1"/>
  <c r="P2129" i="6"/>
  <c r="R2129" i="6"/>
  <c r="S2129" i="6"/>
  <c r="T2129" i="6"/>
  <c r="L2130" i="6"/>
  <c r="M2130" i="6"/>
  <c r="K2130" i="6" s="1"/>
  <c r="P2130" i="6"/>
  <c r="R2130" i="6"/>
  <c r="S2130" i="6"/>
  <c r="T2130" i="6"/>
  <c r="L2131" i="6"/>
  <c r="M2131" i="6"/>
  <c r="K2131" i="6" s="1"/>
  <c r="P2131" i="6"/>
  <c r="R2131" i="6"/>
  <c r="S2131" i="6"/>
  <c r="T2131" i="6"/>
  <c r="L2132" i="6"/>
  <c r="M2132" i="6"/>
  <c r="K2132" i="6" s="1"/>
  <c r="P2132" i="6"/>
  <c r="R2132" i="6"/>
  <c r="S2132" i="6"/>
  <c r="T2132" i="6"/>
  <c r="L2133" i="6"/>
  <c r="M2133" i="6"/>
  <c r="K2133" i="6" s="1"/>
  <c r="P2133" i="6"/>
  <c r="R2133" i="6"/>
  <c r="S2133" i="6"/>
  <c r="T2133" i="6"/>
  <c r="L2134" i="6"/>
  <c r="M2134" i="6"/>
  <c r="K2134" i="6" s="1"/>
  <c r="P2134" i="6"/>
  <c r="R2134" i="6"/>
  <c r="S2134" i="6"/>
  <c r="T2134" i="6"/>
  <c r="L2135" i="6"/>
  <c r="M2135" i="6"/>
  <c r="K2135" i="6" s="1"/>
  <c r="P2135" i="6"/>
  <c r="R2135" i="6"/>
  <c r="S2135" i="6"/>
  <c r="T2135" i="6"/>
  <c r="L2136" i="6"/>
  <c r="M2136" i="6"/>
  <c r="K2136" i="6" s="1"/>
  <c r="P2136" i="6"/>
  <c r="R2136" i="6"/>
  <c r="S2136" i="6"/>
  <c r="T2136" i="6"/>
  <c r="L2137" i="6"/>
  <c r="M2137" i="6"/>
  <c r="K2137" i="6" s="1"/>
  <c r="P2137" i="6"/>
  <c r="R2137" i="6"/>
  <c r="S2137" i="6"/>
  <c r="T2137" i="6"/>
  <c r="L2138" i="6"/>
  <c r="M2138" i="6"/>
  <c r="K2138" i="6" s="1"/>
  <c r="P2138" i="6"/>
  <c r="R2138" i="6"/>
  <c r="S2138" i="6"/>
  <c r="T2138" i="6"/>
  <c r="L2139" i="6"/>
  <c r="M2139" i="6"/>
  <c r="K2139" i="6" s="1"/>
  <c r="P2139" i="6"/>
  <c r="R2139" i="6"/>
  <c r="S2139" i="6"/>
  <c r="T2139" i="6"/>
  <c r="L2140" i="6"/>
  <c r="M2140" i="6"/>
  <c r="K2140" i="6" s="1"/>
  <c r="P2140" i="6"/>
  <c r="R2140" i="6"/>
  <c r="S2140" i="6"/>
  <c r="T2140" i="6"/>
  <c r="L2141" i="6"/>
  <c r="M2141" i="6"/>
  <c r="K2141" i="6" s="1"/>
  <c r="P2141" i="6"/>
  <c r="R2141" i="6"/>
  <c r="S2141" i="6"/>
  <c r="T2141" i="6"/>
  <c r="L2142" i="6"/>
  <c r="M2142" i="6"/>
  <c r="K2142" i="6" s="1"/>
  <c r="P2142" i="6"/>
  <c r="R2142" i="6"/>
  <c r="S2142" i="6"/>
  <c r="T2142" i="6"/>
  <c r="L2143" i="6"/>
  <c r="M2143" i="6"/>
  <c r="K2143" i="6" s="1"/>
  <c r="P2143" i="6"/>
  <c r="R2143" i="6"/>
  <c r="S2143" i="6"/>
  <c r="T2143" i="6"/>
  <c r="L2144" i="6"/>
  <c r="M2144" i="6"/>
  <c r="K2144" i="6" s="1"/>
  <c r="P2144" i="6"/>
  <c r="R2144" i="6"/>
  <c r="S2144" i="6"/>
  <c r="T2144" i="6"/>
  <c r="L2145" i="6"/>
  <c r="M2145" i="6"/>
  <c r="K2145" i="6" s="1"/>
  <c r="P2145" i="6"/>
  <c r="R2145" i="6"/>
  <c r="S2145" i="6"/>
  <c r="T2145" i="6"/>
  <c r="L2146" i="6"/>
  <c r="M2146" i="6"/>
  <c r="K2146" i="6" s="1"/>
  <c r="P2146" i="6"/>
  <c r="R2146" i="6"/>
  <c r="S2146" i="6"/>
  <c r="T2146" i="6"/>
  <c r="L2147" i="6"/>
  <c r="M2147" i="6"/>
  <c r="K2147" i="6" s="1"/>
  <c r="P2147" i="6"/>
  <c r="R2147" i="6"/>
  <c r="S2147" i="6"/>
  <c r="T2147" i="6"/>
  <c r="L2148" i="6"/>
  <c r="M2148" i="6"/>
  <c r="K2148" i="6" s="1"/>
  <c r="P2148" i="6"/>
  <c r="R2148" i="6"/>
  <c r="S2148" i="6"/>
  <c r="T2148" i="6"/>
  <c r="L2149" i="6"/>
  <c r="M2149" i="6"/>
  <c r="K2149" i="6" s="1"/>
  <c r="P2149" i="6"/>
  <c r="R2149" i="6"/>
  <c r="S2149" i="6"/>
  <c r="T2149" i="6"/>
  <c r="L2150" i="6"/>
  <c r="M2150" i="6"/>
  <c r="K2150" i="6" s="1"/>
  <c r="P2150" i="6"/>
  <c r="R2150" i="6"/>
  <c r="S2150" i="6"/>
  <c r="T2150" i="6"/>
  <c r="L2151" i="6"/>
  <c r="M2151" i="6"/>
  <c r="K2151" i="6" s="1"/>
  <c r="P2151" i="6"/>
  <c r="R2151" i="6"/>
  <c r="S2151" i="6"/>
  <c r="T2151" i="6"/>
  <c r="L2152" i="6"/>
  <c r="M2152" i="6"/>
  <c r="K2152" i="6" s="1"/>
  <c r="P2152" i="6"/>
  <c r="R2152" i="6"/>
  <c r="S2152" i="6"/>
  <c r="T2152" i="6"/>
  <c r="L2153" i="6"/>
  <c r="M2153" i="6"/>
  <c r="K2153" i="6" s="1"/>
  <c r="P2153" i="6"/>
  <c r="R2153" i="6"/>
  <c r="S2153" i="6"/>
  <c r="T2153" i="6"/>
  <c r="L2154" i="6"/>
  <c r="M2154" i="6"/>
  <c r="K2154" i="6" s="1"/>
  <c r="P2154" i="6"/>
  <c r="R2154" i="6"/>
  <c r="S2154" i="6"/>
  <c r="T2154" i="6"/>
  <c r="L2155" i="6"/>
  <c r="M2155" i="6"/>
  <c r="K2155" i="6" s="1"/>
  <c r="P2155" i="6"/>
  <c r="R2155" i="6"/>
  <c r="S2155" i="6"/>
  <c r="T2155" i="6"/>
  <c r="G8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7" i="6"/>
  <c r="T2114" i="6"/>
  <c r="S2114" i="6"/>
  <c r="M2114" i="6"/>
  <c r="K2114" i="6" s="1"/>
  <c r="L2114" i="6"/>
  <c r="T2113" i="6"/>
  <c r="S2113" i="6"/>
  <c r="M2113" i="6"/>
  <c r="K2113" i="6" s="1"/>
  <c r="L2113" i="6"/>
  <c r="T2112" i="6"/>
  <c r="S2112" i="6"/>
  <c r="M2112" i="6"/>
  <c r="K2112" i="6" s="1"/>
  <c r="L2112" i="6"/>
  <c r="T2111" i="6"/>
  <c r="S2111" i="6"/>
  <c r="M2111" i="6"/>
  <c r="K2111" i="6" s="1"/>
  <c r="L2111" i="6"/>
  <c r="T2110" i="6"/>
  <c r="S2110" i="6"/>
  <c r="M2110" i="6"/>
  <c r="K2110" i="6" s="1"/>
  <c r="L2110" i="6"/>
  <c r="T2109" i="6"/>
  <c r="S2109" i="6"/>
  <c r="M2109" i="6"/>
  <c r="K2109" i="6" s="1"/>
  <c r="L2109" i="6"/>
  <c r="T2108" i="6"/>
  <c r="S2108" i="6"/>
  <c r="M2108" i="6"/>
  <c r="K2108" i="6" s="1"/>
  <c r="L2108" i="6"/>
  <c r="T2107" i="6"/>
  <c r="S2107" i="6"/>
  <c r="M2107" i="6"/>
  <c r="K2107" i="6" s="1"/>
  <c r="L2107" i="6"/>
  <c r="T2106" i="6"/>
  <c r="S2106" i="6"/>
  <c r="M2106" i="6"/>
  <c r="K2106" i="6" s="1"/>
  <c r="L2106" i="6"/>
  <c r="T2105" i="6"/>
  <c r="S2105" i="6"/>
  <c r="M2105" i="6"/>
  <c r="K2105" i="6" s="1"/>
  <c r="L2105" i="6"/>
  <c r="T2104" i="6"/>
  <c r="S2104" i="6"/>
  <c r="M2104" i="6"/>
  <c r="K2104" i="6" s="1"/>
  <c r="L2104" i="6"/>
  <c r="T2103" i="6"/>
  <c r="S2103" i="6"/>
  <c r="M2103" i="6"/>
  <c r="K2103" i="6" s="1"/>
  <c r="L2103" i="6"/>
  <c r="T2102" i="6"/>
  <c r="S2102" i="6"/>
  <c r="M2102" i="6"/>
  <c r="K2102" i="6" s="1"/>
  <c r="L2102" i="6"/>
  <c r="T2101" i="6"/>
  <c r="S2101" i="6"/>
  <c r="M2101" i="6"/>
  <c r="K2101" i="6" s="1"/>
  <c r="L2101" i="6"/>
  <c r="T2100" i="6"/>
  <c r="S2100" i="6"/>
  <c r="M2100" i="6"/>
  <c r="K2100" i="6" s="1"/>
  <c r="L2100" i="6"/>
  <c r="T2099" i="6"/>
  <c r="S2099" i="6"/>
  <c r="M2099" i="6"/>
  <c r="K2099" i="6" s="1"/>
  <c r="L2099" i="6"/>
  <c r="T2098" i="6"/>
  <c r="S2098" i="6"/>
  <c r="M2098" i="6"/>
  <c r="K2098" i="6" s="1"/>
  <c r="L2098" i="6"/>
  <c r="T2097" i="6"/>
  <c r="S2097" i="6"/>
  <c r="M2097" i="6"/>
  <c r="K2097" i="6" s="1"/>
  <c r="L2097" i="6"/>
  <c r="T2096" i="6"/>
  <c r="S2096" i="6"/>
  <c r="M2096" i="6"/>
  <c r="K2096" i="6" s="1"/>
  <c r="L2096" i="6"/>
  <c r="T2095" i="6"/>
  <c r="S2095" i="6"/>
  <c r="M2095" i="6"/>
  <c r="K2095" i="6" s="1"/>
  <c r="L2095" i="6"/>
  <c r="T2094" i="6"/>
  <c r="S2094" i="6"/>
  <c r="M2094" i="6"/>
  <c r="K2094" i="6" s="1"/>
  <c r="L2094" i="6"/>
  <c r="T2093" i="6"/>
  <c r="S2093" i="6"/>
  <c r="M2093" i="6"/>
  <c r="K2093" i="6" s="1"/>
  <c r="L2093" i="6"/>
  <c r="T2092" i="6"/>
  <c r="S2092" i="6"/>
  <c r="M2092" i="6"/>
  <c r="K2092" i="6" s="1"/>
  <c r="L2092" i="6"/>
  <c r="T2091" i="6"/>
  <c r="S2091" i="6"/>
  <c r="M2091" i="6"/>
  <c r="K2091" i="6" s="1"/>
  <c r="L2091" i="6"/>
  <c r="T2090" i="6"/>
  <c r="S2090" i="6"/>
  <c r="M2090" i="6"/>
  <c r="K2090" i="6" s="1"/>
  <c r="L2090" i="6"/>
  <c r="T2089" i="6"/>
  <c r="S2089" i="6"/>
  <c r="M2089" i="6"/>
  <c r="K2089" i="6" s="1"/>
  <c r="L2089" i="6"/>
  <c r="T2088" i="6"/>
  <c r="S2088" i="6"/>
  <c r="M2088" i="6"/>
  <c r="K2088" i="6" s="1"/>
  <c r="L2088" i="6"/>
  <c r="T2087" i="6"/>
  <c r="S2087" i="6"/>
  <c r="M2087" i="6"/>
  <c r="K2087" i="6" s="1"/>
  <c r="L2087" i="6"/>
  <c r="T2086" i="6"/>
  <c r="S2086" i="6"/>
  <c r="M2086" i="6"/>
  <c r="K2086" i="6" s="1"/>
  <c r="L2086" i="6"/>
  <c r="T2085" i="6"/>
  <c r="S2085" i="6"/>
  <c r="M2085" i="6"/>
  <c r="K2085" i="6" s="1"/>
  <c r="L2085" i="6"/>
  <c r="T2084" i="6"/>
  <c r="S2084" i="6"/>
  <c r="M2084" i="6"/>
  <c r="K2084" i="6" s="1"/>
  <c r="L2084" i="6"/>
  <c r="T2083" i="6"/>
  <c r="S2083" i="6"/>
  <c r="M2083" i="6"/>
  <c r="K2083" i="6" s="1"/>
  <c r="L2083" i="6"/>
  <c r="T2082" i="6"/>
  <c r="S2082" i="6"/>
  <c r="M2082" i="6"/>
  <c r="K2082" i="6" s="1"/>
  <c r="L2082" i="6"/>
  <c r="T2081" i="6"/>
  <c r="S2081" i="6"/>
  <c r="M2081" i="6"/>
  <c r="K2081" i="6" s="1"/>
  <c r="L2081" i="6"/>
  <c r="T2080" i="6"/>
  <c r="S2080" i="6"/>
  <c r="M2080" i="6"/>
  <c r="K2080" i="6" s="1"/>
  <c r="L2080" i="6"/>
  <c r="T2079" i="6"/>
  <c r="S2079" i="6"/>
  <c r="M2079" i="6"/>
  <c r="K2079" i="6" s="1"/>
  <c r="L2079" i="6"/>
  <c r="T2078" i="6"/>
  <c r="S2078" i="6"/>
  <c r="M2078" i="6"/>
  <c r="K2078" i="6" s="1"/>
  <c r="L2078" i="6"/>
  <c r="T2077" i="6"/>
  <c r="S2077" i="6"/>
  <c r="M2077" i="6"/>
  <c r="K2077" i="6" s="1"/>
  <c r="L2077" i="6"/>
  <c r="T2076" i="6"/>
  <c r="S2076" i="6"/>
  <c r="M2076" i="6"/>
  <c r="K2076" i="6" s="1"/>
  <c r="L2076" i="6"/>
  <c r="T2075" i="6"/>
  <c r="S2075" i="6"/>
  <c r="M2075" i="6"/>
  <c r="K2075" i="6" s="1"/>
  <c r="L2075" i="6"/>
  <c r="T2074" i="6"/>
  <c r="S2074" i="6"/>
  <c r="M2074" i="6"/>
  <c r="K2074" i="6" s="1"/>
  <c r="L2074" i="6"/>
  <c r="T2073" i="6"/>
  <c r="S2073" i="6"/>
  <c r="M2073" i="6"/>
  <c r="K2073" i="6" s="1"/>
  <c r="L2073" i="6"/>
  <c r="T2072" i="6"/>
  <c r="S2072" i="6"/>
  <c r="M2072" i="6"/>
  <c r="K2072" i="6" s="1"/>
  <c r="L2072" i="6"/>
  <c r="T2071" i="6"/>
  <c r="S2071" i="6"/>
  <c r="M2071" i="6"/>
  <c r="K2071" i="6" s="1"/>
  <c r="L2071" i="6"/>
  <c r="T2070" i="6"/>
  <c r="S2070" i="6"/>
  <c r="M2070" i="6"/>
  <c r="K2070" i="6" s="1"/>
  <c r="L2070" i="6"/>
  <c r="T2069" i="6"/>
  <c r="S2069" i="6"/>
  <c r="M2069" i="6"/>
  <c r="K2069" i="6" s="1"/>
  <c r="L2069" i="6"/>
  <c r="T2068" i="6"/>
  <c r="S2068" i="6"/>
  <c r="M2068" i="6"/>
  <c r="K2068" i="6" s="1"/>
  <c r="L2068" i="6"/>
  <c r="T2067" i="6"/>
  <c r="S2067" i="6"/>
  <c r="M2067" i="6"/>
  <c r="K2067" i="6" s="1"/>
  <c r="L2067" i="6"/>
  <c r="T2066" i="6"/>
  <c r="S2066" i="6"/>
  <c r="M2066" i="6"/>
  <c r="K2066" i="6" s="1"/>
  <c r="L2066" i="6"/>
  <c r="T2065" i="6"/>
  <c r="S2065" i="6"/>
  <c r="M2065" i="6"/>
  <c r="K2065" i="6" s="1"/>
  <c r="L2065" i="6"/>
  <c r="T2064" i="6"/>
  <c r="S2064" i="6"/>
  <c r="M2064" i="6"/>
  <c r="K2064" i="6" s="1"/>
  <c r="L2064" i="6"/>
  <c r="T2063" i="6"/>
  <c r="S2063" i="6"/>
  <c r="M2063" i="6"/>
  <c r="K2063" i="6" s="1"/>
  <c r="L2063" i="6"/>
  <c r="T2062" i="6"/>
  <c r="S2062" i="6"/>
  <c r="M2062" i="6"/>
  <c r="K2062" i="6" s="1"/>
  <c r="L2062" i="6"/>
  <c r="T2061" i="6"/>
  <c r="S2061" i="6"/>
  <c r="M2061" i="6"/>
  <c r="K2061" i="6" s="1"/>
  <c r="L2061" i="6"/>
  <c r="T2060" i="6"/>
  <c r="S2060" i="6"/>
  <c r="M2060" i="6"/>
  <c r="K2060" i="6" s="1"/>
  <c r="L2060" i="6"/>
  <c r="T2059" i="6"/>
  <c r="S2059" i="6"/>
  <c r="M2059" i="6"/>
  <c r="K2059" i="6" s="1"/>
  <c r="L2059" i="6"/>
  <c r="T2058" i="6"/>
  <c r="S2058" i="6"/>
  <c r="M2058" i="6"/>
  <c r="K2058" i="6" s="1"/>
  <c r="L2058" i="6"/>
  <c r="T2057" i="6"/>
  <c r="S2057" i="6"/>
  <c r="M2057" i="6"/>
  <c r="K2057" i="6" s="1"/>
  <c r="L2057" i="6"/>
  <c r="T2056" i="6"/>
  <c r="S2056" i="6"/>
  <c r="M2056" i="6"/>
  <c r="K2056" i="6" s="1"/>
  <c r="L2056" i="6"/>
  <c r="T2055" i="6"/>
  <c r="S2055" i="6"/>
  <c r="M2055" i="6"/>
  <c r="K2055" i="6" s="1"/>
  <c r="L2055" i="6"/>
  <c r="T2054" i="6"/>
  <c r="S2054" i="6"/>
  <c r="M2054" i="6"/>
  <c r="K2054" i="6" s="1"/>
  <c r="L2054" i="6"/>
  <c r="T2053" i="6"/>
  <c r="S2053" i="6"/>
  <c r="M2053" i="6"/>
  <c r="K2053" i="6" s="1"/>
  <c r="L2053" i="6"/>
  <c r="T2052" i="6"/>
  <c r="S2052" i="6"/>
  <c r="M2052" i="6"/>
  <c r="K2052" i="6" s="1"/>
  <c r="L2052" i="6"/>
  <c r="T2051" i="6"/>
  <c r="S2051" i="6"/>
  <c r="M2051" i="6"/>
  <c r="K2051" i="6" s="1"/>
  <c r="L2051" i="6"/>
  <c r="T2050" i="6"/>
  <c r="S2050" i="6"/>
  <c r="M2050" i="6"/>
  <c r="K2050" i="6" s="1"/>
  <c r="L2050" i="6"/>
  <c r="T2049" i="6"/>
  <c r="S2049" i="6"/>
  <c r="M2049" i="6"/>
  <c r="K2049" i="6" s="1"/>
  <c r="L2049" i="6"/>
  <c r="T2048" i="6"/>
  <c r="S2048" i="6"/>
  <c r="M2048" i="6"/>
  <c r="K2048" i="6" s="1"/>
  <c r="L2048" i="6"/>
  <c r="T2047" i="6"/>
  <c r="S2047" i="6"/>
  <c r="M2047" i="6"/>
  <c r="K2047" i="6" s="1"/>
  <c r="L2047" i="6"/>
  <c r="T2046" i="6"/>
  <c r="S2046" i="6"/>
  <c r="M2046" i="6"/>
  <c r="K2046" i="6" s="1"/>
  <c r="L2046" i="6"/>
  <c r="T2045" i="6"/>
  <c r="S2045" i="6"/>
  <c r="M2045" i="6"/>
  <c r="K2045" i="6" s="1"/>
  <c r="L2045" i="6"/>
  <c r="T2044" i="6"/>
  <c r="S2044" i="6"/>
  <c r="M2044" i="6"/>
  <c r="K2044" i="6" s="1"/>
  <c r="L2044" i="6"/>
  <c r="T2043" i="6"/>
  <c r="S2043" i="6"/>
  <c r="M2043" i="6"/>
  <c r="K2043" i="6" s="1"/>
  <c r="L2043" i="6"/>
  <c r="T2042" i="6"/>
  <c r="S2042" i="6"/>
  <c r="M2042" i="6"/>
  <c r="K2042" i="6" s="1"/>
  <c r="L2042" i="6"/>
  <c r="T2041" i="6"/>
  <c r="S2041" i="6"/>
  <c r="M2041" i="6"/>
  <c r="K2041" i="6" s="1"/>
  <c r="L2041" i="6"/>
  <c r="T2040" i="6"/>
  <c r="S2040" i="6"/>
  <c r="M2040" i="6"/>
  <c r="K2040" i="6" s="1"/>
  <c r="L2040" i="6"/>
  <c r="T2039" i="6"/>
  <c r="S2039" i="6"/>
  <c r="M2039" i="6"/>
  <c r="K2039" i="6" s="1"/>
  <c r="L2039" i="6"/>
  <c r="T2038" i="6"/>
  <c r="S2038" i="6"/>
  <c r="M2038" i="6"/>
  <c r="K2038" i="6" s="1"/>
  <c r="L2038" i="6"/>
  <c r="T2037" i="6"/>
  <c r="S2037" i="6"/>
  <c r="M2037" i="6"/>
  <c r="K2037" i="6" s="1"/>
  <c r="L2037" i="6"/>
  <c r="T2036" i="6"/>
  <c r="S2036" i="6"/>
  <c r="M2036" i="6"/>
  <c r="K2036" i="6" s="1"/>
  <c r="L2036" i="6"/>
  <c r="T2035" i="6"/>
  <c r="S2035" i="6"/>
  <c r="M2035" i="6"/>
  <c r="K2035" i="6" s="1"/>
  <c r="L2035" i="6"/>
  <c r="T2034" i="6"/>
  <c r="S2034" i="6"/>
  <c r="M2034" i="6"/>
  <c r="K2034" i="6" s="1"/>
  <c r="L2034" i="6"/>
  <c r="T2033" i="6"/>
  <c r="S2033" i="6"/>
  <c r="M2033" i="6"/>
  <c r="K2033" i="6" s="1"/>
  <c r="L2033" i="6"/>
  <c r="T2032" i="6"/>
  <c r="S2032" i="6"/>
  <c r="M2032" i="6"/>
  <c r="K2032" i="6" s="1"/>
  <c r="L2032" i="6"/>
  <c r="T2031" i="6"/>
  <c r="S2031" i="6"/>
  <c r="M2031" i="6"/>
  <c r="K2031" i="6" s="1"/>
  <c r="L2031" i="6"/>
  <c r="T2030" i="6"/>
  <c r="S2030" i="6"/>
  <c r="M2030" i="6"/>
  <c r="K2030" i="6" s="1"/>
  <c r="L2030" i="6"/>
  <c r="T2029" i="6"/>
  <c r="S2029" i="6"/>
  <c r="M2029" i="6"/>
  <c r="K2029" i="6" s="1"/>
  <c r="L2029" i="6"/>
  <c r="T2028" i="6"/>
  <c r="S2028" i="6"/>
  <c r="M2028" i="6"/>
  <c r="K2028" i="6" s="1"/>
  <c r="L2028" i="6"/>
  <c r="T2027" i="6"/>
  <c r="S2027" i="6"/>
  <c r="M2027" i="6"/>
  <c r="K2027" i="6" s="1"/>
  <c r="L2027" i="6"/>
  <c r="T2026" i="6"/>
  <c r="S2026" i="6"/>
  <c r="M2026" i="6"/>
  <c r="K2026" i="6" s="1"/>
  <c r="L2026" i="6"/>
  <c r="T2025" i="6"/>
  <c r="S2025" i="6"/>
  <c r="M2025" i="6"/>
  <c r="K2025" i="6" s="1"/>
  <c r="L2025" i="6"/>
  <c r="T2024" i="6"/>
  <c r="S2024" i="6"/>
  <c r="M2024" i="6"/>
  <c r="K2024" i="6" s="1"/>
  <c r="L2024" i="6"/>
  <c r="T2023" i="6"/>
  <c r="S2023" i="6"/>
  <c r="M2023" i="6"/>
  <c r="K2023" i="6" s="1"/>
  <c r="L2023" i="6"/>
  <c r="T2022" i="6"/>
  <c r="S2022" i="6"/>
  <c r="M2022" i="6"/>
  <c r="K2022" i="6" s="1"/>
  <c r="L2022" i="6"/>
  <c r="T2021" i="6"/>
  <c r="S2021" i="6"/>
  <c r="M2021" i="6"/>
  <c r="K2021" i="6" s="1"/>
  <c r="L2021" i="6"/>
  <c r="T2020" i="6"/>
  <c r="S2020" i="6"/>
  <c r="M2020" i="6"/>
  <c r="K2020" i="6" s="1"/>
  <c r="L2020" i="6"/>
  <c r="T2019" i="6"/>
  <c r="S2019" i="6"/>
  <c r="M2019" i="6"/>
  <c r="K2019" i="6" s="1"/>
  <c r="L2019" i="6"/>
  <c r="T2018" i="6"/>
  <c r="S2018" i="6"/>
  <c r="M2018" i="6"/>
  <c r="K2018" i="6" s="1"/>
  <c r="L2018" i="6"/>
  <c r="T2017" i="6"/>
  <c r="S2017" i="6"/>
  <c r="M2017" i="6"/>
  <c r="K2017" i="6" s="1"/>
  <c r="L2017" i="6"/>
  <c r="T2016" i="6"/>
  <c r="S2016" i="6"/>
  <c r="M2016" i="6"/>
  <c r="K2016" i="6" s="1"/>
  <c r="L2016" i="6"/>
  <c r="T2015" i="6"/>
  <c r="S2015" i="6"/>
  <c r="M2015" i="6"/>
  <c r="K2015" i="6" s="1"/>
  <c r="L2015" i="6"/>
  <c r="T2014" i="6"/>
  <c r="S2014" i="6"/>
  <c r="M2014" i="6"/>
  <c r="K2014" i="6" s="1"/>
  <c r="L2014" i="6"/>
  <c r="T2013" i="6"/>
  <c r="S2013" i="6"/>
  <c r="M2013" i="6"/>
  <c r="K2013" i="6" s="1"/>
  <c r="L2013" i="6"/>
  <c r="T2012" i="6"/>
  <c r="S2012" i="6"/>
  <c r="M2012" i="6"/>
  <c r="K2012" i="6" s="1"/>
  <c r="L2012" i="6"/>
  <c r="T2011" i="6"/>
  <c r="S2011" i="6"/>
  <c r="M2011" i="6"/>
  <c r="K2011" i="6" s="1"/>
  <c r="L2011" i="6"/>
  <c r="T2010" i="6"/>
  <c r="S2010" i="6"/>
  <c r="M2010" i="6"/>
  <c r="K2010" i="6" s="1"/>
  <c r="L2010" i="6"/>
  <c r="T2009" i="6"/>
  <c r="S2009" i="6"/>
  <c r="M2009" i="6"/>
  <c r="K2009" i="6" s="1"/>
  <c r="L2009" i="6"/>
  <c r="T2008" i="6"/>
  <c r="S2008" i="6"/>
  <c r="M2008" i="6"/>
  <c r="K2008" i="6" s="1"/>
  <c r="L2008" i="6"/>
  <c r="T2007" i="6"/>
  <c r="S2007" i="6"/>
  <c r="M2007" i="6"/>
  <c r="K2007" i="6" s="1"/>
  <c r="L2007" i="6"/>
  <c r="T2006" i="6"/>
  <c r="S2006" i="6"/>
  <c r="M2006" i="6"/>
  <c r="K2006" i="6" s="1"/>
  <c r="L2006" i="6"/>
  <c r="T2005" i="6"/>
  <c r="S2005" i="6"/>
  <c r="M2005" i="6"/>
  <c r="K2005" i="6" s="1"/>
  <c r="L2005" i="6"/>
  <c r="T2004" i="6"/>
  <c r="S2004" i="6"/>
  <c r="M2004" i="6"/>
  <c r="K2004" i="6" s="1"/>
  <c r="L2004" i="6"/>
  <c r="T2003" i="6"/>
  <c r="S2003" i="6"/>
  <c r="M2003" i="6"/>
  <c r="K2003" i="6" s="1"/>
  <c r="L2003" i="6"/>
  <c r="T2002" i="6"/>
  <c r="S2002" i="6"/>
  <c r="M2002" i="6"/>
  <c r="K2002" i="6" s="1"/>
  <c r="L2002" i="6"/>
  <c r="T2001" i="6"/>
  <c r="S2001" i="6"/>
  <c r="M2001" i="6"/>
  <c r="K2001" i="6" s="1"/>
  <c r="L2001" i="6"/>
  <c r="T2000" i="6"/>
  <c r="S2000" i="6"/>
  <c r="M2000" i="6"/>
  <c r="K2000" i="6" s="1"/>
  <c r="L2000" i="6"/>
  <c r="T1999" i="6"/>
  <c r="S1999" i="6"/>
  <c r="M1999" i="6"/>
  <c r="K1999" i="6" s="1"/>
  <c r="L1999" i="6"/>
  <c r="T1998" i="6"/>
  <c r="S1998" i="6"/>
  <c r="M1998" i="6"/>
  <c r="K1998" i="6" s="1"/>
  <c r="L1998" i="6"/>
  <c r="T1997" i="6"/>
  <c r="S1997" i="6"/>
  <c r="M1997" i="6"/>
  <c r="K1997" i="6" s="1"/>
  <c r="L1997" i="6"/>
  <c r="T1996" i="6"/>
  <c r="S1996" i="6"/>
  <c r="M1996" i="6"/>
  <c r="K1996" i="6" s="1"/>
  <c r="L1996" i="6"/>
  <c r="T1995" i="6"/>
  <c r="S1995" i="6"/>
  <c r="M1995" i="6"/>
  <c r="K1995" i="6" s="1"/>
  <c r="L1995" i="6"/>
  <c r="T1994" i="6"/>
  <c r="S1994" i="6"/>
  <c r="M1994" i="6"/>
  <c r="K1994" i="6" s="1"/>
  <c r="L1994" i="6"/>
  <c r="T1993" i="6"/>
  <c r="S1993" i="6"/>
  <c r="M1993" i="6"/>
  <c r="K1993" i="6" s="1"/>
  <c r="L1993" i="6"/>
  <c r="T1992" i="6"/>
  <c r="S1992" i="6"/>
  <c r="M1992" i="6"/>
  <c r="K1992" i="6" s="1"/>
  <c r="L1992" i="6"/>
  <c r="T1991" i="6"/>
  <c r="S1991" i="6"/>
  <c r="M1991" i="6"/>
  <c r="K1991" i="6" s="1"/>
  <c r="L1991" i="6"/>
  <c r="T1990" i="6"/>
  <c r="S1990" i="6"/>
  <c r="M1990" i="6"/>
  <c r="K1990" i="6" s="1"/>
  <c r="L1990" i="6"/>
  <c r="T1989" i="6"/>
  <c r="S1989" i="6"/>
  <c r="M1989" i="6"/>
  <c r="K1989" i="6" s="1"/>
  <c r="L1989" i="6"/>
  <c r="T1988" i="6"/>
  <c r="S1988" i="6"/>
  <c r="M1988" i="6"/>
  <c r="K1988" i="6" s="1"/>
  <c r="L1988" i="6"/>
  <c r="T1987" i="6"/>
  <c r="S1987" i="6"/>
  <c r="M1987" i="6"/>
  <c r="K1987" i="6" s="1"/>
  <c r="L1987" i="6"/>
  <c r="T1986" i="6"/>
  <c r="S1986" i="6"/>
  <c r="M1986" i="6"/>
  <c r="K1986" i="6" s="1"/>
  <c r="L1986" i="6"/>
  <c r="T1985" i="6"/>
  <c r="S1985" i="6"/>
  <c r="M1985" i="6"/>
  <c r="K1985" i="6" s="1"/>
  <c r="L1985" i="6"/>
  <c r="T1984" i="6"/>
  <c r="S1984" i="6"/>
  <c r="M1984" i="6"/>
  <c r="K1984" i="6" s="1"/>
  <c r="L1984" i="6"/>
  <c r="T1983" i="6"/>
  <c r="S1983" i="6"/>
  <c r="M1983" i="6"/>
  <c r="K1983" i="6" s="1"/>
  <c r="L1983" i="6"/>
  <c r="T1982" i="6"/>
  <c r="S1982" i="6"/>
  <c r="M1982" i="6"/>
  <c r="K1982" i="6" s="1"/>
  <c r="L1982" i="6"/>
  <c r="T1981" i="6"/>
  <c r="S1981" i="6"/>
  <c r="M1981" i="6"/>
  <c r="K1981" i="6" s="1"/>
  <c r="L1981" i="6"/>
  <c r="T1980" i="6"/>
  <c r="S1980" i="6"/>
  <c r="M1980" i="6"/>
  <c r="K1980" i="6" s="1"/>
  <c r="L1980" i="6"/>
  <c r="T1979" i="6"/>
  <c r="S1979" i="6"/>
  <c r="M1979" i="6"/>
  <c r="K1979" i="6" s="1"/>
  <c r="L1979" i="6"/>
  <c r="T1978" i="6"/>
  <c r="S1978" i="6"/>
  <c r="M1978" i="6"/>
  <c r="K1978" i="6" s="1"/>
  <c r="L1978" i="6"/>
  <c r="T1977" i="6"/>
  <c r="S1977" i="6"/>
  <c r="M1977" i="6"/>
  <c r="K1977" i="6" s="1"/>
  <c r="L1977" i="6"/>
  <c r="T1976" i="6"/>
  <c r="S1976" i="6"/>
  <c r="M1976" i="6"/>
  <c r="K1976" i="6" s="1"/>
  <c r="L1976" i="6"/>
  <c r="T1975" i="6"/>
  <c r="S1975" i="6"/>
  <c r="M1975" i="6"/>
  <c r="K1975" i="6" s="1"/>
  <c r="L1975" i="6"/>
  <c r="T1974" i="6"/>
  <c r="S1974" i="6"/>
  <c r="M1974" i="6"/>
  <c r="K1974" i="6" s="1"/>
  <c r="L1974" i="6"/>
  <c r="T1973" i="6"/>
  <c r="S1973" i="6"/>
  <c r="M1973" i="6"/>
  <c r="K1973" i="6" s="1"/>
  <c r="L1973" i="6"/>
  <c r="T1972" i="6"/>
  <c r="S1972" i="6"/>
  <c r="M1972" i="6"/>
  <c r="K1972" i="6" s="1"/>
  <c r="L1972" i="6"/>
  <c r="T1971" i="6"/>
  <c r="S1971" i="6"/>
  <c r="M1971" i="6"/>
  <c r="K1971" i="6" s="1"/>
  <c r="L1971" i="6"/>
  <c r="T1970" i="6"/>
  <c r="S1970" i="6"/>
  <c r="M1970" i="6"/>
  <c r="K1970" i="6" s="1"/>
  <c r="L1970" i="6"/>
  <c r="T1969" i="6"/>
  <c r="S1969" i="6"/>
  <c r="M1969" i="6"/>
  <c r="K1969" i="6" s="1"/>
  <c r="L1969" i="6"/>
  <c r="T1968" i="6"/>
  <c r="S1968" i="6"/>
  <c r="M1968" i="6"/>
  <c r="K1968" i="6" s="1"/>
  <c r="L1968" i="6"/>
  <c r="T1967" i="6"/>
  <c r="S1967" i="6"/>
  <c r="M1967" i="6"/>
  <c r="K1967" i="6" s="1"/>
  <c r="L1967" i="6"/>
  <c r="T1966" i="6"/>
  <c r="S1966" i="6"/>
  <c r="M1966" i="6"/>
  <c r="K1966" i="6" s="1"/>
  <c r="L1966" i="6"/>
  <c r="T1965" i="6"/>
  <c r="S1965" i="6"/>
  <c r="M1965" i="6"/>
  <c r="K1965" i="6" s="1"/>
  <c r="L1965" i="6"/>
  <c r="T1964" i="6"/>
  <c r="S1964" i="6"/>
  <c r="M1964" i="6"/>
  <c r="K1964" i="6" s="1"/>
  <c r="L1964" i="6"/>
  <c r="T1963" i="6"/>
  <c r="S1963" i="6"/>
  <c r="M1963" i="6"/>
  <c r="K1963" i="6" s="1"/>
  <c r="L1963" i="6"/>
  <c r="T1962" i="6"/>
  <c r="S1962" i="6"/>
  <c r="M1962" i="6"/>
  <c r="K1962" i="6" s="1"/>
  <c r="L1962" i="6"/>
  <c r="T1961" i="6"/>
  <c r="S1961" i="6"/>
  <c r="M1961" i="6"/>
  <c r="K1961" i="6" s="1"/>
  <c r="L1961" i="6"/>
  <c r="T1960" i="6"/>
  <c r="S1960" i="6"/>
  <c r="M1960" i="6"/>
  <c r="K1960" i="6" s="1"/>
  <c r="L1960" i="6"/>
  <c r="T1959" i="6"/>
  <c r="S1959" i="6"/>
  <c r="M1959" i="6"/>
  <c r="K1959" i="6" s="1"/>
  <c r="L1959" i="6"/>
  <c r="T1958" i="6"/>
  <c r="S1958" i="6"/>
  <c r="M1958" i="6"/>
  <c r="K1958" i="6" s="1"/>
  <c r="L1958" i="6"/>
  <c r="T1957" i="6"/>
  <c r="S1957" i="6"/>
  <c r="M1957" i="6"/>
  <c r="K1957" i="6" s="1"/>
  <c r="L1957" i="6"/>
  <c r="T1956" i="6"/>
  <c r="S1956" i="6"/>
  <c r="M1956" i="6"/>
  <c r="K1956" i="6" s="1"/>
  <c r="L1956" i="6"/>
  <c r="T1955" i="6"/>
  <c r="S1955" i="6"/>
  <c r="M1955" i="6"/>
  <c r="K1955" i="6" s="1"/>
  <c r="L1955" i="6"/>
  <c r="T1954" i="6"/>
  <c r="S1954" i="6"/>
  <c r="M1954" i="6"/>
  <c r="K1954" i="6" s="1"/>
  <c r="L1954" i="6"/>
  <c r="T1953" i="6"/>
  <c r="S1953" i="6"/>
  <c r="M1953" i="6"/>
  <c r="K1953" i="6" s="1"/>
  <c r="L1953" i="6"/>
  <c r="T1952" i="6"/>
  <c r="S1952" i="6"/>
  <c r="M1952" i="6"/>
  <c r="K1952" i="6" s="1"/>
  <c r="L1952" i="6"/>
  <c r="T1951" i="6"/>
  <c r="S1951" i="6"/>
  <c r="M1951" i="6"/>
  <c r="K1951" i="6" s="1"/>
  <c r="L1951" i="6"/>
  <c r="T1950" i="6"/>
  <c r="S1950" i="6"/>
  <c r="M1950" i="6"/>
  <c r="K1950" i="6" s="1"/>
  <c r="L1950" i="6"/>
  <c r="T1949" i="6"/>
  <c r="S1949" i="6"/>
  <c r="M1949" i="6"/>
  <c r="K1949" i="6" s="1"/>
  <c r="L1949" i="6"/>
  <c r="T1948" i="6"/>
  <c r="S1948" i="6"/>
  <c r="M1948" i="6"/>
  <c r="K1948" i="6" s="1"/>
  <c r="L1948" i="6"/>
  <c r="T1947" i="6"/>
  <c r="S1947" i="6"/>
  <c r="M1947" i="6"/>
  <c r="K1947" i="6" s="1"/>
  <c r="L1947" i="6"/>
  <c r="T1946" i="6"/>
  <c r="S1946" i="6"/>
  <c r="M1946" i="6"/>
  <c r="K1946" i="6" s="1"/>
  <c r="L1946" i="6"/>
  <c r="T1945" i="6"/>
  <c r="S1945" i="6"/>
  <c r="M1945" i="6"/>
  <c r="K1945" i="6" s="1"/>
  <c r="L1945" i="6"/>
  <c r="T1944" i="6"/>
  <c r="S1944" i="6"/>
  <c r="M1944" i="6"/>
  <c r="K1944" i="6" s="1"/>
  <c r="L1944" i="6"/>
  <c r="T1943" i="6"/>
  <c r="S1943" i="6"/>
  <c r="M1943" i="6"/>
  <c r="K1943" i="6" s="1"/>
  <c r="L1943" i="6"/>
  <c r="T1942" i="6"/>
  <c r="S1942" i="6"/>
  <c r="M1942" i="6"/>
  <c r="K1942" i="6" s="1"/>
  <c r="L1942" i="6"/>
  <c r="T1941" i="6"/>
  <c r="S1941" i="6"/>
  <c r="M1941" i="6"/>
  <c r="K1941" i="6" s="1"/>
  <c r="L1941" i="6"/>
  <c r="T1940" i="6"/>
  <c r="S1940" i="6"/>
  <c r="M1940" i="6"/>
  <c r="K1940" i="6" s="1"/>
  <c r="L1940" i="6"/>
  <c r="T1939" i="6"/>
  <c r="S1939" i="6"/>
  <c r="M1939" i="6"/>
  <c r="K1939" i="6" s="1"/>
  <c r="L1939" i="6"/>
  <c r="T1938" i="6"/>
  <c r="S1938" i="6"/>
  <c r="M1938" i="6"/>
  <c r="K1938" i="6" s="1"/>
  <c r="L1938" i="6"/>
  <c r="T1937" i="6"/>
  <c r="S1937" i="6"/>
  <c r="M1937" i="6"/>
  <c r="K1937" i="6" s="1"/>
  <c r="L1937" i="6"/>
  <c r="T1936" i="6"/>
  <c r="S1936" i="6"/>
  <c r="M1936" i="6"/>
  <c r="K1936" i="6" s="1"/>
  <c r="L1936" i="6"/>
  <c r="T1935" i="6"/>
  <c r="S1935" i="6"/>
  <c r="M1935" i="6"/>
  <c r="K1935" i="6" s="1"/>
  <c r="L1935" i="6"/>
  <c r="T1934" i="6"/>
  <c r="S1934" i="6"/>
  <c r="M1934" i="6"/>
  <c r="K1934" i="6" s="1"/>
  <c r="L1934" i="6"/>
  <c r="T1933" i="6"/>
  <c r="S1933" i="6"/>
  <c r="M1933" i="6"/>
  <c r="K1933" i="6" s="1"/>
  <c r="L1933" i="6"/>
  <c r="T1932" i="6"/>
  <c r="S1932" i="6"/>
  <c r="M1932" i="6"/>
  <c r="K1932" i="6" s="1"/>
  <c r="L1932" i="6"/>
  <c r="T1931" i="6"/>
  <c r="S1931" i="6"/>
  <c r="M1931" i="6"/>
  <c r="K1931" i="6" s="1"/>
  <c r="L1931" i="6"/>
  <c r="T1930" i="6"/>
  <c r="S1930" i="6"/>
  <c r="M1930" i="6"/>
  <c r="K1930" i="6" s="1"/>
  <c r="L1930" i="6"/>
  <c r="T1929" i="6"/>
  <c r="S1929" i="6"/>
  <c r="M1929" i="6"/>
  <c r="K1929" i="6" s="1"/>
  <c r="L1929" i="6"/>
  <c r="T1928" i="6"/>
  <c r="S1928" i="6"/>
  <c r="M1928" i="6"/>
  <c r="K1928" i="6" s="1"/>
  <c r="L1928" i="6"/>
  <c r="T1927" i="6"/>
  <c r="S1927" i="6"/>
  <c r="M1927" i="6"/>
  <c r="K1927" i="6" s="1"/>
  <c r="L1927" i="6"/>
  <c r="T1926" i="6"/>
  <c r="S1926" i="6"/>
  <c r="M1926" i="6"/>
  <c r="K1926" i="6" s="1"/>
  <c r="L1926" i="6"/>
  <c r="T1925" i="6"/>
  <c r="S1925" i="6"/>
  <c r="M1925" i="6"/>
  <c r="K1925" i="6" s="1"/>
  <c r="L1925" i="6"/>
  <c r="W1924" i="6"/>
  <c r="V1924" i="6"/>
  <c r="T1924" i="6"/>
  <c r="S1924" i="6"/>
  <c r="M1924" i="6"/>
  <c r="K1924" i="6" s="1"/>
  <c r="L1924" i="6"/>
  <c r="W1923" i="6"/>
  <c r="V1923" i="6"/>
  <c r="T1923" i="6"/>
  <c r="S1923" i="6"/>
  <c r="R1923" i="6"/>
  <c r="P1923" i="6"/>
  <c r="M1923" i="6"/>
  <c r="K1923" i="6" s="1"/>
  <c r="L1923" i="6"/>
  <c r="E1923" i="6"/>
  <c r="D1923" i="6"/>
  <c r="W1922" i="6"/>
  <c r="V1922" i="6"/>
  <c r="T1922" i="6"/>
  <c r="S1922" i="6"/>
  <c r="R1922" i="6"/>
  <c r="P1922" i="6"/>
  <c r="M1922" i="6"/>
  <c r="K1922" i="6" s="1"/>
  <c r="L1922" i="6"/>
  <c r="E1922" i="6"/>
  <c r="D1922" i="6"/>
  <c r="W1921" i="6"/>
  <c r="V1921" i="6"/>
  <c r="T1921" i="6"/>
  <c r="S1921" i="6"/>
  <c r="R1921" i="6"/>
  <c r="P1921" i="6"/>
  <c r="M1921" i="6"/>
  <c r="K1921" i="6" s="1"/>
  <c r="L1921" i="6"/>
  <c r="E1921" i="6"/>
  <c r="D1921" i="6"/>
  <c r="W1920" i="6"/>
  <c r="V1920" i="6"/>
  <c r="T1920" i="6"/>
  <c r="S1920" i="6"/>
  <c r="R1920" i="6"/>
  <c r="P1920" i="6"/>
  <c r="M1920" i="6"/>
  <c r="K1920" i="6" s="1"/>
  <c r="L1920" i="6"/>
  <c r="E1920" i="6"/>
  <c r="D1920" i="6"/>
  <c r="W1919" i="6"/>
  <c r="V1919" i="6"/>
  <c r="T1919" i="6"/>
  <c r="S1919" i="6"/>
  <c r="R1919" i="6"/>
  <c r="P1919" i="6"/>
  <c r="M1919" i="6"/>
  <c r="K1919" i="6" s="1"/>
  <c r="L1919" i="6"/>
  <c r="E1919" i="6"/>
  <c r="D1919" i="6"/>
  <c r="W1918" i="6"/>
  <c r="V1918" i="6"/>
  <c r="T1918" i="6"/>
  <c r="S1918" i="6"/>
  <c r="R1918" i="6"/>
  <c r="P1918" i="6"/>
  <c r="M1918" i="6"/>
  <c r="K1918" i="6" s="1"/>
  <c r="L1918" i="6"/>
  <c r="E1918" i="6"/>
  <c r="D1918" i="6"/>
  <c r="W1917" i="6"/>
  <c r="V1917" i="6"/>
  <c r="T1917" i="6"/>
  <c r="S1917" i="6"/>
  <c r="R1917" i="6"/>
  <c r="P1917" i="6"/>
  <c r="M1917" i="6"/>
  <c r="K1917" i="6" s="1"/>
  <c r="L1917" i="6"/>
  <c r="E1917" i="6"/>
  <c r="D1917" i="6"/>
  <c r="W1916" i="6"/>
  <c r="V1916" i="6"/>
  <c r="T1916" i="6"/>
  <c r="S1916" i="6"/>
  <c r="R1916" i="6"/>
  <c r="P1916" i="6"/>
  <c r="M1916" i="6"/>
  <c r="K1916" i="6" s="1"/>
  <c r="L1916" i="6"/>
  <c r="E1916" i="6"/>
  <c r="D1916" i="6"/>
  <c r="W1915" i="6"/>
  <c r="V1915" i="6"/>
  <c r="T1915" i="6"/>
  <c r="S1915" i="6"/>
  <c r="R1915" i="6"/>
  <c r="P1915" i="6"/>
  <c r="M1915" i="6"/>
  <c r="K1915" i="6" s="1"/>
  <c r="L1915" i="6"/>
  <c r="E1915" i="6"/>
  <c r="D1915" i="6"/>
  <c r="W1914" i="6"/>
  <c r="V1914" i="6"/>
  <c r="T1914" i="6"/>
  <c r="S1914" i="6"/>
  <c r="R1914" i="6"/>
  <c r="P1914" i="6"/>
  <c r="M1914" i="6"/>
  <c r="K1914" i="6" s="1"/>
  <c r="L1914" i="6"/>
  <c r="E1914" i="6"/>
  <c r="D1914" i="6"/>
  <c r="W1913" i="6"/>
  <c r="V1913" i="6"/>
  <c r="T1913" i="6"/>
  <c r="S1913" i="6"/>
  <c r="R1913" i="6"/>
  <c r="P1913" i="6"/>
  <c r="M1913" i="6"/>
  <c r="K1913" i="6" s="1"/>
  <c r="L1913" i="6"/>
  <c r="E1913" i="6"/>
  <c r="D1913" i="6"/>
  <c r="W1912" i="6"/>
  <c r="V1912" i="6"/>
  <c r="T1912" i="6"/>
  <c r="S1912" i="6"/>
  <c r="R1912" i="6"/>
  <c r="P1912" i="6"/>
  <c r="M1912" i="6"/>
  <c r="K1912" i="6" s="1"/>
  <c r="L1912" i="6"/>
  <c r="E1912" i="6"/>
  <c r="D1912" i="6"/>
  <c r="W1911" i="6"/>
  <c r="V1911" i="6"/>
  <c r="T1911" i="6"/>
  <c r="S1911" i="6"/>
  <c r="R1911" i="6"/>
  <c r="P1911" i="6"/>
  <c r="M1911" i="6"/>
  <c r="K1911" i="6" s="1"/>
  <c r="L1911" i="6"/>
  <c r="E1911" i="6"/>
  <c r="D1911" i="6"/>
  <c r="W1910" i="6"/>
  <c r="V1910" i="6"/>
  <c r="T1910" i="6"/>
  <c r="S1910" i="6"/>
  <c r="R1910" i="6"/>
  <c r="P1910" i="6"/>
  <c r="M1910" i="6"/>
  <c r="K1910" i="6" s="1"/>
  <c r="L1910" i="6"/>
  <c r="E1910" i="6"/>
  <c r="D1910" i="6"/>
  <c r="W1909" i="6"/>
  <c r="V1909" i="6"/>
  <c r="T1909" i="6"/>
  <c r="S1909" i="6"/>
  <c r="R1909" i="6"/>
  <c r="P1909" i="6"/>
  <c r="M1909" i="6"/>
  <c r="K1909" i="6" s="1"/>
  <c r="L1909" i="6"/>
  <c r="E1909" i="6"/>
  <c r="D1909" i="6"/>
  <c r="W1908" i="6"/>
  <c r="V1908" i="6"/>
  <c r="T1908" i="6"/>
  <c r="S1908" i="6"/>
  <c r="R1908" i="6"/>
  <c r="P1908" i="6"/>
  <c r="M1908" i="6"/>
  <c r="K1908" i="6" s="1"/>
  <c r="L1908" i="6"/>
  <c r="E1908" i="6"/>
  <c r="D1908" i="6"/>
  <c r="W1907" i="6"/>
  <c r="V1907" i="6"/>
  <c r="T1907" i="6"/>
  <c r="S1907" i="6"/>
  <c r="R1907" i="6"/>
  <c r="P1907" i="6"/>
  <c r="M1907" i="6"/>
  <c r="K1907" i="6" s="1"/>
  <c r="L1907" i="6"/>
  <c r="E1907" i="6"/>
  <c r="D1907" i="6"/>
  <c r="W1906" i="6"/>
  <c r="V1906" i="6"/>
  <c r="T1906" i="6"/>
  <c r="S1906" i="6"/>
  <c r="R1906" i="6"/>
  <c r="P1906" i="6"/>
  <c r="M1906" i="6"/>
  <c r="K1906" i="6" s="1"/>
  <c r="L1906" i="6"/>
  <c r="E1906" i="6"/>
  <c r="D1906" i="6"/>
  <c r="W1905" i="6"/>
  <c r="V1905" i="6"/>
  <c r="T1905" i="6"/>
  <c r="S1905" i="6"/>
  <c r="R1905" i="6"/>
  <c r="P1905" i="6"/>
  <c r="M1905" i="6"/>
  <c r="K1905" i="6" s="1"/>
  <c r="L1905" i="6"/>
  <c r="E1905" i="6"/>
  <c r="D1905" i="6"/>
  <c r="W1904" i="6"/>
  <c r="V1904" i="6"/>
  <c r="T1904" i="6"/>
  <c r="S1904" i="6"/>
  <c r="R1904" i="6"/>
  <c r="P1904" i="6"/>
  <c r="M1904" i="6"/>
  <c r="K1904" i="6" s="1"/>
  <c r="L1904" i="6"/>
  <c r="E1904" i="6"/>
  <c r="D1904" i="6"/>
  <c r="W1903" i="6"/>
  <c r="V1903" i="6"/>
  <c r="T1903" i="6"/>
  <c r="S1903" i="6"/>
  <c r="R1903" i="6"/>
  <c r="P1903" i="6"/>
  <c r="M1903" i="6"/>
  <c r="K1903" i="6" s="1"/>
  <c r="L1903" i="6"/>
  <c r="E1903" i="6"/>
  <c r="D1903" i="6"/>
  <c r="W1902" i="6"/>
  <c r="V1902" i="6"/>
  <c r="T1902" i="6"/>
  <c r="S1902" i="6"/>
  <c r="R1902" i="6"/>
  <c r="P1902" i="6"/>
  <c r="M1902" i="6"/>
  <c r="K1902" i="6" s="1"/>
  <c r="L1902" i="6"/>
  <c r="E1902" i="6"/>
  <c r="D1902" i="6"/>
  <c r="W1901" i="6"/>
  <c r="V1901" i="6"/>
  <c r="T1901" i="6"/>
  <c r="S1901" i="6"/>
  <c r="R1901" i="6"/>
  <c r="P1901" i="6"/>
  <c r="M1901" i="6"/>
  <c r="K1901" i="6" s="1"/>
  <c r="L1901" i="6"/>
  <c r="E1901" i="6"/>
  <c r="D1901" i="6"/>
  <c r="W1900" i="6"/>
  <c r="V1900" i="6"/>
  <c r="T1900" i="6"/>
  <c r="S1900" i="6"/>
  <c r="R1900" i="6"/>
  <c r="P1900" i="6"/>
  <c r="M1900" i="6"/>
  <c r="K1900" i="6" s="1"/>
  <c r="L1900" i="6"/>
  <c r="E1900" i="6"/>
  <c r="D1900" i="6"/>
  <c r="W1899" i="6"/>
  <c r="V1899" i="6"/>
  <c r="T1899" i="6"/>
  <c r="S1899" i="6"/>
  <c r="R1899" i="6"/>
  <c r="P1899" i="6"/>
  <c r="M1899" i="6"/>
  <c r="K1899" i="6" s="1"/>
  <c r="L1899" i="6"/>
  <c r="E1899" i="6"/>
  <c r="D1899" i="6"/>
  <c r="W1898" i="6"/>
  <c r="V1898" i="6"/>
  <c r="T1898" i="6"/>
  <c r="S1898" i="6"/>
  <c r="R1898" i="6"/>
  <c r="P1898" i="6"/>
  <c r="M1898" i="6"/>
  <c r="K1898" i="6" s="1"/>
  <c r="L1898" i="6"/>
  <c r="E1898" i="6"/>
  <c r="D1898" i="6"/>
  <c r="W1897" i="6"/>
  <c r="V1897" i="6"/>
  <c r="T1897" i="6"/>
  <c r="S1897" i="6"/>
  <c r="R1897" i="6"/>
  <c r="P1897" i="6"/>
  <c r="M1897" i="6"/>
  <c r="K1897" i="6" s="1"/>
  <c r="L1897" i="6"/>
  <c r="E1897" i="6"/>
  <c r="D1897" i="6"/>
  <c r="W1896" i="6"/>
  <c r="V1896" i="6"/>
  <c r="T1896" i="6"/>
  <c r="S1896" i="6"/>
  <c r="R1896" i="6"/>
  <c r="P1896" i="6"/>
  <c r="M1896" i="6"/>
  <c r="K1896" i="6" s="1"/>
  <c r="L1896" i="6"/>
  <c r="E1896" i="6"/>
  <c r="D1896" i="6"/>
  <c r="W1895" i="6"/>
  <c r="V1895" i="6"/>
  <c r="T1895" i="6"/>
  <c r="S1895" i="6"/>
  <c r="R1895" i="6"/>
  <c r="P1895" i="6"/>
  <c r="M1895" i="6"/>
  <c r="K1895" i="6" s="1"/>
  <c r="L1895" i="6"/>
  <c r="E1895" i="6"/>
  <c r="D1895" i="6"/>
  <c r="W1894" i="6"/>
  <c r="V1894" i="6"/>
  <c r="T1894" i="6"/>
  <c r="S1894" i="6"/>
  <c r="R1894" i="6"/>
  <c r="P1894" i="6"/>
  <c r="M1894" i="6"/>
  <c r="K1894" i="6" s="1"/>
  <c r="L1894" i="6"/>
  <c r="E1894" i="6"/>
  <c r="D1894" i="6"/>
  <c r="W1893" i="6"/>
  <c r="V1893" i="6"/>
  <c r="T1893" i="6"/>
  <c r="S1893" i="6"/>
  <c r="R1893" i="6"/>
  <c r="P1893" i="6"/>
  <c r="M1893" i="6"/>
  <c r="K1893" i="6" s="1"/>
  <c r="L1893" i="6"/>
  <c r="E1893" i="6"/>
  <c r="D1893" i="6"/>
  <c r="W1892" i="6"/>
  <c r="V1892" i="6"/>
  <c r="T1892" i="6"/>
  <c r="S1892" i="6"/>
  <c r="R1892" i="6"/>
  <c r="P1892" i="6"/>
  <c r="M1892" i="6"/>
  <c r="K1892" i="6" s="1"/>
  <c r="L1892" i="6"/>
  <c r="E1892" i="6"/>
  <c r="D1892" i="6"/>
  <c r="W1891" i="6"/>
  <c r="V1891" i="6"/>
  <c r="T1891" i="6"/>
  <c r="S1891" i="6"/>
  <c r="R1891" i="6"/>
  <c r="P1891" i="6"/>
  <c r="M1891" i="6"/>
  <c r="K1891" i="6" s="1"/>
  <c r="L1891" i="6"/>
  <c r="E1891" i="6"/>
  <c r="D1891" i="6"/>
  <c r="W1890" i="6"/>
  <c r="V1890" i="6"/>
  <c r="T1890" i="6"/>
  <c r="S1890" i="6"/>
  <c r="R1890" i="6"/>
  <c r="P1890" i="6"/>
  <c r="M1890" i="6"/>
  <c r="K1890" i="6" s="1"/>
  <c r="L1890" i="6"/>
  <c r="E1890" i="6"/>
  <c r="D1890" i="6"/>
  <c r="W1889" i="6"/>
  <c r="V1889" i="6"/>
  <c r="T1889" i="6"/>
  <c r="S1889" i="6"/>
  <c r="R1889" i="6"/>
  <c r="P1889" i="6"/>
  <c r="M1889" i="6"/>
  <c r="K1889" i="6" s="1"/>
  <c r="L1889" i="6"/>
  <c r="E1889" i="6"/>
  <c r="D1889" i="6"/>
  <c r="W1888" i="6"/>
  <c r="V1888" i="6"/>
  <c r="T1888" i="6"/>
  <c r="S1888" i="6"/>
  <c r="R1888" i="6"/>
  <c r="P1888" i="6"/>
  <c r="M1888" i="6"/>
  <c r="K1888" i="6" s="1"/>
  <c r="L1888" i="6"/>
  <c r="E1888" i="6"/>
  <c r="D1888" i="6"/>
  <c r="W1887" i="6"/>
  <c r="V1887" i="6"/>
  <c r="T1887" i="6"/>
  <c r="S1887" i="6"/>
  <c r="R1887" i="6"/>
  <c r="P1887" i="6"/>
  <c r="M1887" i="6"/>
  <c r="K1887" i="6" s="1"/>
  <c r="L1887" i="6"/>
  <c r="E1887" i="6"/>
  <c r="D1887" i="6"/>
  <c r="W1886" i="6"/>
  <c r="V1886" i="6"/>
  <c r="T1886" i="6"/>
  <c r="S1886" i="6"/>
  <c r="R1886" i="6"/>
  <c r="P1886" i="6"/>
  <c r="M1886" i="6"/>
  <c r="K1886" i="6" s="1"/>
  <c r="L1886" i="6"/>
  <c r="E1886" i="6"/>
  <c r="D1886" i="6"/>
  <c r="W1885" i="6"/>
  <c r="V1885" i="6"/>
  <c r="T1885" i="6"/>
  <c r="S1885" i="6"/>
  <c r="R1885" i="6"/>
  <c r="P1885" i="6"/>
  <c r="M1885" i="6"/>
  <c r="K1885" i="6" s="1"/>
  <c r="L1885" i="6"/>
  <c r="E1885" i="6"/>
  <c r="D1885" i="6"/>
  <c r="W1884" i="6"/>
  <c r="V1884" i="6"/>
  <c r="T1884" i="6"/>
  <c r="S1884" i="6"/>
  <c r="R1884" i="6"/>
  <c r="P1884" i="6"/>
  <c r="M1884" i="6"/>
  <c r="K1884" i="6" s="1"/>
  <c r="L1884" i="6"/>
  <c r="E1884" i="6"/>
  <c r="D1884" i="6"/>
  <c r="W1883" i="6"/>
  <c r="V1883" i="6"/>
  <c r="T1883" i="6"/>
  <c r="S1883" i="6"/>
  <c r="R1883" i="6"/>
  <c r="P1883" i="6"/>
  <c r="M1883" i="6"/>
  <c r="K1883" i="6" s="1"/>
  <c r="L1883" i="6"/>
  <c r="E1883" i="6"/>
  <c r="D1883" i="6"/>
  <c r="W1882" i="6"/>
  <c r="V1882" i="6"/>
  <c r="T1882" i="6"/>
  <c r="S1882" i="6"/>
  <c r="R1882" i="6"/>
  <c r="P1882" i="6"/>
  <c r="M1882" i="6"/>
  <c r="K1882" i="6" s="1"/>
  <c r="L1882" i="6"/>
  <c r="E1882" i="6"/>
  <c r="D1882" i="6"/>
  <c r="W1881" i="6"/>
  <c r="V1881" i="6"/>
  <c r="T1881" i="6"/>
  <c r="S1881" i="6"/>
  <c r="R1881" i="6"/>
  <c r="P1881" i="6"/>
  <c r="M1881" i="6"/>
  <c r="K1881" i="6" s="1"/>
  <c r="L1881" i="6"/>
  <c r="E1881" i="6"/>
  <c r="D1881" i="6"/>
  <c r="W1880" i="6"/>
  <c r="V1880" i="6"/>
  <c r="T1880" i="6"/>
  <c r="S1880" i="6"/>
  <c r="R1880" i="6"/>
  <c r="P1880" i="6"/>
  <c r="M1880" i="6"/>
  <c r="K1880" i="6" s="1"/>
  <c r="L1880" i="6"/>
  <c r="E1880" i="6"/>
  <c r="D1880" i="6"/>
  <c r="W1879" i="6"/>
  <c r="V1879" i="6"/>
  <c r="T1879" i="6"/>
  <c r="S1879" i="6"/>
  <c r="R1879" i="6"/>
  <c r="P1879" i="6"/>
  <c r="M1879" i="6"/>
  <c r="K1879" i="6" s="1"/>
  <c r="L1879" i="6"/>
  <c r="E1879" i="6"/>
  <c r="D1879" i="6"/>
  <c r="W1878" i="6"/>
  <c r="V1878" i="6"/>
  <c r="T1878" i="6"/>
  <c r="S1878" i="6"/>
  <c r="R1878" i="6"/>
  <c r="P1878" i="6"/>
  <c r="M1878" i="6"/>
  <c r="K1878" i="6" s="1"/>
  <c r="L1878" i="6"/>
  <c r="E1878" i="6"/>
  <c r="D1878" i="6"/>
  <c r="W1877" i="6"/>
  <c r="V1877" i="6"/>
  <c r="T1877" i="6"/>
  <c r="S1877" i="6"/>
  <c r="R1877" i="6"/>
  <c r="P1877" i="6"/>
  <c r="M1877" i="6"/>
  <c r="K1877" i="6" s="1"/>
  <c r="L1877" i="6"/>
  <c r="E1877" i="6"/>
  <c r="D1877" i="6"/>
  <c r="W1876" i="6"/>
  <c r="V1876" i="6"/>
  <c r="T1876" i="6"/>
  <c r="S1876" i="6"/>
  <c r="R1876" i="6"/>
  <c r="P1876" i="6"/>
  <c r="M1876" i="6"/>
  <c r="K1876" i="6" s="1"/>
  <c r="L1876" i="6"/>
  <c r="E1876" i="6"/>
  <c r="D1876" i="6"/>
  <c r="W1875" i="6"/>
  <c r="V1875" i="6"/>
  <c r="T1875" i="6"/>
  <c r="S1875" i="6"/>
  <c r="R1875" i="6"/>
  <c r="P1875" i="6"/>
  <c r="M1875" i="6"/>
  <c r="K1875" i="6" s="1"/>
  <c r="L1875" i="6"/>
  <c r="E1875" i="6"/>
  <c r="D1875" i="6"/>
  <c r="W1874" i="6"/>
  <c r="V1874" i="6"/>
  <c r="T1874" i="6"/>
  <c r="S1874" i="6"/>
  <c r="R1874" i="6"/>
  <c r="P1874" i="6"/>
  <c r="M1874" i="6"/>
  <c r="K1874" i="6" s="1"/>
  <c r="L1874" i="6"/>
  <c r="E1874" i="6"/>
  <c r="D1874" i="6"/>
  <c r="W1873" i="6"/>
  <c r="V1873" i="6"/>
  <c r="T1873" i="6"/>
  <c r="S1873" i="6"/>
  <c r="R1873" i="6"/>
  <c r="P1873" i="6"/>
  <c r="M1873" i="6"/>
  <c r="K1873" i="6" s="1"/>
  <c r="L1873" i="6"/>
  <c r="E1873" i="6"/>
  <c r="D1873" i="6"/>
  <c r="W1872" i="6"/>
  <c r="V1872" i="6"/>
  <c r="T1872" i="6"/>
  <c r="S1872" i="6"/>
  <c r="R1872" i="6"/>
  <c r="P1872" i="6"/>
  <c r="M1872" i="6"/>
  <c r="K1872" i="6" s="1"/>
  <c r="L1872" i="6"/>
  <c r="E1872" i="6"/>
  <c r="D1872" i="6"/>
  <c r="W1871" i="6"/>
  <c r="V1871" i="6"/>
  <c r="T1871" i="6"/>
  <c r="S1871" i="6"/>
  <c r="R1871" i="6"/>
  <c r="P1871" i="6"/>
  <c r="M1871" i="6"/>
  <c r="K1871" i="6" s="1"/>
  <c r="L1871" i="6"/>
  <c r="E1871" i="6"/>
  <c r="D1871" i="6"/>
  <c r="W1870" i="6"/>
  <c r="V1870" i="6"/>
  <c r="T1870" i="6"/>
  <c r="S1870" i="6"/>
  <c r="R1870" i="6"/>
  <c r="P1870" i="6"/>
  <c r="M1870" i="6"/>
  <c r="K1870" i="6" s="1"/>
  <c r="L1870" i="6"/>
  <c r="E1870" i="6"/>
  <c r="D1870" i="6"/>
  <c r="W1869" i="6"/>
  <c r="V1869" i="6"/>
  <c r="T1869" i="6"/>
  <c r="S1869" i="6"/>
  <c r="R1869" i="6"/>
  <c r="P1869" i="6"/>
  <c r="M1869" i="6"/>
  <c r="K1869" i="6" s="1"/>
  <c r="L1869" i="6"/>
  <c r="E1869" i="6"/>
  <c r="D1869" i="6"/>
  <c r="W1868" i="6"/>
  <c r="V1868" i="6"/>
  <c r="T1868" i="6"/>
  <c r="S1868" i="6"/>
  <c r="R1868" i="6"/>
  <c r="P1868" i="6"/>
  <c r="M1868" i="6"/>
  <c r="K1868" i="6" s="1"/>
  <c r="L1868" i="6"/>
  <c r="E1868" i="6"/>
  <c r="D1868" i="6"/>
  <c r="W1867" i="6"/>
  <c r="V1867" i="6"/>
  <c r="T1867" i="6"/>
  <c r="S1867" i="6"/>
  <c r="R1867" i="6"/>
  <c r="P1867" i="6"/>
  <c r="M1867" i="6"/>
  <c r="K1867" i="6" s="1"/>
  <c r="L1867" i="6"/>
  <c r="E1867" i="6"/>
  <c r="D1867" i="6"/>
  <c r="W1866" i="6"/>
  <c r="V1866" i="6"/>
  <c r="T1866" i="6"/>
  <c r="S1866" i="6"/>
  <c r="R1866" i="6"/>
  <c r="P1866" i="6"/>
  <c r="M1866" i="6"/>
  <c r="K1866" i="6" s="1"/>
  <c r="L1866" i="6"/>
  <c r="E1866" i="6"/>
  <c r="D1866" i="6"/>
  <c r="W1865" i="6"/>
  <c r="V1865" i="6"/>
  <c r="T1865" i="6"/>
  <c r="S1865" i="6"/>
  <c r="R1865" i="6"/>
  <c r="P1865" i="6"/>
  <c r="M1865" i="6"/>
  <c r="K1865" i="6" s="1"/>
  <c r="L1865" i="6"/>
  <c r="E1865" i="6"/>
  <c r="D1865" i="6"/>
  <c r="W1864" i="6"/>
  <c r="V1864" i="6"/>
  <c r="T1864" i="6"/>
  <c r="S1864" i="6"/>
  <c r="R1864" i="6"/>
  <c r="P1864" i="6"/>
  <c r="M1864" i="6"/>
  <c r="K1864" i="6" s="1"/>
  <c r="L1864" i="6"/>
  <c r="E1864" i="6"/>
  <c r="D1864" i="6"/>
  <c r="W1863" i="6"/>
  <c r="V1863" i="6"/>
  <c r="T1863" i="6"/>
  <c r="S1863" i="6"/>
  <c r="R1863" i="6"/>
  <c r="P1863" i="6"/>
  <c r="M1863" i="6"/>
  <c r="K1863" i="6" s="1"/>
  <c r="L1863" i="6"/>
  <c r="E1863" i="6"/>
  <c r="D1863" i="6"/>
  <c r="W1862" i="6"/>
  <c r="V1862" i="6"/>
  <c r="T1862" i="6"/>
  <c r="S1862" i="6"/>
  <c r="R1862" i="6"/>
  <c r="P1862" i="6"/>
  <c r="M1862" i="6"/>
  <c r="K1862" i="6" s="1"/>
  <c r="L1862" i="6"/>
  <c r="E1862" i="6"/>
  <c r="D1862" i="6"/>
  <c r="W1861" i="6"/>
  <c r="V1861" i="6"/>
  <c r="T1861" i="6"/>
  <c r="S1861" i="6"/>
  <c r="R1861" i="6"/>
  <c r="P1861" i="6"/>
  <c r="M1861" i="6"/>
  <c r="K1861" i="6" s="1"/>
  <c r="L1861" i="6"/>
  <c r="E1861" i="6"/>
  <c r="D1861" i="6"/>
  <c r="W1860" i="6"/>
  <c r="V1860" i="6"/>
  <c r="T1860" i="6"/>
  <c r="S1860" i="6"/>
  <c r="R1860" i="6"/>
  <c r="P1860" i="6"/>
  <c r="M1860" i="6"/>
  <c r="K1860" i="6" s="1"/>
  <c r="L1860" i="6"/>
  <c r="E1860" i="6"/>
  <c r="D1860" i="6"/>
  <c r="W1859" i="6"/>
  <c r="V1859" i="6"/>
  <c r="T1859" i="6"/>
  <c r="S1859" i="6"/>
  <c r="R1859" i="6"/>
  <c r="P1859" i="6"/>
  <c r="M1859" i="6"/>
  <c r="K1859" i="6" s="1"/>
  <c r="L1859" i="6"/>
  <c r="E1859" i="6"/>
  <c r="D1859" i="6"/>
  <c r="W1858" i="6"/>
  <c r="V1858" i="6"/>
  <c r="T1858" i="6"/>
  <c r="S1858" i="6"/>
  <c r="R1858" i="6"/>
  <c r="P1858" i="6"/>
  <c r="M1858" i="6"/>
  <c r="K1858" i="6" s="1"/>
  <c r="L1858" i="6"/>
  <c r="E1858" i="6"/>
  <c r="D1858" i="6"/>
  <c r="W1857" i="6"/>
  <c r="V1857" i="6"/>
  <c r="T1857" i="6"/>
  <c r="S1857" i="6"/>
  <c r="R1857" i="6"/>
  <c r="P1857" i="6"/>
  <c r="M1857" i="6"/>
  <c r="K1857" i="6" s="1"/>
  <c r="L1857" i="6"/>
  <c r="E1857" i="6"/>
  <c r="D1857" i="6"/>
  <c r="W1856" i="6"/>
  <c r="V1856" i="6"/>
  <c r="T1856" i="6"/>
  <c r="S1856" i="6"/>
  <c r="R1856" i="6"/>
  <c r="P1856" i="6"/>
  <c r="M1856" i="6"/>
  <c r="K1856" i="6" s="1"/>
  <c r="L1856" i="6"/>
  <c r="E1856" i="6"/>
  <c r="D1856" i="6"/>
  <c r="W1855" i="6"/>
  <c r="V1855" i="6"/>
  <c r="T1855" i="6"/>
  <c r="S1855" i="6"/>
  <c r="R1855" i="6"/>
  <c r="P1855" i="6"/>
  <c r="M1855" i="6"/>
  <c r="K1855" i="6" s="1"/>
  <c r="L1855" i="6"/>
  <c r="E1855" i="6"/>
  <c r="D1855" i="6"/>
  <c r="W1854" i="6"/>
  <c r="V1854" i="6"/>
  <c r="T1854" i="6"/>
  <c r="S1854" i="6"/>
  <c r="R1854" i="6"/>
  <c r="P1854" i="6"/>
  <c r="M1854" i="6"/>
  <c r="K1854" i="6" s="1"/>
  <c r="L1854" i="6"/>
  <c r="E1854" i="6"/>
  <c r="D1854" i="6"/>
  <c r="W1853" i="6"/>
  <c r="V1853" i="6"/>
  <c r="T1853" i="6"/>
  <c r="S1853" i="6"/>
  <c r="R1853" i="6"/>
  <c r="P1853" i="6"/>
  <c r="M1853" i="6"/>
  <c r="K1853" i="6" s="1"/>
  <c r="L1853" i="6"/>
  <c r="E1853" i="6"/>
  <c r="D1853" i="6"/>
  <c r="W1852" i="6"/>
  <c r="V1852" i="6"/>
  <c r="T1852" i="6"/>
  <c r="S1852" i="6"/>
  <c r="R1852" i="6"/>
  <c r="P1852" i="6"/>
  <c r="M1852" i="6"/>
  <c r="K1852" i="6" s="1"/>
  <c r="L1852" i="6"/>
  <c r="E1852" i="6"/>
  <c r="D1852" i="6"/>
  <c r="W1851" i="6"/>
  <c r="V1851" i="6"/>
  <c r="T1851" i="6"/>
  <c r="S1851" i="6"/>
  <c r="R1851" i="6"/>
  <c r="P1851" i="6"/>
  <c r="M1851" i="6"/>
  <c r="K1851" i="6" s="1"/>
  <c r="L1851" i="6"/>
  <c r="E1851" i="6"/>
  <c r="D1851" i="6"/>
  <c r="W1850" i="6"/>
  <c r="V1850" i="6"/>
  <c r="T1850" i="6"/>
  <c r="S1850" i="6"/>
  <c r="R1850" i="6"/>
  <c r="P1850" i="6"/>
  <c r="M1850" i="6"/>
  <c r="K1850" i="6" s="1"/>
  <c r="L1850" i="6"/>
  <c r="E1850" i="6"/>
  <c r="D1850" i="6"/>
  <c r="W1849" i="6"/>
  <c r="V1849" i="6"/>
  <c r="T1849" i="6"/>
  <c r="S1849" i="6"/>
  <c r="R1849" i="6"/>
  <c r="P1849" i="6"/>
  <c r="M1849" i="6"/>
  <c r="K1849" i="6" s="1"/>
  <c r="L1849" i="6"/>
  <c r="E1849" i="6"/>
  <c r="D1849" i="6"/>
  <c r="W1848" i="6"/>
  <c r="V1848" i="6"/>
  <c r="T1848" i="6"/>
  <c r="S1848" i="6"/>
  <c r="R1848" i="6"/>
  <c r="P1848" i="6"/>
  <c r="M1848" i="6"/>
  <c r="K1848" i="6" s="1"/>
  <c r="L1848" i="6"/>
  <c r="E1848" i="6"/>
  <c r="D1848" i="6"/>
  <c r="W1847" i="6"/>
  <c r="V1847" i="6"/>
  <c r="T1847" i="6"/>
  <c r="S1847" i="6"/>
  <c r="R1847" i="6"/>
  <c r="P1847" i="6"/>
  <c r="M1847" i="6"/>
  <c r="K1847" i="6" s="1"/>
  <c r="L1847" i="6"/>
  <c r="E1847" i="6"/>
  <c r="D1847" i="6"/>
  <c r="W1846" i="6"/>
  <c r="V1846" i="6"/>
  <c r="T1846" i="6"/>
  <c r="S1846" i="6"/>
  <c r="R1846" i="6"/>
  <c r="P1846" i="6"/>
  <c r="M1846" i="6"/>
  <c r="K1846" i="6" s="1"/>
  <c r="L1846" i="6"/>
  <c r="E1846" i="6"/>
  <c r="D1846" i="6"/>
  <c r="W1845" i="6"/>
  <c r="V1845" i="6"/>
  <c r="T1845" i="6"/>
  <c r="S1845" i="6"/>
  <c r="R1845" i="6"/>
  <c r="P1845" i="6"/>
  <c r="M1845" i="6"/>
  <c r="K1845" i="6" s="1"/>
  <c r="L1845" i="6"/>
  <c r="E1845" i="6"/>
  <c r="D1845" i="6"/>
  <c r="W1844" i="6"/>
  <c r="V1844" i="6"/>
  <c r="T1844" i="6"/>
  <c r="S1844" i="6"/>
  <c r="R1844" i="6"/>
  <c r="P1844" i="6"/>
  <c r="M1844" i="6"/>
  <c r="K1844" i="6" s="1"/>
  <c r="L1844" i="6"/>
  <c r="E1844" i="6"/>
  <c r="D1844" i="6"/>
  <c r="W1843" i="6"/>
  <c r="V1843" i="6"/>
  <c r="T1843" i="6"/>
  <c r="S1843" i="6"/>
  <c r="R1843" i="6"/>
  <c r="P1843" i="6"/>
  <c r="M1843" i="6"/>
  <c r="K1843" i="6" s="1"/>
  <c r="L1843" i="6"/>
  <c r="E1843" i="6"/>
  <c r="D1843" i="6"/>
  <c r="W1842" i="6"/>
  <c r="V1842" i="6"/>
  <c r="T1842" i="6"/>
  <c r="S1842" i="6"/>
  <c r="R1842" i="6"/>
  <c r="P1842" i="6"/>
  <c r="M1842" i="6"/>
  <c r="K1842" i="6" s="1"/>
  <c r="L1842" i="6"/>
  <c r="E1842" i="6"/>
  <c r="D1842" i="6"/>
  <c r="W1841" i="6"/>
  <c r="V1841" i="6"/>
  <c r="T1841" i="6"/>
  <c r="S1841" i="6"/>
  <c r="R1841" i="6"/>
  <c r="P1841" i="6"/>
  <c r="M1841" i="6"/>
  <c r="K1841" i="6" s="1"/>
  <c r="L1841" i="6"/>
  <c r="E1841" i="6"/>
  <c r="D1841" i="6"/>
  <c r="W1840" i="6"/>
  <c r="V1840" i="6"/>
  <c r="T1840" i="6"/>
  <c r="S1840" i="6"/>
  <c r="R1840" i="6"/>
  <c r="P1840" i="6"/>
  <c r="M1840" i="6"/>
  <c r="K1840" i="6" s="1"/>
  <c r="L1840" i="6"/>
  <c r="E1840" i="6"/>
  <c r="D1840" i="6"/>
  <c r="W1839" i="6"/>
  <c r="V1839" i="6"/>
  <c r="T1839" i="6"/>
  <c r="S1839" i="6"/>
  <c r="R1839" i="6"/>
  <c r="P1839" i="6"/>
  <c r="M1839" i="6"/>
  <c r="K1839" i="6" s="1"/>
  <c r="L1839" i="6"/>
  <c r="E1839" i="6"/>
  <c r="D1839" i="6"/>
  <c r="W1838" i="6"/>
  <c r="V1838" i="6"/>
  <c r="T1838" i="6"/>
  <c r="S1838" i="6"/>
  <c r="R1838" i="6"/>
  <c r="P1838" i="6"/>
  <c r="M1838" i="6"/>
  <c r="K1838" i="6" s="1"/>
  <c r="L1838" i="6"/>
  <c r="E1838" i="6"/>
  <c r="D1838" i="6"/>
  <c r="W1837" i="6"/>
  <c r="V1837" i="6"/>
  <c r="T1837" i="6"/>
  <c r="S1837" i="6"/>
  <c r="R1837" i="6"/>
  <c r="P1837" i="6"/>
  <c r="M1837" i="6"/>
  <c r="K1837" i="6" s="1"/>
  <c r="L1837" i="6"/>
  <c r="E1837" i="6"/>
  <c r="D1837" i="6"/>
  <c r="W1836" i="6"/>
  <c r="V1836" i="6"/>
  <c r="T1836" i="6"/>
  <c r="S1836" i="6"/>
  <c r="R1836" i="6"/>
  <c r="P1836" i="6"/>
  <c r="M1836" i="6"/>
  <c r="K1836" i="6" s="1"/>
  <c r="L1836" i="6"/>
  <c r="E1836" i="6"/>
  <c r="D1836" i="6"/>
  <c r="W1835" i="6"/>
  <c r="V1835" i="6"/>
  <c r="T1835" i="6"/>
  <c r="S1835" i="6"/>
  <c r="R1835" i="6"/>
  <c r="P1835" i="6"/>
  <c r="M1835" i="6"/>
  <c r="K1835" i="6" s="1"/>
  <c r="L1835" i="6"/>
  <c r="E1835" i="6"/>
  <c r="D1835" i="6"/>
  <c r="W1834" i="6"/>
  <c r="V1834" i="6"/>
  <c r="T1834" i="6"/>
  <c r="S1834" i="6"/>
  <c r="R1834" i="6"/>
  <c r="P1834" i="6"/>
  <c r="M1834" i="6"/>
  <c r="K1834" i="6" s="1"/>
  <c r="L1834" i="6"/>
  <c r="E1834" i="6"/>
  <c r="D1834" i="6"/>
  <c r="W1833" i="6"/>
  <c r="V1833" i="6"/>
  <c r="T1833" i="6"/>
  <c r="S1833" i="6"/>
  <c r="R1833" i="6"/>
  <c r="P1833" i="6"/>
  <c r="M1833" i="6"/>
  <c r="K1833" i="6" s="1"/>
  <c r="L1833" i="6"/>
  <c r="E1833" i="6"/>
  <c r="D1833" i="6"/>
  <c r="W1832" i="6"/>
  <c r="V1832" i="6"/>
  <c r="T1832" i="6"/>
  <c r="S1832" i="6"/>
  <c r="R1832" i="6"/>
  <c r="P1832" i="6"/>
  <c r="M1832" i="6"/>
  <c r="K1832" i="6" s="1"/>
  <c r="L1832" i="6"/>
  <c r="E1832" i="6"/>
  <c r="D1832" i="6"/>
  <c r="W1831" i="6"/>
  <c r="V1831" i="6"/>
  <c r="T1831" i="6"/>
  <c r="S1831" i="6"/>
  <c r="R1831" i="6"/>
  <c r="P1831" i="6"/>
  <c r="M1831" i="6"/>
  <c r="K1831" i="6" s="1"/>
  <c r="L1831" i="6"/>
  <c r="E1831" i="6"/>
  <c r="D1831" i="6"/>
  <c r="W1830" i="6"/>
  <c r="V1830" i="6"/>
  <c r="T1830" i="6"/>
  <c r="S1830" i="6"/>
  <c r="R1830" i="6"/>
  <c r="P1830" i="6"/>
  <c r="M1830" i="6"/>
  <c r="K1830" i="6" s="1"/>
  <c r="L1830" i="6"/>
  <c r="E1830" i="6"/>
  <c r="D1830" i="6"/>
  <c r="W1829" i="6"/>
  <c r="V1829" i="6"/>
  <c r="T1829" i="6"/>
  <c r="S1829" i="6"/>
  <c r="R1829" i="6"/>
  <c r="P1829" i="6"/>
  <c r="M1829" i="6"/>
  <c r="K1829" i="6" s="1"/>
  <c r="L1829" i="6"/>
  <c r="E1829" i="6"/>
  <c r="D1829" i="6"/>
  <c r="W1828" i="6"/>
  <c r="V1828" i="6"/>
  <c r="T1828" i="6"/>
  <c r="S1828" i="6"/>
  <c r="R1828" i="6"/>
  <c r="P1828" i="6"/>
  <c r="M1828" i="6"/>
  <c r="K1828" i="6" s="1"/>
  <c r="L1828" i="6"/>
  <c r="E1828" i="6"/>
  <c r="D1828" i="6"/>
  <c r="W1827" i="6"/>
  <c r="V1827" i="6"/>
  <c r="T1827" i="6"/>
  <c r="S1827" i="6"/>
  <c r="R1827" i="6"/>
  <c r="P1827" i="6"/>
  <c r="M1827" i="6"/>
  <c r="K1827" i="6" s="1"/>
  <c r="L1827" i="6"/>
  <c r="E1827" i="6"/>
  <c r="D1827" i="6"/>
  <c r="W1826" i="6"/>
  <c r="V1826" i="6"/>
  <c r="T1826" i="6"/>
  <c r="S1826" i="6"/>
  <c r="R1826" i="6"/>
  <c r="P1826" i="6"/>
  <c r="M1826" i="6"/>
  <c r="K1826" i="6" s="1"/>
  <c r="L1826" i="6"/>
  <c r="E1826" i="6"/>
  <c r="D1826" i="6"/>
  <c r="W1825" i="6"/>
  <c r="V1825" i="6"/>
  <c r="T1825" i="6"/>
  <c r="S1825" i="6"/>
  <c r="R1825" i="6"/>
  <c r="P1825" i="6"/>
  <c r="M1825" i="6"/>
  <c r="K1825" i="6" s="1"/>
  <c r="L1825" i="6"/>
  <c r="E1825" i="6"/>
  <c r="D1825" i="6"/>
  <c r="W1824" i="6"/>
  <c r="V1824" i="6"/>
  <c r="T1824" i="6"/>
  <c r="S1824" i="6"/>
  <c r="R1824" i="6"/>
  <c r="P1824" i="6"/>
  <c r="M1824" i="6"/>
  <c r="K1824" i="6" s="1"/>
  <c r="L1824" i="6"/>
  <c r="E1824" i="6"/>
  <c r="D1824" i="6"/>
  <c r="W1823" i="6"/>
  <c r="V1823" i="6"/>
  <c r="T1823" i="6"/>
  <c r="S1823" i="6"/>
  <c r="R1823" i="6"/>
  <c r="P1823" i="6"/>
  <c r="M1823" i="6"/>
  <c r="K1823" i="6" s="1"/>
  <c r="L1823" i="6"/>
  <c r="E1823" i="6"/>
  <c r="D1823" i="6"/>
  <c r="W1822" i="6"/>
  <c r="V1822" i="6"/>
  <c r="T1822" i="6"/>
  <c r="S1822" i="6"/>
  <c r="R1822" i="6"/>
  <c r="P1822" i="6"/>
  <c r="M1822" i="6"/>
  <c r="K1822" i="6" s="1"/>
  <c r="L1822" i="6"/>
  <c r="E1822" i="6"/>
  <c r="D1822" i="6"/>
  <c r="W1821" i="6"/>
  <c r="V1821" i="6"/>
  <c r="T1821" i="6"/>
  <c r="S1821" i="6"/>
  <c r="R1821" i="6"/>
  <c r="P1821" i="6"/>
  <c r="M1821" i="6"/>
  <c r="K1821" i="6" s="1"/>
  <c r="L1821" i="6"/>
  <c r="E1821" i="6"/>
  <c r="D1821" i="6"/>
  <c r="W1820" i="6"/>
  <c r="V1820" i="6"/>
  <c r="T1820" i="6"/>
  <c r="S1820" i="6"/>
  <c r="R1820" i="6"/>
  <c r="P1820" i="6"/>
  <c r="M1820" i="6"/>
  <c r="K1820" i="6" s="1"/>
  <c r="L1820" i="6"/>
  <c r="E1820" i="6"/>
  <c r="D1820" i="6"/>
  <c r="W1819" i="6"/>
  <c r="V1819" i="6"/>
  <c r="T1819" i="6"/>
  <c r="S1819" i="6"/>
  <c r="R1819" i="6"/>
  <c r="P1819" i="6"/>
  <c r="M1819" i="6"/>
  <c r="K1819" i="6" s="1"/>
  <c r="L1819" i="6"/>
  <c r="E1819" i="6"/>
  <c r="D1819" i="6"/>
  <c r="W1818" i="6"/>
  <c r="V1818" i="6"/>
  <c r="T1818" i="6"/>
  <c r="S1818" i="6"/>
  <c r="R1818" i="6"/>
  <c r="P1818" i="6"/>
  <c r="M1818" i="6"/>
  <c r="K1818" i="6" s="1"/>
  <c r="L1818" i="6"/>
  <c r="E1818" i="6"/>
  <c r="D1818" i="6"/>
  <c r="W1817" i="6"/>
  <c r="V1817" i="6"/>
  <c r="T1817" i="6"/>
  <c r="S1817" i="6"/>
  <c r="R1817" i="6"/>
  <c r="P1817" i="6"/>
  <c r="M1817" i="6"/>
  <c r="K1817" i="6" s="1"/>
  <c r="L1817" i="6"/>
  <c r="E1817" i="6"/>
  <c r="D1817" i="6"/>
  <c r="W1816" i="6"/>
  <c r="V1816" i="6"/>
  <c r="T1816" i="6"/>
  <c r="S1816" i="6"/>
  <c r="R1816" i="6"/>
  <c r="P1816" i="6"/>
  <c r="M1816" i="6"/>
  <c r="K1816" i="6" s="1"/>
  <c r="L1816" i="6"/>
  <c r="E1816" i="6"/>
  <c r="D1816" i="6"/>
  <c r="W1815" i="6"/>
  <c r="V1815" i="6"/>
  <c r="T1815" i="6"/>
  <c r="S1815" i="6"/>
  <c r="R1815" i="6"/>
  <c r="P1815" i="6"/>
  <c r="M1815" i="6"/>
  <c r="K1815" i="6" s="1"/>
  <c r="L1815" i="6"/>
  <c r="E1815" i="6"/>
  <c r="D1815" i="6"/>
  <c r="W1814" i="6"/>
  <c r="V1814" i="6"/>
  <c r="T1814" i="6"/>
  <c r="S1814" i="6"/>
  <c r="R1814" i="6"/>
  <c r="P1814" i="6"/>
  <c r="M1814" i="6"/>
  <c r="K1814" i="6" s="1"/>
  <c r="L1814" i="6"/>
  <c r="E1814" i="6"/>
  <c r="D1814" i="6"/>
  <c r="W1813" i="6"/>
  <c r="V1813" i="6"/>
  <c r="T1813" i="6"/>
  <c r="S1813" i="6"/>
  <c r="R1813" i="6"/>
  <c r="P1813" i="6"/>
  <c r="M1813" i="6"/>
  <c r="K1813" i="6" s="1"/>
  <c r="L1813" i="6"/>
  <c r="E1813" i="6"/>
  <c r="D1813" i="6"/>
  <c r="W1812" i="6"/>
  <c r="V1812" i="6"/>
  <c r="T1812" i="6"/>
  <c r="S1812" i="6"/>
  <c r="R1812" i="6"/>
  <c r="P1812" i="6"/>
  <c r="M1812" i="6"/>
  <c r="K1812" i="6" s="1"/>
  <c r="L1812" i="6"/>
  <c r="E1812" i="6"/>
  <c r="D1812" i="6"/>
  <c r="W1811" i="6"/>
  <c r="V1811" i="6"/>
  <c r="T1811" i="6"/>
  <c r="S1811" i="6"/>
  <c r="R1811" i="6"/>
  <c r="P1811" i="6"/>
  <c r="M1811" i="6"/>
  <c r="K1811" i="6" s="1"/>
  <c r="L1811" i="6"/>
  <c r="E1811" i="6"/>
  <c r="D1811" i="6"/>
  <c r="W1810" i="6"/>
  <c r="V1810" i="6"/>
  <c r="T1810" i="6"/>
  <c r="S1810" i="6"/>
  <c r="R1810" i="6"/>
  <c r="P1810" i="6"/>
  <c r="M1810" i="6"/>
  <c r="K1810" i="6" s="1"/>
  <c r="L1810" i="6"/>
  <c r="E1810" i="6"/>
  <c r="D1810" i="6"/>
  <c r="W1809" i="6"/>
  <c r="V1809" i="6"/>
  <c r="T1809" i="6"/>
  <c r="S1809" i="6"/>
  <c r="R1809" i="6"/>
  <c r="P1809" i="6"/>
  <c r="M1809" i="6"/>
  <c r="K1809" i="6" s="1"/>
  <c r="L1809" i="6"/>
  <c r="E1809" i="6"/>
  <c r="D1809" i="6"/>
  <c r="W1808" i="6"/>
  <c r="V1808" i="6"/>
  <c r="T1808" i="6"/>
  <c r="S1808" i="6"/>
  <c r="R1808" i="6"/>
  <c r="P1808" i="6"/>
  <c r="M1808" i="6"/>
  <c r="K1808" i="6" s="1"/>
  <c r="L1808" i="6"/>
  <c r="E1808" i="6"/>
  <c r="D1808" i="6"/>
  <c r="W1807" i="6"/>
  <c r="V1807" i="6"/>
  <c r="T1807" i="6"/>
  <c r="S1807" i="6"/>
  <c r="R1807" i="6"/>
  <c r="P1807" i="6"/>
  <c r="M1807" i="6"/>
  <c r="K1807" i="6" s="1"/>
  <c r="L1807" i="6"/>
  <c r="E1807" i="6"/>
  <c r="D1807" i="6"/>
  <c r="W1806" i="6"/>
  <c r="V1806" i="6"/>
  <c r="T1806" i="6"/>
  <c r="S1806" i="6"/>
  <c r="R1806" i="6"/>
  <c r="P1806" i="6"/>
  <c r="M1806" i="6"/>
  <c r="K1806" i="6" s="1"/>
  <c r="L1806" i="6"/>
  <c r="E1806" i="6"/>
  <c r="D1806" i="6"/>
  <c r="W1805" i="6"/>
  <c r="V1805" i="6"/>
  <c r="T1805" i="6"/>
  <c r="S1805" i="6"/>
  <c r="R1805" i="6"/>
  <c r="P1805" i="6"/>
  <c r="M1805" i="6"/>
  <c r="K1805" i="6" s="1"/>
  <c r="L1805" i="6"/>
  <c r="E1805" i="6"/>
  <c r="D1805" i="6"/>
  <c r="W1804" i="6"/>
  <c r="V1804" i="6"/>
  <c r="T1804" i="6"/>
  <c r="S1804" i="6"/>
  <c r="R1804" i="6"/>
  <c r="P1804" i="6"/>
  <c r="M1804" i="6"/>
  <c r="K1804" i="6" s="1"/>
  <c r="L1804" i="6"/>
  <c r="E1804" i="6"/>
  <c r="D1804" i="6"/>
  <c r="W1803" i="6"/>
  <c r="V1803" i="6"/>
  <c r="T1803" i="6"/>
  <c r="S1803" i="6"/>
  <c r="R1803" i="6"/>
  <c r="P1803" i="6"/>
  <c r="M1803" i="6"/>
  <c r="K1803" i="6" s="1"/>
  <c r="L1803" i="6"/>
  <c r="E1803" i="6"/>
  <c r="D1803" i="6"/>
  <c r="W1802" i="6"/>
  <c r="V1802" i="6"/>
  <c r="T1802" i="6"/>
  <c r="S1802" i="6"/>
  <c r="R1802" i="6"/>
  <c r="P1802" i="6"/>
  <c r="M1802" i="6"/>
  <c r="K1802" i="6" s="1"/>
  <c r="L1802" i="6"/>
  <c r="E1802" i="6"/>
  <c r="D1802" i="6"/>
  <c r="W1801" i="6"/>
  <c r="V1801" i="6"/>
  <c r="T1801" i="6"/>
  <c r="S1801" i="6"/>
  <c r="R1801" i="6"/>
  <c r="P1801" i="6"/>
  <c r="M1801" i="6"/>
  <c r="K1801" i="6" s="1"/>
  <c r="L1801" i="6"/>
  <c r="E1801" i="6"/>
  <c r="D1801" i="6"/>
  <c r="W1800" i="6"/>
  <c r="V1800" i="6"/>
  <c r="T1800" i="6"/>
  <c r="S1800" i="6"/>
  <c r="R1800" i="6"/>
  <c r="P1800" i="6"/>
  <c r="M1800" i="6"/>
  <c r="K1800" i="6" s="1"/>
  <c r="L1800" i="6"/>
  <c r="E1800" i="6"/>
  <c r="D1800" i="6"/>
  <c r="W1799" i="6"/>
  <c r="V1799" i="6"/>
  <c r="T1799" i="6"/>
  <c r="S1799" i="6"/>
  <c r="R1799" i="6"/>
  <c r="P1799" i="6"/>
  <c r="M1799" i="6"/>
  <c r="K1799" i="6" s="1"/>
  <c r="L1799" i="6"/>
  <c r="E1799" i="6"/>
  <c r="D1799" i="6"/>
  <c r="W1798" i="6"/>
  <c r="V1798" i="6"/>
  <c r="T1798" i="6"/>
  <c r="S1798" i="6"/>
  <c r="R1798" i="6"/>
  <c r="P1798" i="6"/>
  <c r="M1798" i="6"/>
  <c r="K1798" i="6" s="1"/>
  <c r="L1798" i="6"/>
  <c r="E1798" i="6"/>
  <c r="D1798" i="6"/>
  <c r="W1797" i="6"/>
  <c r="V1797" i="6"/>
  <c r="T1797" i="6"/>
  <c r="S1797" i="6"/>
  <c r="R1797" i="6"/>
  <c r="P1797" i="6"/>
  <c r="M1797" i="6"/>
  <c r="K1797" i="6" s="1"/>
  <c r="L1797" i="6"/>
  <c r="E1797" i="6"/>
  <c r="D1797" i="6"/>
  <c r="W1796" i="6"/>
  <c r="V1796" i="6"/>
  <c r="T1796" i="6"/>
  <c r="S1796" i="6"/>
  <c r="R1796" i="6"/>
  <c r="P1796" i="6"/>
  <c r="M1796" i="6"/>
  <c r="K1796" i="6" s="1"/>
  <c r="L1796" i="6"/>
  <c r="E1796" i="6"/>
  <c r="D1796" i="6"/>
  <c r="W1795" i="6"/>
  <c r="V1795" i="6"/>
  <c r="T1795" i="6"/>
  <c r="S1795" i="6"/>
  <c r="R1795" i="6"/>
  <c r="P1795" i="6"/>
  <c r="M1795" i="6"/>
  <c r="K1795" i="6" s="1"/>
  <c r="L1795" i="6"/>
  <c r="E1795" i="6"/>
  <c r="D1795" i="6"/>
  <c r="W1794" i="6"/>
  <c r="V1794" i="6"/>
  <c r="T1794" i="6"/>
  <c r="S1794" i="6"/>
  <c r="R1794" i="6"/>
  <c r="P1794" i="6"/>
  <c r="M1794" i="6"/>
  <c r="K1794" i="6" s="1"/>
  <c r="L1794" i="6"/>
  <c r="E1794" i="6"/>
  <c r="D1794" i="6"/>
  <c r="W1793" i="6"/>
  <c r="V1793" i="6"/>
  <c r="T1793" i="6"/>
  <c r="S1793" i="6"/>
  <c r="R1793" i="6"/>
  <c r="P1793" i="6"/>
  <c r="M1793" i="6"/>
  <c r="K1793" i="6" s="1"/>
  <c r="L1793" i="6"/>
  <c r="E1793" i="6"/>
  <c r="D1793" i="6"/>
  <c r="W1792" i="6"/>
  <c r="V1792" i="6"/>
  <c r="T1792" i="6"/>
  <c r="S1792" i="6"/>
  <c r="R1792" i="6"/>
  <c r="P1792" i="6"/>
  <c r="M1792" i="6"/>
  <c r="K1792" i="6" s="1"/>
  <c r="L1792" i="6"/>
  <c r="E1792" i="6"/>
  <c r="D1792" i="6"/>
  <c r="W1791" i="6"/>
  <c r="V1791" i="6"/>
  <c r="T1791" i="6"/>
  <c r="S1791" i="6"/>
  <c r="R1791" i="6"/>
  <c r="P1791" i="6"/>
  <c r="M1791" i="6"/>
  <c r="K1791" i="6" s="1"/>
  <c r="L1791" i="6"/>
  <c r="E1791" i="6"/>
  <c r="D1791" i="6"/>
  <c r="W1790" i="6"/>
  <c r="V1790" i="6"/>
  <c r="T1790" i="6"/>
  <c r="S1790" i="6"/>
  <c r="R1790" i="6"/>
  <c r="P1790" i="6"/>
  <c r="M1790" i="6"/>
  <c r="K1790" i="6" s="1"/>
  <c r="L1790" i="6"/>
  <c r="E1790" i="6"/>
  <c r="D1790" i="6"/>
  <c r="W1789" i="6"/>
  <c r="V1789" i="6"/>
  <c r="T1789" i="6"/>
  <c r="S1789" i="6"/>
  <c r="R1789" i="6"/>
  <c r="P1789" i="6"/>
  <c r="M1789" i="6"/>
  <c r="K1789" i="6" s="1"/>
  <c r="L1789" i="6"/>
  <c r="E1789" i="6"/>
  <c r="D1789" i="6"/>
  <c r="W1788" i="6"/>
  <c r="V1788" i="6"/>
  <c r="T1788" i="6"/>
  <c r="S1788" i="6"/>
  <c r="R1788" i="6"/>
  <c r="P1788" i="6"/>
  <c r="M1788" i="6"/>
  <c r="K1788" i="6" s="1"/>
  <c r="L1788" i="6"/>
  <c r="E1788" i="6"/>
  <c r="D1788" i="6"/>
  <c r="W1787" i="6"/>
  <c r="V1787" i="6"/>
  <c r="T1787" i="6"/>
  <c r="S1787" i="6"/>
  <c r="R1787" i="6"/>
  <c r="P1787" i="6"/>
  <c r="M1787" i="6"/>
  <c r="K1787" i="6" s="1"/>
  <c r="L1787" i="6"/>
  <c r="E1787" i="6"/>
  <c r="D1787" i="6"/>
  <c r="W1786" i="6"/>
  <c r="V1786" i="6"/>
  <c r="T1786" i="6"/>
  <c r="S1786" i="6"/>
  <c r="R1786" i="6"/>
  <c r="P1786" i="6"/>
  <c r="M1786" i="6"/>
  <c r="K1786" i="6" s="1"/>
  <c r="L1786" i="6"/>
  <c r="E1786" i="6"/>
  <c r="D1786" i="6"/>
  <c r="W1785" i="6"/>
  <c r="V1785" i="6"/>
  <c r="T1785" i="6"/>
  <c r="S1785" i="6"/>
  <c r="R1785" i="6"/>
  <c r="P1785" i="6"/>
  <c r="M1785" i="6"/>
  <c r="K1785" i="6" s="1"/>
  <c r="L1785" i="6"/>
  <c r="E1785" i="6"/>
  <c r="D1785" i="6"/>
  <c r="W1784" i="6"/>
  <c r="V1784" i="6"/>
  <c r="T1784" i="6"/>
  <c r="S1784" i="6"/>
  <c r="R1784" i="6"/>
  <c r="P1784" i="6"/>
  <c r="M1784" i="6"/>
  <c r="K1784" i="6" s="1"/>
  <c r="L1784" i="6"/>
  <c r="E1784" i="6"/>
  <c r="D1784" i="6"/>
  <c r="W1783" i="6"/>
  <c r="V1783" i="6"/>
  <c r="T1783" i="6"/>
  <c r="S1783" i="6"/>
  <c r="R1783" i="6"/>
  <c r="P1783" i="6"/>
  <c r="M1783" i="6"/>
  <c r="K1783" i="6" s="1"/>
  <c r="L1783" i="6"/>
  <c r="E1783" i="6"/>
  <c r="D1783" i="6"/>
  <c r="W1782" i="6"/>
  <c r="V1782" i="6"/>
  <c r="T1782" i="6"/>
  <c r="S1782" i="6"/>
  <c r="R1782" i="6"/>
  <c r="P1782" i="6"/>
  <c r="M1782" i="6"/>
  <c r="K1782" i="6" s="1"/>
  <c r="L1782" i="6"/>
  <c r="E1782" i="6"/>
  <c r="D1782" i="6"/>
  <c r="W1781" i="6"/>
  <c r="V1781" i="6"/>
  <c r="T1781" i="6"/>
  <c r="S1781" i="6"/>
  <c r="R1781" i="6"/>
  <c r="P1781" i="6"/>
  <c r="M1781" i="6"/>
  <c r="K1781" i="6" s="1"/>
  <c r="L1781" i="6"/>
  <c r="E1781" i="6"/>
  <c r="D1781" i="6"/>
  <c r="W1780" i="6"/>
  <c r="V1780" i="6"/>
  <c r="T1780" i="6"/>
  <c r="S1780" i="6"/>
  <c r="R1780" i="6"/>
  <c r="P1780" i="6"/>
  <c r="M1780" i="6"/>
  <c r="K1780" i="6" s="1"/>
  <c r="L1780" i="6"/>
  <c r="E1780" i="6"/>
  <c r="D1780" i="6"/>
  <c r="W1779" i="6"/>
  <c r="V1779" i="6"/>
  <c r="T1779" i="6"/>
  <c r="S1779" i="6"/>
  <c r="R1779" i="6"/>
  <c r="P1779" i="6"/>
  <c r="M1779" i="6"/>
  <c r="K1779" i="6" s="1"/>
  <c r="L1779" i="6"/>
  <c r="E1779" i="6"/>
  <c r="D1779" i="6"/>
  <c r="W1778" i="6"/>
  <c r="V1778" i="6"/>
  <c r="T1778" i="6"/>
  <c r="S1778" i="6"/>
  <c r="R1778" i="6"/>
  <c r="P1778" i="6"/>
  <c r="M1778" i="6"/>
  <c r="K1778" i="6" s="1"/>
  <c r="L1778" i="6"/>
  <c r="E1778" i="6"/>
  <c r="D1778" i="6"/>
  <c r="W1777" i="6"/>
  <c r="V1777" i="6"/>
  <c r="T1777" i="6"/>
  <c r="S1777" i="6"/>
  <c r="R1777" i="6"/>
  <c r="P1777" i="6"/>
  <c r="M1777" i="6"/>
  <c r="K1777" i="6" s="1"/>
  <c r="L1777" i="6"/>
  <c r="E1777" i="6"/>
  <c r="D1777" i="6"/>
  <c r="W1776" i="6"/>
  <c r="V1776" i="6"/>
  <c r="T1776" i="6"/>
  <c r="S1776" i="6"/>
  <c r="R1776" i="6"/>
  <c r="P1776" i="6"/>
  <c r="M1776" i="6"/>
  <c r="K1776" i="6" s="1"/>
  <c r="L1776" i="6"/>
  <c r="E1776" i="6"/>
  <c r="D1776" i="6"/>
  <c r="W1775" i="6"/>
  <c r="V1775" i="6"/>
  <c r="T1775" i="6"/>
  <c r="S1775" i="6"/>
  <c r="R1775" i="6"/>
  <c r="P1775" i="6"/>
  <c r="M1775" i="6"/>
  <c r="K1775" i="6" s="1"/>
  <c r="L1775" i="6"/>
  <c r="E1775" i="6"/>
  <c r="D1775" i="6"/>
  <c r="W1774" i="6"/>
  <c r="V1774" i="6"/>
  <c r="T1774" i="6"/>
  <c r="S1774" i="6"/>
  <c r="R1774" i="6"/>
  <c r="P1774" i="6"/>
  <c r="M1774" i="6"/>
  <c r="K1774" i="6" s="1"/>
  <c r="L1774" i="6"/>
  <c r="E1774" i="6"/>
  <c r="D1774" i="6"/>
  <c r="W1773" i="6"/>
  <c r="V1773" i="6"/>
  <c r="U1773" i="6"/>
  <c r="T1773" i="6"/>
  <c r="S1773" i="6"/>
  <c r="R1773" i="6"/>
  <c r="P1773" i="6"/>
  <c r="M1773" i="6"/>
  <c r="K1773" i="6" s="1"/>
  <c r="L1773" i="6"/>
  <c r="E1773" i="6"/>
  <c r="D1773" i="6"/>
  <c r="W1772" i="6"/>
  <c r="V1772" i="6"/>
  <c r="U1772" i="6"/>
  <c r="T1772" i="6"/>
  <c r="S1772" i="6"/>
  <c r="R1772" i="6"/>
  <c r="P1772" i="6"/>
  <c r="M1772" i="6"/>
  <c r="K1772" i="6" s="1"/>
  <c r="L1772" i="6"/>
  <c r="E1772" i="6"/>
  <c r="D1772" i="6"/>
  <c r="W1771" i="6"/>
  <c r="V1771" i="6"/>
  <c r="U1771" i="6"/>
  <c r="T1771" i="6"/>
  <c r="S1771" i="6"/>
  <c r="R1771" i="6"/>
  <c r="P1771" i="6"/>
  <c r="M1771" i="6"/>
  <c r="K1771" i="6" s="1"/>
  <c r="L1771" i="6"/>
  <c r="E1771" i="6"/>
  <c r="D1771" i="6"/>
  <c r="W1770" i="6"/>
  <c r="V1770" i="6"/>
  <c r="U1770" i="6"/>
  <c r="T1770" i="6"/>
  <c r="S1770" i="6"/>
  <c r="R1770" i="6"/>
  <c r="P1770" i="6"/>
  <c r="M1770" i="6"/>
  <c r="K1770" i="6" s="1"/>
  <c r="L1770" i="6"/>
  <c r="E1770" i="6"/>
  <c r="D1770" i="6"/>
  <c r="W1769" i="6"/>
  <c r="V1769" i="6"/>
  <c r="U1769" i="6"/>
  <c r="T1769" i="6"/>
  <c r="S1769" i="6"/>
  <c r="R1769" i="6"/>
  <c r="P1769" i="6"/>
  <c r="M1769" i="6"/>
  <c r="K1769" i="6" s="1"/>
  <c r="L1769" i="6"/>
  <c r="E1769" i="6"/>
  <c r="D1769" i="6"/>
  <c r="W1768" i="6"/>
  <c r="V1768" i="6"/>
  <c r="U1768" i="6"/>
  <c r="T1768" i="6"/>
  <c r="S1768" i="6"/>
  <c r="R1768" i="6"/>
  <c r="P1768" i="6"/>
  <c r="M1768" i="6"/>
  <c r="K1768" i="6" s="1"/>
  <c r="L1768" i="6"/>
  <c r="E1768" i="6"/>
  <c r="D1768" i="6"/>
  <c r="W1767" i="6"/>
  <c r="V1767" i="6"/>
  <c r="U1767" i="6"/>
  <c r="T1767" i="6"/>
  <c r="S1767" i="6"/>
  <c r="R1767" i="6"/>
  <c r="P1767" i="6"/>
  <c r="M1767" i="6"/>
  <c r="K1767" i="6" s="1"/>
  <c r="L1767" i="6"/>
  <c r="E1767" i="6"/>
  <c r="D1767" i="6"/>
  <c r="W1766" i="6"/>
  <c r="V1766" i="6"/>
  <c r="U1766" i="6"/>
  <c r="T1766" i="6"/>
  <c r="S1766" i="6"/>
  <c r="R1766" i="6"/>
  <c r="P1766" i="6"/>
  <c r="M1766" i="6"/>
  <c r="K1766" i="6" s="1"/>
  <c r="L1766" i="6"/>
  <c r="E1766" i="6"/>
  <c r="D1766" i="6"/>
  <c r="W1765" i="6"/>
  <c r="V1765" i="6"/>
  <c r="U1765" i="6"/>
  <c r="T1765" i="6"/>
  <c r="S1765" i="6"/>
  <c r="R1765" i="6"/>
  <c r="P1765" i="6"/>
  <c r="M1765" i="6"/>
  <c r="K1765" i="6" s="1"/>
  <c r="L1765" i="6"/>
  <c r="E1765" i="6"/>
  <c r="D1765" i="6"/>
  <c r="W1764" i="6"/>
  <c r="V1764" i="6"/>
  <c r="U1764" i="6"/>
  <c r="T1764" i="6"/>
  <c r="S1764" i="6"/>
  <c r="R1764" i="6"/>
  <c r="P1764" i="6"/>
  <c r="M1764" i="6"/>
  <c r="K1764" i="6" s="1"/>
  <c r="L1764" i="6"/>
  <c r="E1764" i="6"/>
  <c r="D1764" i="6"/>
  <c r="W1763" i="6"/>
  <c r="V1763" i="6"/>
  <c r="U1763" i="6"/>
  <c r="T1763" i="6"/>
  <c r="S1763" i="6"/>
  <c r="R1763" i="6"/>
  <c r="P1763" i="6"/>
  <c r="M1763" i="6"/>
  <c r="K1763" i="6" s="1"/>
  <c r="L1763" i="6"/>
  <c r="E1763" i="6"/>
  <c r="D1763" i="6"/>
  <c r="W1762" i="6"/>
  <c r="V1762" i="6"/>
  <c r="U1762" i="6"/>
  <c r="T1762" i="6"/>
  <c r="S1762" i="6"/>
  <c r="R1762" i="6"/>
  <c r="P1762" i="6"/>
  <c r="M1762" i="6"/>
  <c r="K1762" i="6" s="1"/>
  <c r="L1762" i="6"/>
  <c r="E1762" i="6"/>
  <c r="D1762" i="6"/>
  <c r="W1761" i="6"/>
  <c r="V1761" i="6"/>
  <c r="U1761" i="6"/>
  <c r="T1761" i="6"/>
  <c r="S1761" i="6"/>
  <c r="R1761" i="6"/>
  <c r="P1761" i="6"/>
  <c r="M1761" i="6"/>
  <c r="K1761" i="6" s="1"/>
  <c r="L1761" i="6"/>
  <c r="E1761" i="6"/>
  <c r="D1761" i="6"/>
  <c r="W1760" i="6"/>
  <c r="V1760" i="6"/>
  <c r="U1760" i="6"/>
  <c r="T1760" i="6"/>
  <c r="S1760" i="6"/>
  <c r="R1760" i="6"/>
  <c r="P1760" i="6"/>
  <c r="M1760" i="6"/>
  <c r="K1760" i="6" s="1"/>
  <c r="L1760" i="6"/>
  <c r="E1760" i="6"/>
  <c r="D1760" i="6"/>
  <c r="W1759" i="6"/>
  <c r="V1759" i="6"/>
  <c r="U1759" i="6"/>
  <c r="T1759" i="6"/>
  <c r="S1759" i="6"/>
  <c r="R1759" i="6"/>
  <c r="P1759" i="6"/>
  <c r="M1759" i="6"/>
  <c r="K1759" i="6" s="1"/>
  <c r="L1759" i="6"/>
  <c r="E1759" i="6"/>
  <c r="D1759" i="6"/>
  <c r="W1758" i="6"/>
  <c r="V1758" i="6"/>
  <c r="U1758" i="6"/>
  <c r="T1758" i="6"/>
  <c r="S1758" i="6"/>
  <c r="R1758" i="6"/>
  <c r="P1758" i="6"/>
  <c r="M1758" i="6"/>
  <c r="K1758" i="6" s="1"/>
  <c r="L1758" i="6"/>
  <c r="E1758" i="6"/>
  <c r="D1758" i="6"/>
  <c r="W1757" i="6"/>
  <c r="V1757" i="6"/>
  <c r="U1757" i="6"/>
  <c r="T1757" i="6"/>
  <c r="S1757" i="6"/>
  <c r="R1757" i="6"/>
  <c r="P1757" i="6"/>
  <c r="M1757" i="6"/>
  <c r="K1757" i="6" s="1"/>
  <c r="L1757" i="6"/>
  <c r="E1757" i="6"/>
  <c r="D1757" i="6"/>
  <c r="W1756" i="6"/>
  <c r="V1756" i="6"/>
  <c r="U1756" i="6"/>
  <c r="T1756" i="6"/>
  <c r="S1756" i="6"/>
  <c r="R1756" i="6"/>
  <c r="P1756" i="6"/>
  <c r="M1756" i="6"/>
  <c r="K1756" i="6" s="1"/>
  <c r="L1756" i="6"/>
  <c r="E1756" i="6"/>
  <c r="D1756" i="6"/>
  <c r="W1755" i="6"/>
  <c r="V1755" i="6"/>
  <c r="U1755" i="6"/>
  <c r="T1755" i="6"/>
  <c r="S1755" i="6"/>
  <c r="R1755" i="6"/>
  <c r="P1755" i="6"/>
  <c r="M1755" i="6"/>
  <c r="K1755" i="6" s="1"/>
  <c r="L1755" i="6"/>
  <c r="E1755" i="6"/>
  <c r="D1755" i="6"/>
  <c r="W1754" i="6"/>
  <c r="V1754" i="6"/>
  <c r="U1754" i="6"/>
  <c r="T1754" i="6"/>
  <c r="S1754" i="6"/>
  <c r="R1754" i="6"/>
  <c r="P1754" i="6"/>
  <c r="M1754" i="6"/>
  <c r="K1754" i="6" s="1"/>
  <c r="L1754" i="6"/>
  <c r="E1754" i="6"/>
  <c r="D1754" i="6"/>
  <c r="W1753" i="6"/>
  <c r="V1753" i="6"/>
  <c r="U1753" i="6"/>
  <c r="T1753" i="6"/>
  <c r="S1753" i="6"/>
  <c r="R1753" i="6"/>
  <c r="P1753" i="6"/>
  <c r="M1753" i="6"/>
  <c r="K1753" i="6" s="1"/>
  <c r="L1753" i="6"/>
  <c r="E1753" i="6"/>
  <c r="D1753" i="6"/>
  <c r="W1752" i="6"/>
  <c r="V1752" i="6"/>
  <c r="U1752" i="6"/>
  <c r="T1752" i="6"/>
  <c r="S1752" i="6"/>
  <c r="R1752" i="6"/>
  <c r="P1752" i="6"/>
  <c r="M1752" i="6"/>
  <c r="K1752" i="6" s="1"/>
  <c r="L1752" i="6"/>
  <c r="E1752" i="6"/>
  <c r="D1752" i="6"/>
  <c r="W1751" i="6"/>
  <c r="V1751" i="6"/>
  <c r="U1751" i="6"/>
  <c r="T1751" i="6"/>
  <c r="S1751" i="6"/>
  <c r="R1751" i="6"/>
  <c r="P1751" i="6"/>
  <c r="M1751" i="6"/>
  <c r="K1751" i="6" s="1"/>
  <c r="L1751" i="6"/>
  <c r="E1751" i="6"/>
  <c r="D1751" i="6"/>
  <c r="W1750" i="6"/>
  <c r="V1750" i="6"/>
  <c r="U1750" i="6"/>
  <c r="T1750" i="6"/>
  <c r="S1750" i="6"/>
  <c r="R1750" i="6"/>
  <c r="P1750" i="6"/>
  <c r="M1750" i="6"/>
  <c r="K1750" i="6" s="1"/>
  <c r="L1750" i="6"/>
  <c r="E1750" i="6"/>
  <c r="D1750" i="6"/>
  <c r="W1749" i="6"/>
  <c r="V1749" i="6"/>
  <c r="U1749" i="6"/>
  <c r="T1749" i="6"/>
  <c r="S1749" i="6"/>
  <c r="R1749" i="6"/>
  <c r="P1749" i="6"/>
  <c r="M1749" i="6"/>
  <c r="K1749" i="6" s="1"/>
  <c r="L1749" i="6"/>
  <c r="E1749" i="6"/>
  <c r="D1749" i="6"/>
  <c r="W1748" i="6"/>
  <c r="V1748" i="6"/>
  <c r="U1748" i="6"/>
  <c r="T1748" i="6"/>
  <c r="S1748" i="6"/>
  <c r="R1748" i="6"/>
  <c r="P1748" i="6"/>
  <c r="M1748" i="6"/>
  <c r="K1748" i="6" s="1"/>
  <c r="L1748" i="6"/>
  <c r="E1748" i="6"/>
  <c r="D1748" i="6"/>
  <c r="W1747" i="6"/>
  <c r="V1747" i="6"/>
  <c r="U1747" i="6"/>
  <c r="T1747" i="6"/>
  <c r="S1747" i="6"/>
  <c r="R1747" i="6"/>
  <c r="P1747" i="6"/>
  <c r="M1747" i="6"/>
  <c r="K1747" i="6" s="1"/>
  <c r="L1747" i="6"/>
  <c r="E1747" i="6"/>
  <c r="D1747" i="6"/>
  <c r="W1746" i="6"/>
  <c r="V1746" i="6"/>
  <c r="U1746" i="6"/>
  <c r="T1746" i="6"/>
  <c r="S1746" i="6"/>
  <c r="R1746" i="6"/>
  <c r="P1746" i="6"/>
  <c r="M1746" i="6"/>
  <c r="K1746" i="6" s="1"/>
  <c r="L1746" i="6"/>
  <c r="E1746" i="6"/>
  <c r="D1746" i="6"/>
  <c r="W1745" i="6"/>
  <c r="V1745" i="6"/>
  <c r="U1745" i="6"/>
  <c r="T1745" i="6"/>
  <c r="S1745" i="6"/>
  <c r="R1745" i="6"/>
  <c r="P1745" i="6"/>
  <c r="M1745" i="6"/>
  <c r="K1745" i="6" s="1"/>
  <c r="L1745" i="6"/>
  <c r="E1745" i="6"/>
  <c r="D1745" i="6"/>
  <c r="W1744" i="6"/>
  <c r="V1744" i="6"/>
  <c r="U1744" i="6"/>
  <c r="T1744" i="6"/>
  <c r="S1744" i="6"/>
  <c r="R1744" i="6"/>
  <c r="P1744" i="6"/>
  <c r="M1744" i="6"/>
  <c r="K1744" i="6" s="1"/>
  <c r="L1744" i="6"/>
  <c r="E1744" i="6"/>
  <c r="D1744" i="6"/>
  <c r="W1743" i="6"/>
  <c r="V1743" i="6"/>
  <c r="U1743" i="6"/>
  <c r="T1743" i="6"/>
  <c r="S1743" i="6"/>
  <c r="R1743" i="6"/>
  <c r="P1743" i="6"/>
  <c r="M1743" i="6"/>
  <c r="K1743" i="6" s="1"/>
  <c r="L1743" i="6"/>
  <c r="E1743" i="6"/>
  <c r="D1743" i="6"/>
  <c r="W1742" i="6"/>
  <c r="V1742" i="6"/>
  <c r="U1742" i="6"/>
  <c r="T1742" i="6"/>
  <c r="S1742" i="6"/>
  <c r="R1742" i="6"/>
  <c r="P1742" i="6"/>
  <c r="M1742" i="6"/>
  <c r="K1742" i="6" s="1"/>
  <c r="L1742" i="6"/>
  <c r="E1742" i="6"/>
  <c r="D1742" i="6"/>
  <c r="W1741" i="6"/>
  <c r="V1741" i="6"/>
  <c r="U1741" i="6"/>
  <c r="T1741" i="6"/>
  <c r="S1741" i="6"/>
  <c r="R1741" i="6"/>
  <c r="P1741" i="6"/>
  <c r="M1741" i="6"/>
  <c r="K1741" i="6" s="1"/>
  <c r="L1741" i="6"/>
  <c r="E1741" i="6"/>
  <c r="D1741" i="6"/>
  <c r="W1740" i="6"/>
  <c r="V1740" i="6"/>
  <c r="U1740" i="6"/>
  <c r="T1740" i="6"/>
  <c r="S1740" i="6"/>
  <c r="R1740" i="6"/>
  <c r="P1740" i="6"/>
  <c r="M1740" i="6"/>
  <c r="K1740" i="6" s="1"/>
  <c r="L1740" i="6"/>
  <c r="E1740" i="6"/>
  <c r="D1740" i="6"/>
  <c r="W1739" i="6"/>
  <c r="V1739" i="6"/>
  <c r="U1739" i="6"/>
  <c r="T1739" i="6"/>
  <c r="S1739" i="6"/>
  <c r="R1739" i="6"/>
  <c r="P1739" i="6"/>
  <c r="M1739" i="6"/>
  <c r="K1739" i="6" s="1"/>
  <c r="L1739" i="6"/>
  <c r="E1739" i="6"/>
  <c r="D1739" i="6"/>
  <c r="W1738" i="6"/>
  <c r="V1738" i="6"/>
  <c r="U1738" i="6"/>
  <c r="T1738" i="6"/>
  <c r="S1738" i="6"/>
  <c r="R1738" i="6"/>
  <c r="P1738" i="6"/>
  <c r="M1738" i="6"/>
  <c r="K1738" i="6" s="1"/>
  <c r="L1738" i="6"/>
  <c r="E1738" i="6"/>
  <c r="D1738" i="6"/>
  <c r="W1737" i="6"/>
  <c r="V1737" i="6"/>
  <c r="U1737" i="6"/>
  <c r="T1737" i="6"/>
  <c r="S1737" i="6"/>
  <c r="R1737" i="6"/>
  <c r="P1737" i="6"/>
  <c r="M1737" i="6"/>
  <c r="K1737" i="6" s="1"/>
  <c r="L1737" i="6"/>
  <c r="E1737" i="6"/>
  <c r="D1737" i="6"/>
  <c r="W1736" i="6"/>
  <c r="V1736" i="6"/>
  <c r="U1736" i="6"/>
  <c r="T1736" i="6"/>
  <c r="S1736" i="6"/>
  <c r="R1736" i="6"/>
  <c r="P1736" i="6"/>
  <c r="M1736" i="6"/>
  <c r="K1736" i="6" s="1"/>
  <c r="L1736" i="6"/>
  <c r="E1736" i="6"/>
  <c r="D1736" i="6"/>
  <c r="W1735" i="6"/>
  <c r="V1735" i="6"/>
  <c r="U1735" i="6"/>
  <c r="T1735" i="6"/>
  <c r="S1735" i="6"/>
  <c r="R1735" i="6"/>
  <c r="P1735" i="6"/>
  <c r="M1735" i="6"/>
  <c r="K1735" i="6" s="1"/>
  <c r="L1735" i="6"/>
  <c r="E1735" i="6"/>
  <c r="D1735" i="6"/>
  <c r="W1734" i="6"/>
  <c r="V1734" i="6"/>
  <c r="U1734" i="6"/>
  <c r="T1734" i="6"/>
  <c r="S1734" i="6"/>
  <c r="R1734" i="6"/>
  <c r="P1734" i="6"/>
  <c r="M1734" i="6"/>
  <c r="K1734" i="6" s="1"/>
  <c r="L1734" i="6"/>
  <c r="E1734" i="6"/>
  <c r="D1734" i="6"/>
  <c r="W1733" i="6"/>
  <c r="V1733" i="6"/>
  <c r="U1733" i="6"/>
  <c r="T1733" i="6"/>
  <c r="S1733" i="6"/>
  <c r="R1733" i="6"/>
  <c r="P1733" i="6"/>
  <c r="M1733" i="6"/>
  <c r="K1733" i="6" s="1"/>
  <c r="L1733" i="6"/>
  <c r="E1733" i="6"/>
  <c r="D1733" i="6"/>
  <c r="W1732" i="6"/>
  <c r="V1732" i="6"/>
  <c r="U1732" i="6"/>
  <c r="T1732" i="6"/>
  <c r="S1732" i="6"/>
  <c r="R1732" i="6"/>
  <c r="P1732" i="6"/>
  <c r="M1732" i="6"/>
  <c r="K1732" i="6" s="1"/>
  <c r="L1732" i="6"/>
  <c r="E1732" i="6"/>
  <c r="D1732" i="6"/>
  <c r="W1731" i="6"/>
  <c r="V1731" i="6"/>
  <c r="U1731" i="6"/>
  <c r="T1731" i="6"/>
  <c r="S1731" i="6"/>
  <c r="R1731" i="6"/>
  <c r="P1731" i="6"/>
  <c r="M1731" i="6"/>
  <c r="K1731" i="6" s="1"/>
  <c r="L1731" i="6"/>
  <c r="E1731" i="6"/>
  <c r="D1731" i="6"/>
  <c r="W1730" i="6"/>
  <c r="V1730" i="6"/>
  <c r="U1730" i="6"/>
  <c r="T1730" i="6"/>
  <c r="S1730" i="6"/>
  <c r="R1730" i="6"/>
  <c r="P1730" i="6"/>
  <c r="M1730" i="6"/>
  <c r="K1730" i="6" s="1"/>
  <c r="L1730" i="6"/>
  <c r="E1730" i="6"/>
  <c r="D1730" i="6"/>
  <c r="W1729" i="6"/>
  <c r="V1729" i="6"/>
  <c r="U1729" i="6"/>
  <c r="T1729" i="6"/>
  <c r="S1729" i="6"/>
  <c r="R1729" i="6"/>
  <c r="P1729" i="6"/>
  <c r="M1729" i="6"/>
  <c r="K1729" i="6" s="1"/>
  <c r="L1729" i="6"/>
  <c r="E1729" i="6"/>
  <c r="D1729" i="6"/>
  <c r="W1728" i="6"/>
  <c r="V1728" i="6"/>
  <c r="U1728" i="6"/>
  <c r="T1728" i="6"/>
  <c r="S1728" i="6"/>
  <c r="R1728" i="6"/>
  <c r="P1728" i="6"/>
  <c r="M1728" i="6"/>
  <c r="K1728" i="6" s="1"/>
  <c r="L1728" i="6"/>
  <c r="E1728" i="6"/>
  <c r="D1728" i="6"/>
  <c r="W1727" i="6"/>
  <c r="V1727" i="6"/>
  <c r="U1727" i="6"/>
  <c r="T1727" i="6"/>
  <c r="S1727" i="6"/>
  <c r="R1727" i="6"/>
  <c r="P1727" i="6"/>
  <c r="M1727" i="6"/>
  <c r="K1727" i="6" s="1"/>
  <c r="L1727" i="6"/>
  <c r="E1727" i="6"/>
  <c r="D1727" i="6"/>
  <c r="W1726" i="6"/>
  <c r="V1726" i="6"/>
  <c r="U1726" i="6"/>
  <c r="T1726" i="6"/>
  <c r="S1726" i="6"/>
  <c r="R1726" i="6"/>
  <c r="P1726" i="6"/>
  <c r="M1726" i="6"/>
  <c r="K1726" i="6" s="1"/>
  <c r="L1726" i="6"/>
  <c r="E1726" i="6"/>
  <c r="D1726" i="6"/>
  <c r="W1725" i="6"/>
  <c r="V1725" i="6"/>
  <c r="U1725" i="6"/>
  <c r="T1725" i="6"/>
  <c r="S1725" i="6"/>
  <c r="R1725" i="6"/>
  <c r="P1725" i="6"/>
  <c r="M1725" i="6"/>
  <c r="K1725" i="6" s="1"/>
  <c r="L1725" i="6"/>
  <c r="E1725" i="6"/>
  <c r="D1725" i="6"/>
  <c r="W1724" i="6"/>
  <c r="V1724" i="6"/>
  <c r="U1724" i="6"/>
  <c r="T1724" i="6"/>
  <c r="S1724" i="6"/>
  <c r="R1724" i="6"/>
  <c r="P1724" i="6"/>
  <c r="M1724" i="6"/>
  <c r="K1724" i="6" s="1"/>
  <c r="L1724" i="6"/>
  <c r="E1724" i="6"/>
  <c r="D1724" i="6"/>
  <c r="W1723" i="6"/>
  <c r="V1723" i="6"/>
  <c r="U1723" i="6"/>
  <c r="T1723" i="6"/>
  <c r="S1723" i="6"/>
  <c r="R1723" i="6"/>
  <c r="P1723" i="6"/>
  <c r="M1723" i="6"/>
  <c r="K1723" i="6" s="1"/>
  <c r="L1723" i="6"/>
  <c r="E1723" i="6"/>
  <c r="D1723" i="6"/>
  <c r="W1722" i="6"/>
  <c r="V1722" i="6"/>
  <c r="U1722" i="6"/>
  <c r="T1722" i="6"/>
  <c r="S1722" i="6"/>
  <c r="R1722" i="6"/>
  <c r="P1722" i="6"/>
  <c r="M1722" i="6"/>
  <c r="K1722" i="6" s="1"/>
  <c r="L1722" i="6"/>
  <c r="E1722" i="6"/>
  <c r="D1722" i="6"/>
  <c r="W1721" i="6"/>
  <c r="V1721" i="6"/>
  <c r="U1721" i="6"/>
  <c r="T1721" i="6"/>
  <c r="S1721" i="6"/>
  <c r="R1721" i="6"/>
  <c r="P1721" i="6"/>
  <c r="M1721" i="6"/>
  <c r="K1721" i="6" s="1"/>
  <c r="L1721" i="6"/>
  <c r="E1721" i="6"/>
  <c r="D1721" i="6"/>
  <c r="W1720" i="6"/>
  <c r="V1720" i="6"/>
  <c r="U1720" i="6"/>
  <c r="T1720" i="6"/>
  <c r="S1720" i="6"/>
  <c r="R1720" i="6"/>
  <c r="P1720" i="6"/>
  <c r="M1720" i="6"/>
  <c r="K1720" i="6" s="1"/>
  <c r="L1720" i="6"/>
  <c r="E1720" i="6"/>
  <c r="D1720" i="6"/>
  <c r="W1719" i="6"/>
  <c r="V1719" i="6"/>
  <c r="U1719" i="6"/>
  <c r="T1719" i="6"/>
  <c r="S1719" i="6"/>
  <c r="R1719" i="6"/>
  <c r="P1719" i="6"/>
  <c r="M1719" i="6"/>
  <c r="K1719" i="6" s="1"/>
  <c r="L1719" i="6"/>
  <c r="E1719" i="6"/>
  <c r="D1719" i="6"/>
  <c r="W1718" i="6"/>
  <c r="V1718" i="6"/>
  <c r="U1718" i="6"/>
  <c r="T1718" i="6"/>
  <c r="S1718" i="6"/>
  <c r="R1718" i="6"/>
  <c r="P1718" i="6"/>
  <c r="M1718" i="6"/>
  <c r="K1718" i="6" s="1"/>
  <c r="L1718" i="6"/>
  <c r="E1718" i="6"/>
  <c r="D1718" i="6"/>
  <c r="W1717" i="6"/>
  <c r="V1717" i="6"/>
  <c r="U1717" i="6"/>
  <c r="T1717" i="6"/>
  <c r="S1717" i="6"/>
  <c r="R1717" i="6"/>
  <c r="P1717" i="6"/>
  <c r="M1717" i="6"/>
  <c r="K1717" i="6" s="1"/>
  <c r="L1717" i="6"/>
  <c r="E1717" i="6"/>
  <c r="D1717" i="6"/>
  <c r="W1716" i="6"/>
  <c r="V1716" i="6"/>
  <c r="U1716" i="6"/>
  <c r="T1716" i="6"/>
  <c r="S1716" i="6"/>
  <c r="R1716" i="6"/>
  <c r="P1716" i="6"/>
  <c r="M1716" i="6"/>
  <c r="K1716" i="6" s="1"/>
  <c r="L1716" i="6"/>
  <c r="E1716" i="6"/>
  <c r="D1716" i="6"/>
  <c r="W1715" i="6"/>
  <c r="V1715" i="6"/>
  <c r="U1715" i="6"/>
  <c r="T1715" i="6"/>
  <c r="S1715" i="6"/>
  <c r="R1715" i="6"/>
  <c r="P1715" i="6"/>
  <c r="M1715" i="6"/>
  <c r="K1715" i="6" s="1"/>
  <c r="L1715" i="6"/>
  <c r="E1715" i="6"/>
  <c r="D1715" i="6"/>
  <c r="W1714" i="6"/>
  <c r="V1714" i="6"/>
  <c r="U1714" i="6"/>
  <c r="T1714" i="6"/>
  <c r="S1714" i="6"/>
  <c r="R1714" i="6"/>
  <c r="P1714" i="6"/>
  <c r="M1714" i="6"/>
  <c r="K1714" i="6" s="1"/>
  <c r="L1714" i="6"/>
  <c r="E1714" i="6"/>
  <c r="D1714" i="6"/>
  <c r="W1713" i="6"/>
  <c r="V1713" i="6"/>
  <c r="U1713" i="6"/>
  <c r="T1713" i="6"/>
  <c r="S1713" i="6"/>
  <c r="R1713" i="6"/>
  <c r="P1713" i="6"/>
  <c r="M1713" i="6"/>
  <c r="K1713" i="6" s="1"/>
  <c r="L1713" i="6"/>
  <c r="E1713" i="6"/>
  <c r="D1713" i="6"/>
  <c r="W1712" i="6"/>
  <c r="V1712" i="6"/>
  <c r="U1712" i="6"/>
  <c r="T1712" i="6"/>
  <c r="S1712" i="6"/>
  <c r="R1712" i="6"/>
  <c r="P1712" i="6"/>
  <c r="M1712" i="6"/>
  <c r="K1712" i="6" s="1"/>
  <c r="L1712" i="6"/>
  <c r="E1712" i="6"/>
  <c r="D1712" i="6"/>
  <c r="W1711" i="6"/>
  <c r="V1711" i="6"/>
  <c r="U1711" i="6"/>
  <c r="T1711" i="6"/>
  <c r="S1711" i="6"/>
  <c r="R1711" i="6"/>
  <c r="P1711" i="6"/>
  <c r="M1711" i="6"/>
  <c r="K1711" i="6" s="1"/>
  <c r="L1711" i="6"/>
  <c r="E1711" i="6"/>
  <c r="D1711" i="6"/>
  <c r="W1710" i="6"/>
  <c r="V1710" i="6"/>
  <c r="U1710" i="6"/>
  <c r="T1710" i="6"/>
  <c r="S1710" i="6"/>
  <c r="R1710" i="6"/>
  <c r="P1710" i="6"/>
  <c r="M1710" i="6"/>
  <c r="K1710" i="6" s="1"/>
  <c r="L1710" i="6"/>
  <c r="E1710" i="6"/>
  <c r="D1710" i="6"/>
  <c r="W1709" i="6"/>
  <c r="V1709" i="6"/>
  <c r="U1709" i="6"/>
  <c r="T1709" i="6"/>
  <c r="S1709" i="6"/>
  <c r="R1709" i="6"/>
  <c r="P1709" i="6"/>
  <c r="M1709" i="6"/>
  <c r="K1709" i="6" s="1"/>
  <c r="L1709" i="6"/>
  <c r="E1709" i="6"/>
  <c r="D1709" i="6"/>
  <c r="W1708" i="6"/>
  <c r="V1708" i="6"/>
  <c r="U1708" i="6"/>
  <c r="T1708" i="6"/>
  <c r="S1708" i="6"/>
  <c r="R1708" i="6"/>
  <c r="P1708" i="6"/>
  <c r="M1708" i="6"/>
  <c r="K1708" i="6" s="1"/>
  <c r="L1708" i="6"/>
  <c r="E1708" i="6"/>
  <c r="D1708" i="6"/>
  <c r="W1707" i="6"/>
  <c r="V1707" i="6"/>
  <c r="U1707" i="6"/>
  <c r="T1707" i="6"/>
  <c r="S1707" i="6"/>
  <c r="R1707" i="6"/>
  <c r="P1707" i="6"/>
  <c r="M1707" i="6"/>
  <c r="K1707" i="6" s="1"/>
  <c r="L1707" i="6"/>
  <c r="E1707" i="6"/>
  <c r="D1707" i="6"/>
  <c r="W1706" i="6"/>
  <c r="V1706" i="6"/>
  <c r="U1706" i="6"/>
  <c r="T1706" i="6"/>
  <c r="S1706" i="6"/>
  <c r="R1706" i="6"/>
  <c r="P1706" i="6"/>
  <c r="M1706" i="6"/>
  <c r="K1706" i="6" s="1"/>
  <c r="L1706" i="6"/>
  <c r="E1706" i="6"/>
  <c r="D1706" i="6"/>
  <c r="W1705" i="6"/>
  <c r="V1705" i="6"/>
  <c r="U1705" i="6"/>
  <c r="T1705" i="6"/>
  <c r="S1705" i="6"/>
  <c r="R1705" i="6"/>
  <c r="P1705" i="6"/>
  <c r="M1705" i="6"/>
  <c r="K1705" i="6" s="1"/>
  <c r="L1705" i="6"/>
  <c r="E1705" i="6"/>
  <c r="D1705" i="6"/>
  <c r="W1704" i="6"/>
  <c r="V1704" i="6"/>
  <c r="U1704" i="6"/>
  <c r="T1704" i="6"/>
  <c r="S1704" i="6"/>
  <c r="R1704" i="6"/>
  <c r="P1704" i="6"/>
  <c r="M1704" i="6"/>
  <c r="K1704" i="6" s="1"/>
  <c r="L1704" i="6"/>
  <c r="E1704" i="6"/>
  <c r="D1704" i="6"/>
  <c r="W1703" i="6"/>
  <c r="V1703" i="6"/>
  <c r="U1703" i="6"/>
  <c r="T1703" i="6"/>
  <c r="S1703" i="6"/>
  <c r="R1703" i="6"/>
  <c r="P1703" i="6"/>
  <c r="M1703" i="6"/>
  <c r="K1703" i="6" s="1"/>
  <c r="L1703" i="6"/>
  <c r="E1703" i="6"/>
  <c r="D1703" i="6"/>
  <c r="W1702" i="6"/>
  <c r="V1702" i="6"/>
  <c r="U1702" i="6"/>
  <c r="T1702" i="6"/>
  <c r="S1702" i="6"/>
  <c r="R1702" i="6"/>
  <c r="P1702" i="6"/>
  <c r="M1702" i="6"/>
  <c r="K1702" i="6" s="1"/>
  <c r="L1702" i="6"/>
  <c r="E1702" i="6"/>
  <c r="D1702" i="6"/>
  <c r="W1701" i="6"/>
  <c r="V1701" i="6"/>
  <c r="U1701" i="6"/>
  <c r="T1701" i="6"/>
  <c r="S1701" i="6"/>
  <c r="R1701" i="6"/>
  <c r="P1701" i="6"/>
  <c r="M1701" i="6"/>
  <c r="K1701" i="6" s="1"/>
  <c r="L1701" i="6"/>
  <c r="E1701" i="6"/>
  <c r="D1701" i="6"/>
  <c r="W1700" i="6"/>
  <c r="V1700" i="6"/>
  <c r="U1700" i="6"/>
  <c r="T1700" i="6"/>
  <c r="S1700" i="6"/>
  <c r="R1700" i="6"/>
  <c r="P1700" i="6"/>
  <c r="M1700" i="6"/>
  <c r="K1700" i="6" s="1"/>
  <c r="L1700" i="6"/>
  <c r="E1700" i="6"/>
  <c r="D1700" i="6"/>
  <c r="W1699" i="6"/>
  <c r="V1699" i="6"/>
  <c r="U1699" i="6"/>
  <c r="T1699" i="6"/>
  <c r="S1699" i="6"/>
  <c r="R1699" i="6"/>
  <c r="P1699" i="6"/>
  <c r="M1699" i="6"/>
  <c r="K1699" i="6" s="1"/>
  <c r="L1699" i="6"/>
  <c r="E1699" i="6"/>
  <c r="D1699" i="6"/>
  <c r="W1698" i="6"/>
  <c r="V1698" i="6"/>
  <c r="U1698" i="6"/>
  <c r="T1698" i="6"/>
  <c r="S1698" i="6"/>
  <c r="R1698" i="6"/>
  <c r="P1698" i="6"/>
  <c r="M1698" i="6"/>
  <c r="K1698" i="6" s="1"/>
  <c r="L1698" i="6"/>
  <c r="E1698" i="6"/>
  <c r="D1698" i="6"/>
  <c r="W1697" i="6"/>
  <c r="V1697" i="6"/>
  <c r="U1697" i="6"/>
  <c r="T1697" i="6"/>
  <c r="S1697" i="6"/>
  <c r="R1697" i="6"/>
  <c r="P1697" i="6"/>
  <c r="M1697" i="6"/>
  <c r="K1697" i="6" s="1"/>
  <c r="L1697" i="6"/>
  <c r="E1697" i="6"/>
  <c r="D1697" i="6"/>
  <c r="W1696" i="6"/>
  <c r="V1696" i="6"/>
  <c r="U1696" i="6"/>
  <c r="T1696" i="6"/>
  <c r="S1696" i="6"/>
  <c r="R1696" i="6"/>
  <c r="P1696" i="6"/>
  <c r="M1696" i="6"/>
  <c r="K1696" i="6" s="1"/>
  <c r="L1696" i="6"/>
  <c r="E1696" i="6"/>
  <c r="D1696" i="6"/>
  <c r="W1695" i="6"/>
  <c r="V1695" i="6"/>
  <c r="U1695" i="6"/>
  <c r="T1695" i="6"/>
  <c r="S1695" i="6"/>
  <c r="R1695" i="6"/>
  <c r="P1695" i="6"/>
  <c r="M1695" i="6"/>
  <c r="K1695" i="6" s="1"/>
  <c r="L1695" i="6"/>
  <c r="E1695" i="6"/>
  <c r="D1695" i="6"/>
  <c r="W1694" i="6"/>
  <c r="V1694" i="6"/>
  <c r="U1694" i="6"/>
  <c r="T1694" i="6"/>
  <c r="S1694" i="6"/>
  <c r="R1694" i="6"/>
  <c r="P1694" i="6"/>
  <c r="M1694" i="6"/>
  <c r="K1694" i="6" s="1"/>
  <c r="L1694" i="6"/>
  <c r="E1694" i="6"/>
  <c r="D1694" i="6"/>
  <c r="W1693" i="6"/>
  <c r="V1693" i="6"/>
  <c r="U1693" i="6"/>
  <c r="T1693" i="6"/>
  <c r="S1693" i="6"/>
  <c r="R1693" i="6"/>
  <c r="P1693" i="6"/>
  <c r="M1693" i="6"/>
  <c r="K1693" i="6" s="1"/>
  <c r="L1693" i="6"/>
  <c r="E1693" i="6"/>
  <c r="D1693" i="6"/>
  <c r="W1692" i="6"/>
  <c r="V1692" i="6"/>
  <c r="U1692" i="6"/>
  <c r="T1692" i="6"/>
  <c r="S1692" i="6"/>
  <c r="R1692" i="6"/>
  <c r="P1692" i="6"/>
  <c r="M1692" i="6"/>
  <c r="K1692" i="6" s="1"/>
  <c r="L1692" i="6"/>
  <c r="E1692" i="6"/>
  <c r="D1692" i="6"/>
  <c r="W1691" i="6"/>
  <c r="V1691" i="6"/>
  <c r="U1691" i="6"/>
  <c r="T1691" i="6"/>
  <c r="S1691" i="6"/>
  <c r="R1691" i="6"/>
  <c r="P1691" i="6"/>
  <c r="M1691" i="6"/>
  <c r="K1691" i="6" s="1"/>
  <c r="L1691" i="6"/>
  <c r="E1691" i="6"/>
  <c r="D1691" i="6"/>
  <c r="W1690" i="6"/>
  <c r="V1690" i="6"/>
  <c r="U1690" i="6"/>
  <c r="T1690" i="6"/>
  <c r="S1690" i="6"/>
  <c r="R1690" i="6"/>
  <c r="P1690" i="6"/>
  <c r="M1690" i="6"/>
  <c r="K1690" i="6" s="1"/>
  <c r="L1690" i="6"/>
  <c r="E1690" i="6"/>
  <c r="D1690" i="6"/>
  <c r="W1689" i="6"/>
  <c r="V1689" i="6"/>
  <c r="U1689" i="6"/>
  <c r="T1689" i="6"/>
  <c r="S1689" i="6"/>
  <c r="R1689" i="6"/>
  <c r="P1689" i="6"/>
  <c r="M1689" i="6"/>
  <c r="K1689" i="6" s="1"/>
  <c r="L1689" i="6"/>
  <c r="E1689" i="6"/>
  <c r="D1689" i="6"/>
  <c r="W1688" i="6"/>
  <c r="V1688" i="6"/>
  <c r="U1688" i="6"/>
  <c r="T1688" i="6"/>
  <c r="S1688" i="6"/>
  <c r="R1688" i="6"/>
  <c r="P1688" i="6"/>
  <c r="M1688" i="6"/>
  <c r="K1688" i="6" s="1"/>
  <c r="L1688" i="6"/>
  <c r="E1688" i="6"/>
  <c r="D1688" i="6"/>
  <c r="W1687" i="6"/>
  <c r="V1687" i="6"/>
  <c r="U1687" i="6"/>
  <c r="T1687" i="6"/>
  <c r="S1687" i="6"/>
  <c r="R1687" i="6"/>
  <c r="P1687" i="6"/>
  <c r="M1687" i="6"/>
  <c r="K1687" i="6" s="1"/>
  <c r="L1687" i="6"/>
  <c r="E1687" i="6"/>
  <c r="D1687" i="6"/>
  <c r="W1686" i="6"/>
  <c r="V1686" i="6"/>
  <c r="U1686" i="6"/>
  <c r="T1686" i="6"/>
  <c r="S1686" i="6"/>
  <c r="R1686" i="6"/>
  <c r="P1686" i="6"/>
  <c r="M1686" i="6"/>
  <c r="K1686" i="6" s="1"/>
  <c r="L1686" i="6"/>
  <c r="E1686" i="6"/>
  <c r="D1686" i="6"/>
  <c r="W1685" i="6"/>
  <c r="V1685" i="6"/>
  <c r="U1685" i="6"/>
  <c r="T1685" i="6"/>
  <c r="S1685" i="6"/>
  <c r="R1685" i="6"/>
  <c r="P1685" i="6"/>
  <c r="M1685" i="6"/>
  <c r="K1685" i="6" s="1"/>
  <c r="L1685" i="6"/>
  <c r="E1685" i="6"/>
  <c r="D1685" i="6"/>
  <c r="W1684" i="6"/>
  <c r="V1684" i="6"/>
  <c r="U1684" i="6"/>
  <c r="T1684" i="6"/>
  <c r="S1684" i="6"/>
  <c r="R1684" i="6"/>
  <c r="P1684" i="6"/>
  <c r="M1684" i="6"/>
  <c r="K1684" i="6" s="1"/>
  <c r="L1684" i="6"/>
  <c r="E1684" i="6"/>
  <c r="D1684" i="6"/>
  <c r="W1683" i="6"/>
  <c r="V1683" i="6"/>
  <c r="U1683" i="6"/>
  <c r="T1683" i="6"/>
  <c r="S1683" i="6"/>
  <c r="R1683" i="6"/>
  <c r="P1683" i="6"/>
  <c r="M1683" i="6"/>
  <c r="K1683" i="6" s="1"/>
  <c r="L1683" i="6"/>
  <c r="E1683" i="6"/>
  <c r="D1683" i="6"/>
  <c r="W1682" i="6"/>
  <c r="V1682" i="6"/>
  <c r="U1682" i="6"/>
  <c r="T1682" i="6"/>
  <c r="S1682" i="6"/>
  <c r="R1682" i="6"/>
  <c r="P1682" i="6"/>
  <c r="M1682" i="6"/>
  <c r="K1682" i="6" s="1"/>
  <c r="L1682" i="6"/>
  <c r="E1682" i="6"/>
  <c r="D1682" i="6"/>
  <c r="W1681" i="6"/>
  <c r="V1681" i="6"/>
  <c r="U1681" i="6"/>
  <c r="T1681" i="6"/>
  <c r="S1681" i="6"/>
  <c r="R1681" i="6"/>
  <c r="P1681" i="6"/>
  <c r="M1681" i="6"/>
  <c r="K1681" i="6" s="1"/>
  <c r="L1681" i="6"/>
  <c r="E1681" i="6"/>
  <c r="D1681" i="6"/>
  <c r="W1680" i="6"/>
  <c r="V1680" i="6"/>
  <c r="U1680" i="6"/>
  <c r="T1680" i="6"/>
  <c r="S1680" i="6"/>
  <c r="R1680" i="6"/>
  <c r="P1680" i="6"/>
  <c r="M1680" i="6"/>
  <c r="K1680" i="6" s="1"/>
  <c r="L1680" i="6"/>
  <c r="E1680" i="6"/>
  <c r="D1680" i="6"/>
  <c r="W1679" i="6"/>
  <c r="V1679" i="6"/>
  <c r="U1679" i="6"/>
  <c r="T1679" i="6"/>
  <c r="S1679" i="6"/>
  <c r="R1679" i="6"/>
  <c r="P1679" i="6"/>
  <c r="M1679" i="6"/>
  <c r="K1679" i="6" s="1"/>
  <c r="L1679" i="6"/>
  <c r="E1679" i="6"/>
  <c r="D1679" i="6"/>
  <c r="W1678" i="6"/>
  <c r="V1678" i="6"/>
  <c r="U1678" i="6"/>
  <c r="T1678" i="6"/>
  <c r="S1678" i="6"/>
  <c r="R1678" i="6"/>
  <c r="P1678" i="6"/>
  <c r="M1678" i="6"/>
  <c r="K1678" i="6" s="1"/>
  <c r="L1678" i="6"/>
  <c r="E1678" i="6"/>
  <c r="D1678" i="6"/>
  <c r="W1677" i="6"/>
  <c r="V1677" i="6"/>
  <c r="U1677" i="6"/>
  <c r="T1677" i="6"/>
  <c r="S1677" i="6"/>
  <c r="R1677" i="6"/>
  <c r="P1677" i="6"/>
  <c r="M1677" i="6"/>
  <c r="K1677" i="6" s="1"/>
  <c r="L1677" i="6"/>
  <c r="E1677" i="6"/>
  <c r="D1677" i="6"/>
  <c r="W1676" i="6"/>
  <c r="V1676" i="6"/>
  <c r="U1676" i="6"/>
  <c r="T1676" i="6"/>
  <c r="S1676" i="6"/>
  <c r="R1676" i="6"/>
  <c r="P1676" i="6"/>
  <c r="M1676" i="6"/>
  <c r="K1676" i="6" s="1"/>
  <c r="L1676" i="6"/>
  <c r="E1676" i="6"/>
  <c r="D1676" i="6"/>
  <c r="W1675" i="6"/>
  <c r="V1675" i="6"/>
  <c r="U1675" i="6"/>
  <c r="T1675" i="6"/>
  <c r="S1675" i="6"/>
  <c r="R1675" i="6"/>
  <c r="P1675" i="6"/>
  <c r="M1675" i="6"/>
  <c r="K1675" i="6" s="1"/>
  <c r="L1675" i="6"/>
  <c r="E1675" i="6"/>
  <c r="D1675" i="6"/>
  <c r="W1674" i="6"/>
  <c r="V1674" i="6"/>
  <c r="U1674" i="6"/>
  <c r="T1674" i="6"/>
  <c r="S1674" i="6"/>
  <c r="R1674" i="6"/>
  <c r="P1674" i="6"/>
  <c r="M1674" i="6"/>
  <c r="K1674" i="6" s="1"/>
  <c r="L1674" i="6"/>
  <c r="E1674" i="6"/>
  <c r="D1674" i="6"/>
  <c r="W1673" i="6"/>
  <c r="V1673" i="6"/>
  <c r="U1673" i="6"/>
  <c r="T1673" i="6"/>
  <c r="S1673" i="6"/>
  <c r="R1673" i="6"/>
  <c r="P1673" i="6"/>
  <c r="M1673" i="6"/>
  <c r="K1673" i="6" s="1"/>
  <c r="L1673" i="6"/>
  <c r="E1673" i="6"/>
  <c r="D1673" i="6"/>
  <c r="W1672" i="6"/>
  <c r="V1672" i="6"/>
  <c r="U1672" i="6"/>
  <c r="T1672" i="6"/>
  <c r="S1672" i="6"/>
  <c r="R1672" i="6"/>
  <c r="P1672" i="6"/>
  <c r="M1672" i="6"/>
  <c r="K1672" i="6" s="1"/>
  <c r="L1672" i="6"/>
  <c r="E1672" i="6"/>
  <c r="D1672" i="6"/>
  <c r="W1671" i="6"/>
  <c r="V1671" i="6"/>
  <c r="U1671" i="6"/>
  <c r="T1671" i="6"/>
  <c r="S1671" i="6"/>
  <c r="R1671" i="6"/>
  <c r="P1671" i="6"/>
  <c r="M1671" i="6"/>
  <c r="K1671" i="6" s="1"/>
  <c r="L1671" i="6"/>
  <c r="E1671" i="6"/>
  <c r="D1671" i="6"/>
  <c r="W1670" i="6"/>
  <c r="V1670" i="6"/>
  <c r="U1670" i="6"/>
  <c r="T1670" i="6"/>
  <c r="S1670" i="6"/>
  <c r="R1670" i="6"/>
  <c r="P1670" i="6"/>
  <c r="M1670" i="6"/>
  <c r="K1670" i="6" s="1"/>
  <c r="L1670" i="6"/>
  <c r="E1670" i="6"/>
  <c r="D1670" i="6"/>
  <c r="W1669" i="6"/>
  <c r="V1669" i="6"/>
  <c r="U1669" i="6"/>
  <c r="T1669" i="6"/>
  <c r="S1669" i="6"/>
  <c r="R1669" i="6"/>
  <c r="P1669" i="6"/>
  <c r="M1669" i="6"/>
  <c r="K1669" i="6" s="1"/>
  <c r="L1669" i="6"/>
  <c r="E1669" i="6"/>
  <c r="D1669" i="6"/>
  <c r="W1668" i="6"/>
  <c r="V1668" i="6"/>
  <c r="U1668" i="6"/>
  <c r="T1668" i="6"/>
  <c r="S1668" i="6"/>
  <c r="R1668" i="6"/>
  <c r="P1668" i="6"/>
  <c r="M1668" i="6"/>
  <c r="K1668" i="6" s="1"/>
  <c r="L1668" i="6"/>
  <c r="E1668" i="6"/>
  <c r="D1668" i="6"/>
  <c r="W1667" i="6"/>
  <c r="V1667" i="6"/>
  <c r="U1667" i="6"/>
  <c r="T1667" i="6"/>
  <c r="S1667" i="6"/>
  <c r="R1667" i="6"/>
  <c r="P1667" i="6"/>
  <c r="M1667" i="6"/>
  <c r="K1667" i="6" s="1"/>
  <c r="L1667" i="6"/>
  <c r="E1667" i="6"/>
  <c r="D1667" i="6"/>
  <c r="W1666" i="6"/>
  <c r="V1666" i="6"/>
  <c r="U1666" i="6"/>
  <c r="T1666" i="6"/>
  <c r="S1666" i="6"/>
  <c r="R1666" i="6"/>
  <c r="P1666" i="6"/>
  <c r="M1666" i="6"/>
  <c r="K1666" i="6" s="1"/>
  <c r="L1666" i="6"/>
  <c r="E1666" i="6"/>
  <c r="D1666" i="6"/>
  <c r="W1665" i="6"/>
  <c r="V1665" i="6"/>
  <c r="U1665" i="6"/>
  <c r="T1665" i="6"/>
  <c r="S1665" i="6"/>
  <c r="R1665" i="6"/>
  <c r="P1665" i="6"/>
  <c r="M1665" i="6"/>
  <c r="K1665" i="6" s="1"/>
  <c r="L1665" i="6"/>
  <c r="E1665" i="6"/>
  <c r="D1665" i="6"/>
  <c r="W1664" i="6"/>
  <c r="V1664" i="6"/>
  <c r="U1664" i="6"/>
  <c r="T1664" i="6"/>
  <c r="S1664" i="6"/>
  <c r="R1664" i="6"/>
  <c r="P1664" i="6"/>
  <c r="M1664" i="6"/>
  <c r="K1664" i="6" s="1"/>
  <c r="L1664" i="6"/>
  <c r="E1664" i="6"/>
  <c r="D1664" i="6"/>
  <c r="W1663" i="6"/>
  <c r="V1663" i="6"/>
  <c r="U1663" i="6"/>
  <c r="T1663" i="6"/>
  <c r="S1663" i="6"/>
  <c r="R1663" i="6"/>
  <c r="P1663" i="6"/>
  <c r="M1663" i="6"/>
  <c r="K1663" i="6" s="1"/>
  <c r="L1663" i="6"/>
  <c r="E1663" i="6"/>
  <c r="D1663" i="6"/>
  <c r="W1662" i="6"/>
  <c r="V1662" i="6"/>
  <c r="U1662" i="6"/>
  <c r="T1662" i="6"/>
  <c r="S1662" i="6"/>
  <c r="R1662" i="6"/>
  <c r="P1662" i="6"/>
  <c r="M1662" i="6"/>
  <c r="K1662" i="6" s="1"/>
  <c r="L1662" i="6"/>
  <c r="E1662" i="6"/>
  <c r="D1662" i="6"/>
  <c r="W1661" i="6"/>
  <c r="V1661" i="6"/>
  <c r="U1661" i="6"/>
  <c r="T1661" i="6"/>
  <c r="S1661" i="6"/>
  <c r="R1661" i="6"/>
  <c r="P1661" i="6"/>
  <c r="M1661" i="6"/>
  <c r="K1661" i="6" s="1"/>
  <c r="L1661" i="6"/>
  <c r="E1661" i="6"/>
  <c r="D1661" i="6"/>
  <c r="W1660" i="6"/>
  <c r="V1660" i="6"/>
  <c r="U1660" i="6"/>
  <c r="T1660" i="6"/>
  <c r="S1660" i="6"/>
  <c r="R1660" i="6"/>
  <c r="P1660" i="6"/>
  <c r="M1660" i="6"/>
  <c r="K1660" i="6" s="1"/>
  <c r="L1660" i="6"/>
  <c r="E1660" i="6"/>
  <c r="D1660" i="6"/>
  <c r="W1659" i="6"/>
  <c r="V1659" i="6"/>
  <c r="U1659" i="6"/>
  <c r="T1659" i="6"/>
  <c r="S1659" i="6"/>
  <c r="R1659" i="6"/>
  <c r="P1659" i="6"/>
  <c r="M1659" i="6"/>
  <c r="K1659" i="6" s="1"/>
  <c r="L1659" i="6"/>
  <c r="E1659" i="6"/>
  <c r="D1659" i="6"/>
  <c r="W1658" i="6"/>
  <c r="V1658" i="6"/>
  <c r="U1658" i="6"/>
  <c r="T1658" i="6"/>
  <c r="S1658" i="6"/>
  <c r="R1658" i="6"/>
  <c r="P1658" i="6"/>
  <c r="M1658" i="6"/>
  <c r="K1658" i="6" s="1"/>
  <c r="L1658" i="6"/>
  <c r="E1658" i="6"/>
  <c r="D1658" i="6"/>
  <c r="W1657" i="6"/>
  <c r="V1657" i="6"/>
  <c r="U1657" i="6"/>
  <c r="T1657" i="6"/>
  <c r="S1657" i="6"/>
  <c r="R1657" i="6"/>
  <c r="P1657" i="6"/>
  <c r="M1657" i="6"/>
  <c r="K1657" i="6" s="1"/>
  <c r="L1657" i="6"/>
  <c r="E1657" i="6"/>
  <c r="D1657" i="6"/>
  <c r="W1656" i="6"/>
  <c r="V1656" i="6"/>
  <c r="U1656" i="6"/>
  <c r="T1656" i="6"/>
  <c r="S1656" i="6"/>
  <c r="R1656" i="6"/>
  <c r="P1656" i="6"/>
  <c r="M1656" i="6"/>
  <c r="K1656" i="6" s="1"/>
  <c r="L1656" i="6"/>
  <c r="E1656" i="6"/>
  <c r="D1656" i="6"/>
  <c r="W1655" i="6"/>
  <c r="V1655" i="6"/>
  <c r="U1655" i="6"/>
  <c r="T1655" i="6"/>
  <c r="S1655" i="6"/>
  <c r="R1655" i="6"/>
  <c r="P1655" i="6"/>
  <c r="M1655" i="6"/>
  <c r="K1655" i="6" s="1"/>
  <c r="L1655" i="6"/>
  <c r="E1655" i="6"/>
  <c r="D1655" i="6"/>
  <c r="W1654" i="6"/>
  <c r="V1654" i="6"/>
  <c r="U1654" i="6"/>
  <c r="T1654" i="6"/>
  <c r="S1654" i="6"/>
  <c r="R1654" i="6"/>
  <c r="P1654" i="6"/>
  <c r="M1654" i="6"/>
  <c r="K1654" i="6" s="1"/>
  <c r="L1654" i="6"/>
  <c r="E1654" i="6"/>
  <c r="D1654" i="6"/>
  <c r="W1653" i="6"/>
  <c r="V1653" i="6"/>
  <c r="U1653" i="6"/>
  <c r="T1653" i="6"/>
  <c r="S1653" i="6"/>
  <c r="R1653" i="6"/>
  <c r="P1653" i="6"/>
  <c r="M1653" i="6"/>
  <c r="K1653" i="6" s="1"/>
  <c r="L1653" i="6"/>
  <c r="E1653" i="6"/>
  <c r="D1653" i="6"/>
  <c r="W1652" i="6"/>
  <c r="V1652" i="6"/>
  <c r="U1652" i="6"/>
  <c r="T1652" i="6"/>
  <c r="S1652" i="6"/>
  <c r="R1652" i="6"/>
  <c r="P1652" i="6"/>
  <c r="M1652" i="6"/>
  <c r="K1652" i="6" s="1"/>
  <c r="L1652" i="6"/>
  <c r="E1652" i="6"/>
  <c r="D1652" i="6"/>
  <c r="W1651" i="6"/>
  <c r="V1651" i="6"/>
  <c r="U1651" i="6"/>
  <c r="T1651" i="6"/>
  <c r="S1651" i="6"/>
  <c r="R1651" i="6"/>
  <c r="P1651" i="6"/>
  <c r="M1651" i="6"/>
  <c r="K1651" i="6" s="1"/>
  <c r="L1651" i="6"/>
  <c r="E1651" i="6"/>
  <c r="D1651" i="6"/>
  <c r="W1650" i="6"/>
  <c r="V1650" i="6"/>
  <c r="U1650" i="6"/>
  <c r="T1650" i="6"/>
  <c r="S1650" i="6"/>
  <c r="R1650" i="6"/>
  <c r="P1650" i="6"/>
  <c r="M1650" i="6"/>
  <c r="K1650" i="6" s="1"/>
  <c r="L1650" i="6"/>
  <c r="E1650" i="6"/>
  <c r="D1650" i="6"/>
  <c r="W1649" i="6"/>
  <c r="V1649" i="6"/>
  <c r="U1649" i="6"/>
  <c r="T1649" i="6"/>
  <c r="S1649" i="6"/>
  <c r="R1649" i="6"/>
  <c r="P1649" i="6"/>
  <c r="M1649" i="6"/>
  <c r="K1649" i="6" s="1"/>
  <c r="L1649" i="6"/>
  <c r="E1649" i="6"/>
  <c r="D1649" i="6"/>
  <c r="W1648" i="6"/>
  <c r="V1648" i="6"/>
  <c r="U1648" i="6"/>
  <c r="T1648" i="6"/>
  <c r="S1648" i="6"/>
  <c r="R1648" i="6"/>
  <c r="P1648" i="6"/>
  <c r="M1648" i="6"/>
  <c r="K1648" i="6" s="1"/>
  <c r="L1648" i="6"/>
  <c r="E1648" i="6"/>
  <c r="D1648" i="6"/>
  <c r="W1647" i="6"/>
  <c r="V1647" i="6"/>
  <c r="U1647" i="6"/>
  <c r="T1647" i="6"/>
  <c r="S1647" i="6"/>
  <c r="R1647" i="6"/>
  <c r="P1647" i="6"/>
  <c r="M1647" i="6"/>
  <c r="K1647" i="6" s="1"/>
  <c r="L1647" i="6"/>
  <c r="E1647" i="6"/>
  <c r="D1647" i="6"/>
  <c r="W1646" i="6"/>
  <c r="V1646" i="6"/>
  <c r="U1646" i="6"/>
  <c r="T1646" i="6"/>
  <c r="S1646" i="6"/>
  <c r="R1646" i="6"/>
  <c r="P1646" i="6"/>
  <c r="M1646" i="6"/>
  <c r="K1646" i="6" s="1"/>
  <c r="L1646" i="6"/>
  <c r="E1646" i="6"/>
  <c r="D1646" i="6"/>
  <c r="W1645" i="6"/>
  <c r="V1645" i="6"/>
  <c r="U1645" i="6"/>
  <c r="T1645" i="6"/>
  <c r="S1645" i="6"/>
  <c r="R1645" i="6"/>
  <c r="P1645" i="6"/>
  <c r="M1645" i="6"/>
  <c r="K1645" i="6" s="1"/>
  <c r="L1645" i="6"/>
  <c r="E1645" i="6"/>
  <c r="D1645" i="6"/>
  <c r="W1644" i="6"/>
  <c r="V1644" i="6"/>
  <c r="U1644" i="6"/>
  <c r="T1644" i="6"/>
  <c r="S1644" i="6"/>
  <c r="R1644" i="6"/>
  <c r="P1644" i="6"/>
  <c r="M1644" i="6"/>
  <c r="K1644" i="6" s="1"/>
  <c r="L1644" i="6"/>
  <c r="E1644" i="6"/>
  <c r="D1644" i="6"/>
  <c r="W1643" i="6"/>
  <c r="V1643" i="6"/>
  <c r="U1643" i="6"/>
  <c r="T1643" i="6"/>
  <c r="S1643" i="6"/>
  <c r="R1643" i="6"/>
  <c r="P1643" i="6"/>
  <c r="M1643" i="6"/>
  <c r="K1643" i="6" s="1"/>
  <c r="L1643" i="6"/>
  <c r="E1643" i="6"/>
  <c r="D1643" i="6"/>
  <c r="W1642" i="6"/>
  <c r="V1642" i="6"/>
  <c r="U1642" i="6"/>
  <c r="T1642" i="6"/>
  <c r="S1642" i="6"/>
  <c r="R1642" i="6"/>
  <c r="P1642" i="6"/>
  <c r="M1642" i="6"/>
  <c r="K1642" i="6" s="1"/>
  <c r="L1642" i="6"/>
  <c r="E1642" i="6"/>
  <c r="D1642" i="6"/>
  <c r="W1641" i="6"/>
  <c r="V1641" i="6"/>
  <c r="U1641" i="6"/>
  <c r="T1641" i="6"/>
  <c r="S1641" i="6"/>
  <c r="R1641" i="6"/>
  <c r="P1641" i="6"/>
  <c r="M1641" i="6"/>
  <c r="K1641" i="6" s="1"/>
  <c r="L1641" i="6"/>
  <c r="E1641" i="6"/>
  <c r="D1641" i="6"/>
  <c r="W1640" i="6"/>
  <c r="V1640" i="6"/>
  <c r="U1640" i="6"/>
  <c r="T1640" i="6"/>
  <c r="S1640" i="6"/>
  <c r="R1640" i="6"/>
  <c r="P1640" i="6"/>
  <c r="M1640" i="6"/>
  <c r="K1640" i="6" s="1"/>
  <c r="L1640" i="6"/>
  <c r="E1640" i="6"/>
  <c r="D1640" i="6"/>
  <c r="W1639" i="6"/>
  <c r="V1639" i="6"/>
  <c r="U1639" i="6"/>
  <c r="T1639" i="6"/>
  <c r="S1639" i="6"/>
  <c r="R1639" i="6"/>
  <c r="P1639" i="6"/>
  <c r="M1639" i="6"/>
  <c r="K1639" i="6" s="1"/>
  <c r="L1639" i="6"/>
  <c r="E1639" i="6"/>
  <c r="D1639" i="6"/>
  <c r="W1638" i="6"/>
  <c r="V1638" i="6"/>
  <c r="U1638" i="6"/>
  <c r="T1638" i="6"/>
  <c r="S1638" i="6"/>
  <c r="R1638" i="6"/>
  <c r="P1638" i="6"/>
  <c r="M1638" i="6"/>
  <c r="K1638" i="6" s="1"/>
  <c r="L1638" i="6"/>
  <c r="E1638" i="6"/>
  <c r="D1638" i="6"/>
  <c r="W1637" i="6"/>
  <c r="V1637" i="6"/>
  <c r="U1637" i="6"/>
  <c r="T1637" i="6"/>
  <c r="S1637" i="6"/>
  <c r="R1637" i="6"/>
  <c r="P1637" i="6"/>
  <c r="M1637" i="6"/>
  <c r="K1637" i="6" s="1"/>
  <c r="L1637" i="6"/>
  <c r="E1637" i="6"/>
  <c r="D1637" i="6"/>
  <c r="W1636" i="6"/>
  <c r="V1636" i="6"/>
  <c r="U1636" i="6"/>
  <c r="T1636" i="6"/>
  <c r="S1636" i="6"/>
  <c r="R1636" i="6"/>
  <c r="P1636" i="6"/>
  <c r="M1636" i="6"/>
  <c r="K1636" i="6" s="1"/>
  <c r="L1636" i="6"/>
  <c r="E1636" i="6"/>
  <c r="D1636" i="6"/>
  <c r="W1635" i="6"/>
  <c r="V1635" i="6"/>
  <c r="U1635" i="6"/>
  <c r="T1635" i="6"/>
  <c r="S1635" i="6"/>
  <c r="R1635" i="6"/>
  <c r="P1635" i="6"/>
  <c r="M1635" i="6"/>
  <c r="K1635" i="6" s="1"/>
  <c r="L1635" i="6"/>
  <c r="E1635" i="6"/>
  <c r="D1635" i="6"/>
  <c r="W1634" i="6"/>
  <c r="V1634" i="6"/>
  <c r="U1634" i="6"/>
  <c r="T1634" i="6"/>
  <c r="S1634" i="6"/>
  <c r="R1634" i="6"/>
  <c r="P1634" i="6"/>
  <c r="M1634" i="6"/>
  <c r="K1634" i="6" s="1"/>
  <c r="L1634" i="6"/>
  <c r="E1634" i="6"/>
  <c r="D1634" i="6"/>
  <c r="W1633" i="6"/>
  <c r="V1633" i="6"/>
  <c r="U1633" i="6"/>
  <c r="T1633" i="6"/>
  <c r="S1633" i="6"/>
  <c r="R1633" i="6"/>
  <c r="P1633" i="6"/>
  <c r="M1633" i="6"/>
  <c r="K1633" i="6" s="1"/>
  <c r="L1633" i="6"/>
  <c r="E1633" i="6"/>
  <c r="D1633" i="6"/>
  <c r="W1632" i="6"/>
  <c r="V1632" i="6"/>
  <c r="U1632" i="6"/>
  <c r="T1632" i="6"/>
  <c r="S1632" i="6"/>
  <c r="R1632" i="6"/>
  <c r="P1632" i="6"/>
  <c r="M1632" i="6"/>
  <c r="K1632" i="6" s="1"/>
  <c r="L1632" i="6"/>
  <c r="E1632" i="6"/>
  <c r="D1632" i="6"/>
  <c r="W1631" i="6"/>
  <c r="V1631" i="6"/>
  <c r="U1631" i="6"/>
  <c r="T1631" i="6"/>
  <c r="S1631" i="6"/>
  <c r="R1631" i="6"/>
  <c r="P1631" i="6"/>
  <c r="M1631" i="6"/>
  <c r="K1631" i="6" s="1"/>
  <c r="L1631" i="6"/>
  <c r="E1631" i="6"/>
  <c r="D1631" i="6"/>
  <c r="W1630" i="6"/>
  <c r="V1630" i="6"/>
  <c r="U1630" i="6"/>
  <c r="T1630" i="6"/>
  <c r="S1630" i="6"/>
  <c r="R1630" i="6"/>
  <c r="P1630" i="6"/>
  <c r="M1630" i="6"/>
  <c r="K1630" i="6" s="1"/>
  <c r="L1630" i="6"/>
  <c r="E1630" i="6"/>
  <c r="D1630" i="6"/>
  <c r="W1629" i="6"/>
  <c r="V1629" i="6"/>
  <c r="U1629" i="6"/>
  <c r="T1629" i="6"/>
  <c r="S1629" i="6"/>
  <c r="R1629" i="6"/>
  <c r="P1629" i="6"/>
  <c r="M1629" i="6"/>
  <c r="K1629" i="6" s="1"/>
  <c r="L1629" i="6"/>
  <c r="E1629" i="6"/>
  <c r="D1629" i="6"/>
  <c r="W1628" i="6"/>
  <c r="V1628" i="6"/>
  <c r="U1628" i="6"/>
  <c r="T1628" i="6"/>
  <c r="S1628" i="6"/>
  <c r="R1628" i="6"/>
  <c r="P1628" i="6"/>
  <c r="M1628" i="6"/>
  <c r="K1628" i="6" s="1"/>
  <c r="L1628" i="6"/>
  <c r="E1628" i="6"/>
  <c r="D1628" i="6"/>
  <c r="W1627" i="6"/>
  <c r="V1627" i="6"/>
  <c r="U1627" i="6"/>
  <c r="T1627" i="6"/>
  <c r="S1627" i="6"/>
  <c r="R1627" i="6"/>
  <c r="P1627" i="6"/>
  <c r="M1627" i="6"/>
  <c r="K1627" i="6" s="1"/>
  <c r="L1627" i="6"/>
  <c r="E1627" i="6"/>
  <c r="D1627" i="6"/>
  <c r="W1626" i="6"/>
  <c r="V1626" i="6"/>
  <c r="U1626" i="6"/>
  <c r="T1626" i="6"/>
  <c r="S1626" i="6"/>
  <c r="R1626" i="6"/>
  <c r="P1626" i="6"/>
  <c r="M1626" i="6"/>
  <c r="K1626" i="6" s="1"/>
  <c r="L1626" i="6"/>
  <c r="E1626" i="6"/>
  <c r="D1626" i="6"/>
  <c r="W1625" i="6"/>
  <c r="V1625" i="6"/>
  <c r="U1625" i="6"/>
  <c r="T1625" i="6"/>
  <c r="S1625" i="6"/>
  <c r="R1625" i="6"/>
  <c r="P1625" i="6"/>
  <c r="M1625" i="6"/>
  <c r="K1625" i="6" s="1"/>
  <c r="L1625" i="6"/>
  <c r="E1625" i="6"/>
  <c r="D1625" i="6"/>
  <c r="W1624" i="6"/>
  <c r="V1624" i="6"/>
  <c r="U1624" i="6"/>
  <c r="T1624" i="6"/>
  <c r="S1624" i="6"/>
  <c r="R1624" i="6"/>
  <c r="P1624" i="6"/>
  <c r="M1624" i="6"/>
  <c r="K1624" i="6" s="1"/>
  <c r="L1624" i="6"/>
  <c r="E1624" i="6"/>
  <c r="D1624" i="6"/>
  <c r="W1623" i="6"/>
  <c r="V1623" i="6"/>
  <c r="U1623" i="6"/>
  <c r="T1623" i="6"/>
  <c r="S1623" i="6"/>
  <c r="R1623" i="6"/>
  <c r="P1623" i="6"/>
  <c r="M1623" i="6"/>
  <c r="K1623" i="6" s="1"/>
  <c r="L1623" i="6"/>
  <c r="E1623" i="6"/>
  <c r="D1623" i="6"/>
  <c r="W1622" i="6"/>
  <c r="V1622" i="6"/>
  <c r="U1622" i="6"/>
  <c r="T1622" i="6"/>
  <c r="S1622" i="6"/>
  <c r="R1622" i="6"/>
  <c r="P1622" i="6"/>
  <c r="M1622" i="6"/>
  <c r="K1622" i="6" s="1"/>
  <c r="L1622" i="6"/>
  <c r="E1622" i="6"/>
  <c r="D1622" i="6"/>
  <c r="W1621" i="6"/>
  <c r="V1621" i="6"/>
  <c r="U1621" i="6"/>
  <c r="T1621" i="6"/>
  <c r="S1621" i="6"/>
  <c r="R1621" i="6"/>
  <c r="P1621" i="6"/>
  <c r="M1621" i="6"/>
  <c r="K1621" i="6" s="1"/>
  <c r="L1621" i="6"/>
  <c r="E1621" i="6"/>
  <c r="D1621" i="6"/>
  <c r="W1620" i="6"/>
  <c r="V1620" i="6"/>
  <c r="U1620" i="6"/>
  <c r="T1620" i="6"/>
  <c r="S1620" i="6"/>
  <c r="R1620" i="6"/>
  <c r="P1620" i="6"/>
  <c r="M1620" i="6"/>
  <c r="K1620" i="6" s="1"/>
  <c r="L1620" i="6"/>
  <c r="E1620" i="6"/>
  <c r="D1620" i="6"/>
  <c r="W1619" i="6"/>
  <c r="V1619" i="6"/>
  <c r="U1619" i="6"/>
  <c r="T1619" i="6"/>
  <c r="S1619" i="6"/>
  <c r="R1619" i="6"/>
  <c r="P1619" i="6"/>
  <c r="M1619" i="6"/>
  <c r="K1619" i="6" s="1"/>
  <c r="L1619" i="6"/>
  <c r="E1619" i="6"/>
  <c r="D1619" i="6"/>
  <c r="W1618" i="6"/>
  <c r="V1618" i="6"/>
  <c r="U1618" i="6"/>
  <c r="T1618" i="6"/>
  <c r="S1618" i="6"/>
  <c r="R1618" i="6"/>
  <c r="P1618" i="6"/>
  <c r="M1618" i="6"/>
  <c r="K1618" i="6" s="1"/>
  <c r="L1618" i="6"/>
  <c r="E1618" i="6"/>
  <c r="D1618" i="6"/>
  <c r="W1617" i="6"/>
  <c r="V1617" i="6"/>
  <c r="U1617" i="6"/>
  <c r="T1617" i="6"/>
  <c r="S1617" i="6"/>
  <c r="R1617" i="6"/>
  <c r="P1617" i="6"/>
  <c r="M1617" i="6"/>
  <c r="K1617" i="6" s="1"/>
  <c r="L1617" i="6"/>
  <c r="E1617" i="6"/>
  <c r="D1617" i="6"/>
  <c r="W1616" i="6"/>
  <c r="V1616" i="6"/>
  <c r="U1616" i="6"/>
  <c r="T1616" i="6"/>
  <c r="S1616" i="6"/>
  <c r="R1616" i="6"/>
  <c r="P1616" i="6"/>
  <c r="M1616" i="6"/>
  <c r="K1616" i="6" s="1"/>
  <c r="L1616" i="6"/>
  <c r="E1616" i="6"/>
  <c r="D1616" i="6"/>
  <c r="W1615" i="6"/>
  <c r="V1615" i="6"/>
  <c r="U1615" i="6"/>
  <c r="T1615" i="6"/>
  <c r="S1615" i="6"/>
  <c r="R1615" i="6"/>
  <c r="P1615" i="6"/>
  <c r="M1615" i="6"/>
  <c r="K1615" i="6" s="1"/>
  <c r="L1615" i="6"/>
  <c r="E1615" i="6"/>
  <c r="D1615" i="6"/>
  <c r="W1614" i="6"/>
  <c r="V1614" i="6"/>
  <c r="U1614" i="6"/>
  <c r="T1614" i="6"/>
  <c r="S1614" i="6"/>
  <c r="R1614" i="6"/>
  <c r="P1614" i="6"/>
  <c r="M1614" i="6"/>
  <c r="K1614" i="6" s="1"/>
  <c r="L1614" i="6"/>
  <c r="E1614" i="6"/>
  <c r="D1614" i="6"/>
  <c r="W1613" i="6"/>
  <c r="V1613" i="6"/>
  <c r="U1613" i="6"/>
  <c r="T1613" i="6"/>
  <c r="S1613" i="6"/>
  <c r="R1613" i="6"/>
  <c r="P1613" i="6"/>
  <c r="M1613" i="6"/>
  <c r="K1613" i="6" s="1"/>
  <c r="L1613" i="6"/>
  <c r="E1613" i="6"/>
  <c r="D1613" i="6"/>
  <c r="W1612" i="6"/>
  <c r="V1612" i="6"/>
  <c r="U1612" i="6"/>
  <c r="T1612" i="6"/>
  <c r="S1612" i="6"/>
  <c r="R1612" i="6"/>
  <c r="P1612" i="6"/>
  <c r="M1612" i="6"/>
  <c r="K1612" i="6" s="1"/>
  <c r="L1612" i="6"/>
  <c r="E1612" i="6"/>
  <c r="D1612" i="6"/>
  <c r="W1611" i="6"/>
  <c r="V1611" i="6"/>
  <c r="U1611" i="6"/>
  <c r="T1611" i="6"/>
  <c r="S1611" i="6"/>
  <c r="R1611" i="6"/>
  <c r="P1611" i="6"/>
  <c r="M1611" i="6"/>
  <c r="K1611" i="6" s="1"/>
  <c r="L1611" i="6"/>
  <c r="E1611" i="6"/>
  <c r="D1611" i="6"/>
  <c r="W1610" i="6"/>
  <c r="V1610" i="6"/>
  <c r="U1610" i="6"/>
  <c r="T1610" i="6"/>
  <c r="S1610" i="6"/>
  <c r="R1610" i="6"/>
  <c r="P1610" i="6"/>
  <c r="M1610" i="6"/>
  <c r="K1610" i="6" s="1"/>
  <c r="L1610" i="6"/>
  <c r="E1610" i="6"/>
  <c r="D1610" i="6"/>
  <c r="W1609" i="6"/>
  <c r="V1609" i="6"/>
  <c r="U1609" i="6"/>
  <c r="T1609" i="6"/>
  <c r="S1609" i="6"/>
  <c r="R1609" i="6"/>
  <c r="P1609" i="6"/>
  <c r="M1609" i="6"/>
  <c r="K1609" i="6" s="1"/>
  <c r="L1609" i="6"/>
  <c r="E1609" i="6"/>
  <c r="D1609" i="6"/>
  <c r="W1608" i="6"/>
  <c r="V1608" i="6"/>
  <c r="U1608" i="6"/>
  <c r="T1608" i="6"/>
  <c r="S1608" i="6"/>
  <c r="R1608" i="6"/>
  <c r="P1608" i="6"/>
  <c r="M1608" i="6"/>
  <c r="K1608" i="6" s="1"/>
  <c r="L1608" i="6"/>
  <c r="E1608" i="6"/>
  <c r="D1608" i="6"/>
  <c r="W1607" i="6"/>
  <c r="V1607" i="6"/>
  <c r="U1607" i="6"/>
  <c r="T1607" i="6"/>
  <c r="S1607" i="6"/>
  <c r="R1607" i="6"/>
  <c r="P1607" i="6"/>
  <c r="M1607" i="6"/>
  <c r="K1607" i="6" s="1"/>
  <c r="L1607" i="6"/>
  <c r="E1607" i="6"/>
  <c r="D1607" i="6"/>
  <c r="W1606" i="6"/>
  <c r="V1606" i="6"/>
  <c r="U1606" i="6"/>
  <c r="T1606" i="6"/>
  <c r="S1606" i="6"/>
  <c r="R1606" i="6"/>
  <c r="P1606" i="6"/>
  <c r="M1606" i="6"/>
  <c r="K1606" i="6" s="1"/>
  <c r="L1606" i="6"/>
  <c r="E1606" i="6"/>
  <c r="D1606" i="6"/>
  <c r="W1605" i="6"/>
  <c r="V1605" i="6"/>
  <c r="U1605" i="6"/>
  <c r="T1605" i="6"/>
  <c r="S1605" i="6"/>
  <c r="R1605" i="6"/>
  <c r="P1605" i="6"/>
  <c r="M1605" i="6"/>
  <c r="K1605" i="6" s="1"/>
  <c r="L1605" i="6"/>
  <c r="E1605" i="6"/>
  <c r="D1605" i="6"/>
  <c r="W1604" i="6"/>
  <c r="V1604" i="6"/>
  <c r="U1604" i="6"/>
  <c r="T1604" i="6"/>
  <c r="S1604" i="6"/>
  <c r="R1604" i="6"/>
  <c r="P1604" i="6"/>
  <c r="M1604" i="6"/>
  <c r="K1604" i="6" s="1"/>
  <c r="L1604" i="6"/>
  <c r="E1604" i="6"/>
  <c r="D1604" i="6"/>
  <c r="W1603" i="6"/>
  <c r="V1603" i="6"/>
  <c r="U1603" i="6"/>
  <c r="T1603" i="6"/>
  <c r="S1603" i="6"/>
  <c r="R1603" i="6"/>
  <c r="P1603" i="6"/>
  <c r="M1603" i="6"/>
  <c r="K1603" i="6" s="1"/>
  <c r="L1603" i="6"/>
  <c r="E1603" i="6"/>
  <c r="D1603" i="6"/>
  <c r="W1602" i="6"/>
  <c r="V1602" i="6"/>
  <c r="U1602" i="6"/>
  <c r="T1602" i="6"/>
  <c r="S1602" i="6"/>
  <c r="R1602" i="6"/>
  <c r="P1602" i="6"/>
  <c r="M1602" i="6"/>
  <c r="K1602" i="6" s="1"/>
  <c r="L1602" i="6"/>
  <c r="E1602" i="6"/>
  <c r="D1602" i="6"/>
  <c r="W1601" i="6"/>
  <c r="V1601" i="6"/>
  <c r="U1601" i="6"/>
  <c r="T1601" i="6"/>
  <c r="S1601" i="6"/>
  <c r="R1601" i="6"/>
  <c r="P1601" i="6"/>
  <c r="M1601" i="6"/>
  <c r="K1601" i="6" s="1"/>
  <c r="L1601" i="6"/>
  <c r="E1601" i="6"/>
  <c r="D1601" i="6"/>
  <c r="W1600" i="6"/>
  <c r="V1600" i="6"/>
  <c r="U1600" i="6"/>
  <c r="T1600" i="6"/>
  <c r="S1600" i="6"/>
  <c r="R1600" i="6"/>
  <c r="P1600" i="6"/>
  <c r="M1600" i="6"/>
  <c r="K1600" i="6" s="1"/>
  <c r="L1600" i="6"/>
  <c r="E1600" i="6"/>
  <c r="D1600" i="6"/>
  <c r="W1599" i="6"/>
  <c r="V1599" i="6"/>
  <c r="U1599" i="6"/>
  <c r="T1599" i="6"/>
  <c r="S1599" i="6"/>
  <c r="R1599" i="6"/>
  <c r="P1599" i="6"/>
  <c r="M1599" i="6"/>
  <c r="K1599" i="6" s="1"/>
  <c r="L1599" i="6"/>
  <c r="E1599" i="6"/>
  <c r="D1599" i="6"/>
  <c r="W1598" i="6"/>
  <c r="V1598" i="6"/>
  <c r="U1598" i="6"/>
  <c r="T1598" i="6"/>
  <c r="S1598" i="6"/>
  <c r="R1598" i="6"/>
  <c r="P1598" i="6"/>
  <c r="M1598" i="6"/>
  <c r="K1598" i="6" s="1"/>
  <c r="L1598" i="6"/>
  <c r="E1598" i="6"/>
  <c r="D1598" i="6"/>
  <c r="W1597" i="6"/>
  <c r="V1597" i="6"/>
  <c r="U1597" i="6"/>
  <c r="T1597" i="6"/>
  <c r="S1597" i="6"/>
  <c r="R1597" i="6"/>
  <c r="P1597" i="6"/>
  <c r="M1597" i="6"/>
  <c r="K1597" i="6" s="1"/>
  <c r="L1597" i="6"/>
  <c r="E1597" i="6"/>
  <c r="D1597" i="6"/>
  <c r="W1596" i="6"/>
  <c r="V1596" i="6"/>
  <c r="U1596" i="6"/>
  <c r="T1596" i="6"/>
  <c r="S1596" i="6"/>
  <c r="R1596" i="6"/>
  <c r="P1596" i="6"/>
  <c r="M1596" i="6"/>
  <c r="K1596" i="6" s="1"/>
  <c r="L1596" i="6"/>
  <c r="E1596" i="6"/>
  <c r="D1596" i="6"/>
  <c r="W1595" i="6"/>
  <c r="V1595" i="6"/>
  <c r="U1595" i="6"/>
  <c r="T1595" i="6"/>
  <c r="S1595" i="6"/>
  <c r="R1595" i="6"/>
  <c r="P1595" i="6"/>
  <c r="M1595" i="6"/>
  <c r="K1595" i="6" s="1"/>
  <c r="L1595" i="6"/>
  <c r="E1595" i="6"/>
  <c r="D1595" i="6"/>
  <c r="W1594" i="6"/>
  <c r="V1594" i="6"/>
  <c r="U1594" i="6"/>
  <c r="T1594" i="6"/>
  <c r="S1594" i="6"/>
  <c r="R1594" i="6"/>
  <c r="P1594" i="6"/>
  <c r="M1594" i="6"/>
  <c r="K1594" i="6" s="1"/>
  <c r="L1594" i="6"/>
  <c r="E1594" i="6"/>
  <c r="D1594" i="6"/>
  <c r="W1593" i="6"/>
  <c r="V1593" i="6"/>
  <c r="U1593" i="6"/>
  <c r="T1593" i="6"/>
  <c r="S1593" i="6"/>
  <c r="R1593" i="6"/>
  <c r="P1593" i="6"/>
  <c r="M1593" i="6"/>
  <c r="K1593" i="6" s="1"/>
  <c r="L1593" i="6"/>
  <c r="E1593" i="6"/>
  <c r="D1593" i="6"/>
  <c r="W1592" i="6"/>
  <c r="V1592" i="6"/>
  <c r="U1592" i="6"/>
  <c r="T1592" i="6"/>
  <c r="S1592" i="6"/>
  <c r="R1592" i="6"/>
  <c r="P1592" i="6"/>
  <c r="M1592" i="6"/>
  <c r="K1592" i="6" s="1"/>
  <c r="L1592" i="6"/>
  <c r="E1592" i="6"/>
  <c r="D1592" i="6"/>
  <c r="W1591" i="6"/>
  <c r="V1591" i="6"/>
  <c r="U1591" i="6"/>
  <c r="T1591" i="6"/>
  <c r="S1591" i="6"/>
  <c r="R1591" i="6"/>
  <c r="P1591" i="6"/>
  <c r="M1591" i="6"/>
  <c r="K1591" i="6" s="1"/>
  <c r="L1591" i="6"/>
  <c r="E1591" i="6"/>
  <c r="D1591" i="6"/>
  <c r="W1590" i="6"/>
  <c r="V1590" i="6"/>
  <c r="U1590" i="6"/>
  <c r="T1590" i="6"/>
  <c r="S1590" i="6"/>
  <c r="R1590" i="6"/>
  <c r="P1590" i="6"/>
  <c r="M1590" i="6"/>
  <c r="K1590" i="6" s="1"/>
  <c r="L1590" i="6"/>
  <c r="E1590" i="6"/>
  <c r="D1590" i="6"/>
  <c r="W1589" i="6"/>
  <c r="V1589" i="6"/>
  <c r="U1589" i="6"/>
  <c r="T1589" i="6"/>
  <c r="S1589" i="6"/>
  <c r="R1589" i="6"/>
  <c r="P1589" i="6"/>
  <c r="M1589" i="6"/>
  <c r="K1589" i="6" s="1"/>
  <c r="L1589" i="6"/>
  <c r="E1589" i="6"/>
  <c r="D1589" i="6"/>
  <c r="W1588" i="6"/>
  <c r="V1588" i="6"/>
  <c r="U1588" i="6"/>
  <c r="T1588" i="6"/>
  <c r="S1588" i="6"/>
  <c r="R1588" i="6"/>
  <c r="P1588" i="6"/>
  <c r="M1588" i="6"/>
  <c r="K1588" i="6" s="1"/>
  <c r="L1588" i="6"/>
  <c r="E1588" i="6"/>
  <c r="D1588" i="6"/>
  <c r="W1587" i="6"/>
  <c r="V1587" i="6"/>
  <c r="U1587" i="6"/>
  <c r="T1587" i="6"/>
  <c r="S1587" i="6"/>
  <c r="R1587" i="6"/>
  <c r="P1587" i="6"/>
  <c r="M1587" i="6"/>
  <c r="K1587" i="6" s="1"/>
  <c r="L1587" i="6"/>
  <c r="E1587" i="6"/>
  <c r="D1587" i="6"/>
  <c r="W1586" i="6"/>
  <c r="V1586" i="6"/>
  <c r="U1586" i="6"/>
  <c r="T1586" i="6"/>
  <c r="S1586" i="6"/>
  <c r="R1586" i="6"/>
  <c r="P1586" i="6"/>
  <c r="M1586" i="6"/>
  <c r="K1586" i="6" s="1"/>
  <c r="L1586" i="6"/>
  <c r="E1586" i="6"/>
  <c r="D1586" i="6"/>
  <c r="W1585" i="6"/>
  <c r="V1585" i="6"/>
  <c r="U1585" i="6"/>
  <c r="T1585" i="6"/>
  <c r="S1585" i="6"/>
  <c r="R1585" i="6"/>
  <c r="P1585" i="6"/>
  <c r="M1585" i="6"/>
  <c r="K1585" i="6" s="1"/>
  <c r="L1585" i="6"/>
  <c r="E1585" i="6"/>
  <c r="D1585" i="6"/>
  <c r="W1584" i="6"/>
  <c r="V1584" i="6"/>
  <c r="U1584" i="6"/>
  <c r="T1584" i="6"/>
  <c r="S1584" i="6"/>
  <c r="R1584" i="6"/>
  <c r="P1584" i="6"/>
  <c r="M1584" i="6"/>
  <c r="K1584" i="6" s="1"/>
  <c r="L1584" i="6"/>
  <c r="E1584" i="6"/>
  <c r="D1584" i="6"/>
  <c r="W1583" i="6"/>
  <c r="V1583" i="6"/>
  <c r="U1583" i="6"/>
  <c r="T1583" i="6"/>
  <c r="S1583" i="6"/>
  <c r="R1583" i="6"/>
  <c r="P1583" i="6"/>
  <c r="M1583" i="6"/>
  <c r="K1583" i="6" s="1"/>
  <c r="L1583" i="6"/>
  <c r="E1583" i="6"/>
  <c r="D1583" i="6"/>
  <c r="W1582" i="6"/>
  <c r="V1582" i="6"/>
  <c r="U1582" i="6"/>
  <c r="T1582" i="6"/>
  <c r="S1582" i="6"/>
  <c r="R1582" i="6"/>
  <c r="P1582" i="6"/>
  <c r="M1582" i="6"/>
  <c r="K1582" i="6" s="1"/>
  <c r="L1582" i="6"/>
  <c r="E1582" i="6"/>
  <c r="D1582" i="6"/>
  <c r="W1581" i="6"/>
  <c r="V1581" i="6"/>
  <c r="U1581" i="6"/>
  <c r="T1581" i="6"/>
  <c r="S1581" i="6"/>
  <c r="R1581" i="6"/>
  <c r="P1581" i="6"/>
  <c r="M1581" i="6"/>
  <c r="K1581" i="6" s="1"/>
  <c r="L1581" i="6"/>
  <c r="E1581" i="6"/>
  <c r="D1581" i="6"/>
  <c r="W1580" i="6"/>
  <c r="V1580" i="6"/>
  <c r="U1580" i="6"/>
  <c r="T1580" i="6"/>
  <c r="S1580" i="6"/>
  <c r="R1580" i="6"/>
  <c r="P1580" i="6"/>
  <c r="M1580" i="6"/>
  <c r="K1580" i="6" s="1"/>
  <c r="L1580" i="6"/>
  <c r="E1580" i="6"/>
  <c r="D1580" i="6"/>
  <c r="W1579" i="6"/>
  <c r="V1579" i="6"/>
  <c r="U1579" i="6"/>
  <c r="T1579" i="6"/>
  <c r="S1579" i="6"/>
  <c r="R1579" i="6"/>
  <c r="P1579" i="6"/>
  <c r="M1579" i="6"/>
  <c r="K1579" i="6" s="1"/>
  <c r="L1579" i="6"/>
  <c r="E1579" i="6"/>
  <c r="D1579" i="6"/>
  <c r="W1578" i="6"/>
  <c r="V1578" i="6"/>
  <c r="U1578" i="6"/>
  <c r="T1578" i="6"/>
  <c r="S1578" i="6"/>
  <c r="R1578" i="6"/>
  <c r="P1578" i="6"/>
  <c r="M1578" i="6"/>
  <c r="K1578" i="6" s="1"/>
  <c r="L1578" i="6"/>
  <c r="E1578" i="6"/>
  <c r="D1578" i="6"/>
  <c r="W1577" i="6"/>
  <c r="V1577" i="6"/>
  <c r="U1577" i="6"/>
  <c r="T1577" i="6"/>
  <c r="S1577" i="6"/>
  <c r="R1577" i="6"/>
  <c r="P1577" i="6"/>
  <c r="M1577" i="6"/>
  <c r="K1577" i="6" s="1"/>
  <c r="L1577" i="6"/>
  <c r="E1577" i="6"/>
  <c r="D1577" i="6"/>
  <c r="W1576" i="6"/>
  <c r="V1576" i="6"/>
  <c r="U1576" i="6"/>
  <c r="T1576" i="6"/>
  <c r="S1576" i="6"/>
  <c r="R1576" i="6"/>
  <c r="P1576" i="6"/>
  <c r="M1576" i="6"/>
  <c r="K1576" i="6" s="1"/>
  <c r="L1576" i="6"/>
  <c r="E1576" i="6"/>
  <c r="D1576" i="6"/>
  <c r="W1575" i="6"/>
  <c r="V1575" i="6"/>
  <c r="U1575" i="6"/>
  <c r="T1575" i="6"/>
  <c r="S1575" i="6"/>
  <c r="R1575" i="6"/>
  <c r="P1575" i="6"/>
  <c r="M1575" i="6"/>
  <c r="K1575" i="6" s="1"/>
  <c r="L1575" i="6"/>
  <c r="E1575" i="6"/>
  <c r="D1575" i="6"/>
  <c r="W1574" i="6"/>
  <c r="V1574" i="6"/>
  <c r="U1574" i="6"/>
  <c r="T1574" i="6"/>
  <c r="S1574" i="6"/>
  <c r="R1574" i="6"/>
  <c r="P1574" i="6"/>
  <c r="M1574" i="6"/>
  <c r="K1574" i="6" s="1"/>
  <c r="L1574" i="6"/>
  <c r="E1574" i="6"/>
  <c r="D1574" i="6"/>
  <c r="W1573" i="6"/>
  <c r="V1573" i="6"/>
  <c r="U1573" i="6"/>
  <c r="T1573" i="6"/>
  <c r="S1573" i="6"/>
  <c r="R1573" i="6"/>
  <c r="P1573" i="6"/>
  <c r="M1573" i="6"/>
  <c r="K1573" i="6" s="1"/>
  <c r="L1573" i="6"/>
  <c r="E1573" i="6"/>
  <c r="D1573" i="6"/>
  <c r="W1572" i="6"/>
  <c r="V1572" i="6"/>
  <c r="U1572" i="6"/>
  <c r="T1572" i="6"/>
  <c r="S1572" i="6"/>
  <c r="R1572" i="6"/>
  <c r="P1572" i="6"/>
  <c r="M1572" i="6"/>
  <c r="K1572" i="6" s="1"/>
  <c r="L1572" i="6"/>
  <c r="E1572" i="6"/>
  <c r="D1572" i="6"/>
  <c r="W1571" i="6"/>
  <c r="V1571" i="6"/>
  <c r="U1571" i="6"/>
  <c r="T1571" i="6"/>
  <c r="S1571" i="6"/>
  <c r="R1571" i="6"/>
  <c r="P1571" i="6"/>
  <c r="M1571" i="6"/>
  <c r="K1571" i="6" s="1"/>
  <c r="L1571" i="6"/>
  <c r="E1571" i="6"/>
  <c r="D1571" i="6"/>
  <c r="W1570" i="6"/>
  <c r="V1570" i="6"/>
  <c r="U1570" i="6"/>
  <c r="T1570" i="6"/>
  <c r="S1570" i="6"/>
  <c r="R1570" i="6"/>
  <c r="P1570" i="6"/>
  <c r="M1570" i="6"/>
  <c r="K1570" i="6" s="1"/>
  <c r="L1570" i="6"/>
  <c r="E1570" i="6"/>
  <c r="D1570" i="6"/>
  <c r="W1569" i="6"/>
  <c r="V1569" i="6"/>
  <c r="U1569" i="6"/>
  <c r="T1569" i="6"/>
  <c r="S1569" i="6"/>
  <c r="R1569" i="6"/>
  <c r="P1569" i="6"/>
  <c r="M1569" i="6"/>
  <c r="K1569" i="6" s="1"/>
  <c r="L1569" i="6"/>
  <c r="E1569" i="6"/>
  <c r="D1569" i="6"/>
  <c r="W1568" i="6"/>
  <c r="V1568" i="6"/>
  <c r="U1568" i="6"/>
  <c r="T1568" i="6"/>
  <c r="S1568" i="6"/>
  <c r="R1568" i="6"/>
  <c r="P1568" i="6"/>
  <c r="M1568" i="6"/>
  <c r="K1568" i="6" s="1"/>
  <c r="L1568" i="6"/>
  <c r="E1568" i="6"/>
  <c r="D1568" i="6"/>
  <c r="W1567" i="6"/>
  <c r="V1567" i="6"/>
  <c r="U1567" i="6"/>
  <c r="T1567" i="6"/>
  <c r="S1567" i="6"/>
  <c r="R1567" i="6"/>
  <c r="P1567" i="6"/>
  <c r="M1567" i="6"/>
  <c r="K1567" i="6" s="1"/>
  <c r="L1567" i="6"/>
  <c r="E1567" i="6"/>
  <c r="D1567" i="6"/>
  <c r="W1566" i="6"/>
  <c r="V1566" i="6"/>
  <c r="U1566" i="6"/>
  <c r="T1566" i="6"/>
  <c r="S1566" i="6"/>
  <c r="R1566" i="6"/>
  <c r="P1566" i="6"/>
  <c r="M1566" i="6"/>
  <c r="K1566" i="6" s="1"/>
  <c r="L1566" i="6"/>
  <c r="E1566" i="6"/>
  <c r="D1566" i="6"/>
  <c r="W1565" i="6"/>
  <c r="V1565" i="6"/>
  <c r="U1565" i="6"/>
  <c r="T1565" i="6"/>
  <c r="S1565" i="6"/>
  <c r="R1565" i="6"/>
  <c r="P1565" i="6"/>
  <c r="M1565" i="6"/>
  <c r="K1565" i="6" s="1"/>
  <c r="L1565" i="6"/>
  <c r="E1565" i="6"/>
  <c r="D1565" i="6"/>
  <c r="W1564" i="6"/>
  <c r="V1564" i="6"/>
  <c r="U1564" i="6"/>
  <c r="T1564" i="6"/>
  <c r="S1564" i="6"/>
  <c r="R1564" i="6"/>
  <c r="P1564" i="6"/>
  <c r="M1564" i="6"/>
  <c r="K1564" i="6" s="1"/>
  <c r="L1564" i="6"/>
  <c r="E1564" i="6"/>
  <c r="D1564" i="6"/>
  <c r="W1563" i="6"/>
  <c r="V1563" i="6"/>
  <c r="U1563" i="6"/>
  <c r="T1563" i="6"/>
  <c r="S1563" i="6"/>
  <c r="R1563" i="6"/>
  <c r="P1563" i="6"/>
  <c r="M1563" i="6"/>
  <c r="K1563" i="6" s="1"/>
  <c r="L1563" i="6"/>
  <c r="E1563" i="6"/>
  <c r="D1563" i="6"/>
  <c r="W1562" i="6"/>
  <c r="V1562" i="6"/>
  <c r="U1562" i="6"/>
  <c r="T1562" i="6"/>
  <c r="S1562" i="6"/>
  <c r="R1562" i="6"/>
  <c r="P1562" i="6"/>
  <c r="M1562" i="6"/>
  <c r="K1562" i="6" s="1"/>
  <c r="L1562" i="6"/>
  <c r="E1562" i="6"/>
  <c r="D1562" i="6"/>
  <c r="W1561" i="6"/>
  <c r="V1561" i="6"/>
  <c r="U1561" i="6"/>
  <c r="T1561" i="6"/>
  <c r="S1561" i="6"/>
  <c r="R1561" i="6"/>
  <c r="P1561" i="6"/>
  <c r="M1561" i="6"/>
  <c r="K1561" i="6" s="1"/>
  <c r="L1561" i="6"/>
  <c r="E1561" i="6"/>
  <c r="D1561" i="6"/>
  <c r="W1560" i="6"/>
  <c r="V1560" i="6"/>
  <c r="U1560" i="6"/>
  <c r="T1560" i="6"/>
  <c r="S1560" i="6"/>
  <c r="R1560" i="6"/>
  <c r="P1560" i="6"/>
  <c r="M1560" i="6"/>
  <c r="K1560" i="6" s="1"/>
  <c r="L1560" i="6"/>
  <c r="E1560" i="6"/>
  <c r="D1560" i="6"/>
  <c r="W1559" i="6"/>
  <c r="V1559" i="6"/>
  <c r="U1559" i="6"/>
  <c r="T1559" i="6"/>
  <c r="S1559" i="6"/>
  <c r="R1559" i="6"/>
  <c r="P1559" i="6"/>
  <c r="M1559" i="6"/>
  <c r="K1559" i="6" s="1"/>
  <c r="L1559" i="6"/>
  <c r="E1559" i="6"/>
  <c r="D1559" i="6"/>
  <c r="W1558" i="6"/>
  <c r="V1558" i="6"/>
  <c r="U1558" i="6"/>
  <c r="T1558" i="6"/>
  <c r="S1558" i="6"/>
  <c r="R1558" i="6"/>
  <c r="P1558" i="6"/>
  <c r="M1558" i="6"/>
  <c r="K1558" i="6" s="1"/>
  <c r="L1558" i="6"/>
  <c r="E1558" i="6"/>
  <c r="D1558" i="6"/>
  <c r="W1557" i="6"/>
  <c r="V1557" i="6"/>
  <c r="U1557" i="6"/>
  <c r="T1557" i="6"/>
  <c r="S1557" i="6"/>
  <c r="R1557" i="6"/>
  <c r="P1557" i="6"/>
  <c r="M1557" i="6"/>
  <c r="K1557" i="6" s="1"/>
  <c r="L1557" i="6"/>
  <c r="E1557" i="6"/>
  <c r="D1557" i="6"/>
  <c r="W1556" i="6"/>
  <c r="V1556" i="6"/>
  <c r="U1556" i="6"/>
  <c r="T1556" i="6"/>
  <c r="S1556" i="6"/>
  <c r="R1556" i="6"/>
  <c r="P1556" i="6"/>
  <c r="M1556" i="6"/>
  <c r="K1556" i="6" s="1"/>
  <c r="L1556" i="6"/>
  <c r="E1556" i="6"/>
  <c r="D1556" i="6"/>
  <c r="W1555" i="6"/>
  <c r="V1555" i="6"/>
  <c r="U1555" i="6"/>
  <c r="T1555" i="6"/>
  <c r="S1555" i="6"/>
  <c r="R1555" i="6"/>
  <c r="P1555" i="6"/>
  <c r="M1555" i="6"/>
  <c r="K1555" i="6" s="1"/>
  <c r="L1555" i="6"/>
  <c r="E1555" i="6"/>
  <c r="D1555" i="6"/>
  <c r="W1554" i="6"/>
  <c r="V1554" i="6"/>
  <c r="U1554" i="6"/>
  <c r="T1554" i="6"/>
  <c r="S1554" i="6"/>
  <c r="R1554" i="6"/>
  <c r="P1554" i="6"/>
  <c r="M1554" i="6"/>
  <c r="K1554" i="6" s="1"/>
  <c r="L1554" i="6"/>
  <c r="E1554" i="6"/>
  <c r="D1554" i="6"/>
  <c r="W1553" i="6"/>
  <c r="V1553" i="6"/>
  <c r="U1553" i="6"/>
  <c r="T1553" i="6"/>
  <c r="S1553" i="6"/>
  <c r="R1553" i="6"/>
  <c r="P1553" i="6"/>
  <c r="M1553" i="6"/>
  <c r="K1553" i="6" s="1"/>
  <c r="L1553" i="6"/>
  <c r="E1553" i="6"/>
  <c r="D1553" i="6"/>
  <c r="W1552" i="6"/>
  <c r="V1552" i="6"/>
  <c r="U1552" i="6"/>
  <c r="T1552" i="6"/>
  <c r="S1552" i="6"/>
  <c r="R1552" i="6"/>
  <c r="P1552" i="6"/>
  <c r="M1552" i="6"/>
  <c r="K1552" i="6" s="1"/>
  <c r="L1552" i="6"/>
  <c r="E1552" i="6"/>
  <c r="D1552" i="6"/>
  <c r="W1551" i="6"/>
  <c r="V1551" i="6"/>
  <c r="U1551" i="6"/>
  <c r="T1551" i="6"/>
  <c r="S1551" i="6"/>
  <c r="R1551" i="6"/>
  <c r="P1551" i="6"/>
  <c r="M1551" i="6"/>
  <c r="K1551" i="6" s="1"/>
  <c r="L1551" i="6"/>
  <c r="E1551" i="6"/>
  <c r="D1551" i="6"/>
  <c r="W1550" i="6"/>
  <c r="V1550" i="6"/>
  <c r="U1550" i="6"/>
  <c r="T1550" i="6"/>
  <c r="S1550" i="6"/>
  <c r="R1550" i="6"/>
  <c r="P1550" i="6"/>
  <c r="M1550" i="6"/>
  <c r="K1550" i="6" s="1"/>
  <c r="L1550" i="6"/>
  <c r="E1550" i="6"/>
  <c r="D1550" i="6"/>
  <c r="W1549" i="6"/>
  <c r="V1549" i="6"/>
  <c r="U1549" i="6"/>
  <c r="T1549" i="6"/>
  <c r="S1549" i="6"/>
  <c r="R1549" i="6"/>
  <c r="P1549" i="6"/>
  <c r="M1549" i="6"/>
  <c r="K1549" i="6" s="1"/>
  <c r="L1549" i="6"/>
  <c r="E1549" i="6"/>
  <c r="D1549" i="6"/>
  <c r="W1548" i="6"/>
  <c r="V1548" i="6"/>
  <c r="U1548" i="6"/>
  <c r="T1548" i="6"/>
  <c r="S1548" i="6"/>
  <c r="R1548" i="6"/>
  <c r="P1548" i="6"/>
  <c r="M1548" i="6"/>
  <c r="K1548" i="6" s="1"/>
  <c r="L1548" i="6"/>
  <c r="E1548" i="6"/>
  <c r="D1548" i="6"/>
  <c r="W1547" i="6"/>
  <c r="V1547" i="6"/>
  <c r="U1547" i="6"/>
  <c r="T1547" i="6"/>
  <c r="S1547" i="6"/>
  <c r="R1547" i="6"/>
  <c r="P1547" i="6"/>
  <c r="M1547" i="6"/>
  <c r="K1547" i="6" s="1"/>
  <c r="L1547" i="6"/>
  <c r="E1547" i="6"/>
  <c r="D1547" i="6"/>
  <c r="W1546" i="6"/>
  <c r="V1546" i="6"/>
  <c r="U1546" i="6"/>
  <c r="T1546" i="6"/>
  <c r="S1546" i="6"/>
  <c r="R1546" i="6"/>
  <c r="P1546" i="6"/>
  <c r="M1546" i="6"/>
  <c r="K1546" i="6" s="1"/>
  <c r="L1546" i="6"/>
  <c r="E1546" i="6"/>
  <c r="D1546" i="6"/>
  <c r="W1545" i="6"/>
  <c r="V1545" i="6"/>
  <c r="U1545" i="6"/>
  <c r="T1545" i="6"/>
  <c r="S1545" i="6"/>
  <c r="R1545" i="6"/>
  <c r="P1545" i="6"/>
  <c r="M1545" i="6"/>
  <c r="K1545" i="6" s="1"/>
  <c r="L1545" i="6"/>
  <c r="E1545" i="6"/>
  <c r="D1545" i="6"/>
  <c r="W1544" i="6"/>
  <c r="V1544" i="6"/>
  <c r="U1544" i="6"/>
  <c r="T1544" i="6"/>
  <c r="S1544" i="6"/>
  <c r="R1544" i="6"/>
  <c r="P1544" i="6"/>
  <c r="M1544" i="6"/>
  <c r="K1544" i="6" s="1"/>
  <c r="L1544" i="6"/>
  <c r="E1544" i="6"/>
  <c r="D1544" i="6"/>
  <c r="W1543" i="6"/>
  <c r="V1543" i="6"/>
  <c r="U1543" i="6"/>
  <c r="T1543" i="6"/>
  <c r="S1543" i="6"/>
  <c r="R1543" i="6"/>
  <c r="P1543" i="6"/>
  <c r="M1543" i="6"/>
  <c r="K1543" i="6" s="1"/>
  <c r="L1543" i="6"/>
  <c r="E1543" i="6"/>
  <c r="D1543" i="6"/>
  <c r="W1542" i="6"/>
  <c r="V1542" i="6"/>
  <c r="U1542" i="6"/>
  <c r="T1542" i="6"/>
  <c r="S1542" i="6"/>
  <c r="R1542" i="6"/>
  <c r="P1542" i="6"/>
  <c r="M1542" i="6"/>
  <c r="K1542" i="6" s="1"/>
  <c r="L1542" i="6"/>
  <c r="E1542" i="6"/>
  <c r="D1542" i="6"/>
  <c r="W1541" i="6"/>
  <c r="V1541" i="6"/>
  <c r="U1541" i="6"/>
  <c r="T1541" i="6"/>
  <c r="S1541" i="6"/>
  <c r="R1541" i="6"/>
  <c r="P1541" i="6"/>
  <c r="M1541" i="6"/>
  <c r="K1541" i="6" s="1"/>
  <c r="L1541" i="6"/>
  <c r="E1541" i="6"/>
  <c r="D1541" i="6"/>
  <c r="W1540" i="6"/>
  <c r="V1540" i="6"/>
  <c r="U1540" i="6"/>
  <c r="T1540" i="6"/>
  <c r="S1540" i="6"/>
  <c r="R1540" i="6"/>
  <c r="P1540" i="6"/>
  <c r="M1540" i="6"/>
  <c r="K1540" i="6" s="1"/>
  <c r="L1540" i="6"/>
  <c r="E1540" i="6"/>
  <c r="D1540" i="6"/>
  <c r="W1539" i="6"/>
  <c r="V1539" i="6"/>
  <c r="U1539" i="6"/>
  <c r="T1539" i="6"/>
  <c r="S1539" i="6"/>
  <c r="R1539" i="6"/>
  <c r="P1539" i="6"/>
  <c r="M1539" i="6"/>
  <c r="K1539" i="6" s="1"/>
  <c r="L1539" i="6"/>
  <c r="E1539" i="6"/>
  <c r="D1539" i="6"/>
  <c r="W1538" i="6"/>
  <c r="V1538" i="6"/>
  <c r="U1538" i="6"/>
  <c r="T1538" i="6"/>
  <c r="S1538" i="6"/>
  <c r="R1538" i="6"/>
  <c r="P1538" i="6"/>
  <c r="M1538" i="6"/>
  <c r="K1538" i="6" s="1"/>
  <c r="L1538" i="6"/>
  <c r="E1538" i="6"/>
  <c r="D1538" i="6"/>
  <c r="W1537" i="6"/>
  <c r="V1537" i="6"/>
  <c r="U1537" i="6"/>
  <c r="T1537" i="6"/>
  <c r="S1537" i="6"/>
  <c r="R1537" i="6"/>
  <c r="P1537" i="6"/>
  <c r="M1537" i="6"/>
  <c r="K1537" i="6" s="1"/>
  <c r="L1537" i="6"/>
  <c r="E1537" i="6"/>
  <c r="D1537" i="6"/>
  <c r="W1536" i="6"/>
  <c r="V1536" i="6"/>
  <c r="U1536" i="6"/>
  <c r="T1536" i="6"/>
  <c r="S1536" i="6"/>
  <c r="R1536" i="6"/>
  <c r="P1536" i="6"/>
  <c r="M1536" i="6"/>
  <c r="K1536" i="6" s="1"/>
  <c r="L1536" i="6"/>
  <c r="E1536" i="6"/>
  <c r="D1536" i="6"/>
  <c r="W1535" i="6"/>
  <c r="V1535" i="6"/>
  <c r="U1535" i="6"/>
  <c r="T1535" i="6"/>
  <c r="S1535" i="6"/>
  <c r="R1535" i="6"/>
  <c r="P1535" i="6"/>
  <c r="M1535" i="6"/>
  <c r="K1535" i="6" s="1"/>
  <c r="L1535" i="6"/>
  <c r="E1535" i="6"/>
  <c r="D1535" i="6"/>
  <c r="W1534" i="6"/>
  <c r="V1534" i="6"/>
  <c r="U1534" i="6"/>
  <c r="T1534" i="6"/>
  <c r="S1534" i="6"/>
  <c r="R1534" i="6"/>
  <c r="P1534" i="6"/>
  <c r="M1534" i="6"/>
  <c r="K1534" i="6" s="1"/>
  <c r="L1534" i="6"/>
  <c r="E1534" i="6"/>
  <c r="D1534" i="6"/>
  <c r="W1533" i="6"/>
  <c r="V1533" i="6"/>
  <c r="U1533" i="6"/>
  <c r="T1533" i="6"/>
  <c r="S1533" i="6"/>
  <c r="R1533" i="6"/>
  <c r="P1533" i="6"/>
  <c r="M1533" i="6"/>
  <c r="K1533" i="6" s="1"/>
  <c r="L1533" i="6"/>
  <c r="E1533" i="6"/>
  <c r="D1533" i="6"/>
  <c r="W1532" i="6"/>
  <c r="V1532" i="6"/>
  <c r="U1532" i="6"/>
  <c r="T1532" i="6"/>
  <c r="S1532" i="6"/>
  <c r="R1532" i="6"/>
  <c r="P1532" i="6"/>
  <c r="M1532" i="6"/>
  <c r="K1532" i="6" s="1"/>
  <c r="L1532" i="6"/>
  <c r="E1532" i="6"/>
  <c r="D1532" i="6"/>
  <c r="W1531" i="6"/>
  <c r="V1531" i="6"/>
  <c r="U1531" i="6"/>
  <c r="T1531" i="6"/>
  <c r="S1531" i="6"/>
  <c r="R1531" i="6"/>
  <c r="P1531" i="6"/>
  <c r="M1531" i="6"/>
  <c r="K1531" i="6" s="1"/>
  <c r="L1531" i="6"/>
  <c r="E1531" i="6"/>
  <c r="D1531" i="6"/>
  <c r="W1530" i="6"/>
  <c r="V1530" i="6"/>
  <c r="U1530" i="6"/>
  <c r="T1530" i="6"/>
  <c r="S1530" i="6"/>
  <c r="R1530" i="6"/>
  <c r="P1530" i="6"/>
  <c r="M1530" i="6"/>
  <c r="K1530" i="6" s="1"/>
  <c r="L1530" i="6"/>
  <c r="E1530" i="6"/>
  <c r="D1530" i="6"/>
  <c r="W1529" i="6"/>
  <c r="V1529" i="6"/>
  <c r="U1529" i="6"/>
  <c r="T1529" i="6"/>
  <c r="S1529" i="6"/>
  <c r="R1529" i="6"/>
  <c r="P1529" i="6"/>
  <c r="M1529" i="6"/>
  <c r="K1529" i="6" s="1"/>
  <c r="L1529" i="6"/>
  <c r="E1529" i="6"/>
  <c r="D1529" i="6"/>
  <c r="W1528" i="6"/>
  <c r="V1528" i="6"/>
  <c r="U1528" i="6"/>
  <c r="T1528" i="6"/>
  <c r="S1528" i="6"/>
  <c r="R1528" i="6"/>
  <c r="P1528" i="6"/>
  <c r="M1528" i="6"/>
  <c r="K1528" i="6" s="1"/>
  <c r="L1528" i="6"/>
  <c r="E1528" i="6"/>
  <c r="D1528" i="6"/>
  <c r="W1527" i="6"/>
  <c r="V1527" i="6"/>
  <c r="U1527" i="6"/>
  <c r="T1527" i="6"/>
  <c r="S1527" i="6"/>
  <c r="R1527" i="6"/>
  <c r="P1527" i="6"/>
  <c r="M1527" i="6"/>
  <c r="K1527" i="6" s="1"/>
  <c r="L1527" i="6"/>
  <c r="E1527" i="6"/>
  <c r="D1527" i="6"/>
  <c r="W1526" i="6"/>
  <c r="V1526" i="6"/>
  <c r="U1526" i="6"/>
  <c r="T1526" i="6"/>
  <c r="S1526" i="6"/>
  <c r="R1526" i="6"/>
  <c r="P1526" i="6"/>
  <c r="M1526" i="6"/>
  <c r="K1526" i="6" s="1"/>
  <c r="L1526" i="6"/>
  <c r="E1526" i="6"/>
  <c r="D1526" i="6"/>
  <c r="W1525" i="6"/>
  <c r="V1525" i="6"/>
  <c r="U1525" i="6"/>
  <c r="T1525" i="6"/>
  <c r="S1525" i="6"/>
  <c r="R1525" i="6"/>
  <c r="P1525" i="6"/>
  <c r="M1525" i="6"/>
  <c r="K1525" i="6" s="1"/>
  <c r="L1525" i="6"/>
  <c r="E1525" i="6"/>
  <c r="D1525" i="6"/>
  <c r="W1524" i="6"/>
  <c r="V1524" i="6"/>
  <c r="U1524" i="6"/>
  <c r="T1524" i="6"/>
  <c r="S1524" i="6"/>
  <c r="R1524" i="6"/>
  <c r="P1524" i="6"/>
  <c r="M1524" i="6"/>
  <c r="K1524" i="6" s="1"/>
  <c r="L1524" i="6"/>
  <c r="E1524" i="6"/>
  <c r="D1524" i="6"/>
  <c r="W1523" i="6"/>
  <c r="V1523" i="6"/>
  <c r="U1523" i="6"/>
  <c r="T1523" i="6"/>
  <c r="S1523" i="6"/>
  <c r="R1523" i="6"/>
  <c r="P1523" i="6"/>
  <c r="M1523" i="6"/>
  <c r="K1523" i="6" s="1"/>
  <c r="L1523" i="6"/>
  <c r="E1523" i="6"/>
  <c r="D1523" i="6"/>
  <c r="W1522" i="6"/>
  <c r="V1522" i="6"/>
  <c r="U1522" i="6"/>
  <c r="T1522" i="6"/>
  <c r="S1522" i="6"/>
  <c r="R1522" i="6"/>
  <c r="P1522" i="6"/>
  <c r="M1522" i="6"/>
  <c r="K1522" i="6" s="1"/>
  <c r="L1522" i="6"/>
  <c r="E1522" i="6"/>
  <c r="D1522" i="6"/>
  <c r="W1521" i="6"/>
  <c r="V1521" i="6"/>
  <c r="U1521" i="6"/>
  <c r="T1521" i="6"/>
  <c r="S1521" i="6"/>
  <c r="R1521" i="6"/>
  <c r="P1521" i="6"/>
  <c r="M1521" i="6"/>
  <c r="K1521" i="6" s="1"/>
  <c r="L1521" i="6"/>
  <c r="E1521" i="6"/>
  <c r="D1521" i="6"/>
  <c r="W1520" i="6"/>
  <c r="V1520" i="6"/>
  <c r="U1520" i="6"/>
  <c r="T1520" i="6"/>
  <c r="S1520" i="6"/>
  <c r="R1520" i="6"/>
  <c r="P1520" i="6"/>
  <c r="M1520" i="6"/>
  <c r="K1520" i="6" s="1"/>
  <c r="L1520" i="6"/>
  <c r="E1520" i="6"/>
  <c r="D1520" i="6"/>
  <c r="W1519" i="6"/>
  <c r="V1519" i="6"/>
  <c r="U1519" i="6"/>
  <c r="T1519" i="6"/>
  <c r="S1519" i="6"/>
  <c r="R1519" i="6"/>
  <c r="P1519" i="6"/>
  <c r="M1519" i="6"/>
  <c r="K1519" i="6" s="1"/>
  <c r="L1519" i="6"/>
  <c r="E1519" i="6"/>
  <c r="D1519" i="6"/>
  <c r="W1518" i="6"/>
  <c r="V1518" i="6"/>
  <c r="U1518" i="6"/>
  <c r="T1518" i="6"/>
  <c r="S1518" i="6"/>
  <c r="R1518" i="6"/>
  <c r="P1518" i="6"/>
  <c r="M1518" i="6"/>
  <c r="K1518" i="6" s="1"/>
  <c r="L1518" i="6"/>
  <c r="E1518" i="6"/>
  <c r="D1518" i="6"/>
  <c r="W1517" i="6"/>
  <c r="V1517" i="6"/>
  <c r="U1517" i="6"/>
  <c r="T1517" i="6"/>
  <c r="S1517" i="6"/>
  <c r="R1517" i="6"/>
  <c r="P1517" i="6"/>
  <c r="M1517" i="6"/>
  <c r="K1517" i="6" s="1"/>
  <c r="L1517" i="6"/>
  <c r="E1517" i="6"/>
  <c r="D1517" i="6"/>
  <c r="W1516" i="6"/>
  <c r="V1516" i="6"/>
  <c r="U1516" i="6"/>
  <c r="T1516" i="6"/>
  <c r="S1516" i="6"/>
  <c r="R1516" i="6"/>
  <c r="P1516" i="6"/>
  <c r="M1516" i="6"/>
  <c r="K1516" i="6" s="1"/>
  <c r="L1516" i="6"/>
  <c r="E1516" i="6"/>
  <c r="D1516" i="6"/>
  <c r="W1515" i="6"/>
  <c r="V1515" i="6"/>
  <c r="U1515" i="6"/>
  <c r="T1515" i="6"/>
  <c r="S1515" i="6"/>
  <c r="R1515" i="6"/>
  <c r="P1515" i="6"/>
  <c r="M1515" i="6"/>
  <c r="K1515" i="6" s="1"/>
  <c r="L1515" i="6"/>
  <c r="E1515" i="6"/>
  <c r="D1515" i="6"/>
  <c r="W1514" i="6"/>
  <c r="V1514" i="6"/>
  <c r="U1514" i="6"/>
  <c r="T1514" i="6"/>
  <c r="S1514" i="6"/>
  <c r="R1514" i="6"/>
  <c r="P1514" i="6"/>
  <c r="M1514" i="6"/>
  <c r="K1514" i="6" s="1"/>
  <c r="L1514" i="6"/>
  <c r="E1514" i="6"/>
  <c r="D1514" i="6"/>
  <c r="W1513" i="6"/>
  <c r="V1513" i="6"/>
  <c r="U1513" i="6"/>
  <c r="T1513" i="6"/>
  <c r="S1513" i="6"/>
  <c r="R1513" i="6"/>
  <c r="P1513" i="6"/>
  <c r="M1513" i="6"/>
  <c r="K1513" i="6" s="1"/>
  <c r="L1513" i="6"/>
  <c r="E1513" i="6"/>
  <c r="D1513" i="6"/>
  <c r="W1512" i="6"/>
  <c r="V1512" i="6"/>
  <c r="U1512" i="6"/>
  <c r="T1512" i="6"/>
  <c r="S1512" i="6"/>
  <c r="R1512" i="6"/>
  <c r="P1512" i="6"/>
  <c r="M1512" i="6"/>
  <c r="K1512" i="6" s="1"/>
  <c r="L1512" i="6"/>
  <c r="E1512" i="6"/>
  <c r="D1512" i="6"/>
  <c r="W1511" i="6"/>
  <c r="V1511" i="6"/>
  <c r="U1511" i="6"/>
  <c r="T1511" i="6"/>
  <c r="S1511" i="6"/>
  <c r="R1511" i="6"/>
  <c r="P1511" i="6"/>
  <c r="M1511" i="6"/>
  <c r="K1511" i="6" s="1"/>
  <c r="L1511" i="6"/>
  <c r="E1511" i="6"/>
  <c r="D1511" i="6"/>
  <c r="W1510" i="6"/>
  <c r="V1510" i="6"/>
  <c r="U1510" i="6"/>
  <c r="T1510" i="6"/>
  <c r="S1510" i="6"/>
  <c r="R1510" i="6"/>
  <c r="P1510" i="6"/>
  <c r="M1510" i="6"/>
  <c r="K1510" i="6" s="1"/>
  <c r="L1510" i="6"/>
  <c r="E1510" i="6"/>
  <c r="D1510" i="6"/>
  <c r="W1509" i="6"/>
  <c r="V1509" i="6"/>
  <c r="U1509" i="6"/>
  <c r="T1509" i="6"/>
  <c r="S1509" i="6"/>
  <c r="R1509" i="6"/>
  <c r="P1509" i="6"/>
  <c r="M1509" i="6"/>
  <c r="K1509" i="6" s="1"/>
  <c r="L1509" i="6"/>
  <c r="E1509" i="6"/>
  <c r="D1509" i="6"/>
  <c r="W1508" i="6"/>
  <c r="V1508" i="6"/>
  <c r="U1508" i="6"/>
  <c r="T1508" i="6"/>
  <c r="S1508" i="6"/>
  <c r="R1508" i="6"/>
  <c r="P1508" i="6"/>
  <c r="M1508" i="6"/>
  <c r="K1508" i="6" s="1"/>
  <c r="L1508" i="6"/>
  <c r="E1508" i="6"/>
  <c r="D1508" i="6"/>
  <c r="W1507" i="6"/>
  <c r="V1507" i="6"/>
  <c r="U1507" i="6"/>
  <c r="T1507" i="6"/>
  <c r="S1507" i="6"/>
  <c r="R1507" i="6"/>
  <c r="P1507" i="6"/>
  <c r="M1507" i="6"/>
  <c r="K1507" i="6" s="1"/>
  <c r="L1507" i="6"/>
  <c r="E1507" i="6"/>
  <c r="D1507" i="6"/>
  <c r="W1506" i="6"/>
  <c r="V1506" i="6"/>
  <c r="U1506" i="6"/>
  <c r="T1506" i="6"/>
  <c r="S1506" i="6"/>
  <c r="R1506" i="6"/>
  <c r="P1506" i="6"/>
  <c r="M1506" i="6"/>
  <c r="K1506" i="6" s="1"/>
  <c r="L1506" i="6"/>
  <c r="E1506" i="6"/>
  <c r="D1506" i="6"/>
  <c r="W1505" i="6"/>
  <c r="V1505" i="6"/>
  <c r="U1505" i="6"/>
  <c r="T1505" i="6"/>
  <c r="S1505" i="6"/>
  <c r="R1505" i="6"/>
  <c r="P1505" i="6"/>
  <c r="M1505" i="6"/>
  <c r="K1505" i="6" s="1"/>
  <c r="L1505" i="6"/>
  <c r="E1505" i="6"/>
  <c r="D1505" i="6"/>
  <c r="W1504" i="6"/>
  <c r="V1504" i="6"/>
  <c r="U1504" i="6"/>
  <c r="T1504" i="6"/>
  <c r="S1504" i="6"/>
  <c r="R1504" i="6"/>
  <c r="P1504" i="6"/>
  <c r="M1504" i="6"/>
  <c r="K1504" i="6" s="1"/>
  <c r="L1504" i="6"/>
  <c r="E1504" i="6"/>
  <c r="D1504" i="6"/>
  <c r="W1503" i="6"/>
  <c r="V1503" i="6"/>
  <c r="U1503" i="6"/>
  <c r="T1503" i="6"/>
  <c r="S1503" i="6"/>
  <c r="R1503" i="6"/>
  <c r="P1503" i="6"/>
  <c r="M1503" i="6"/>
  <c r="K1503" i="6" s="1"/>
  <c r="L1503" i="6"/>
  <c r="E1503" i="6"/>
  <c r="D1503" i="6"/>
  <c r="W1502" i="6"/>
  <c r="V1502" i="6"/>
  <c r="U1502" i="6"/>
  <c r="T1502" i="6"/>
  <c r="S1502" i="6"/>
  <c r="R1502" i="6"/>
  <c r="P1502" i="6"/>
  <c r="M1502" i="6"/>
  <c r="K1502" i="6" s="1"/>
  <c r="L1502" i="6"/>
  <c r="E1502" i="6"/>
  <c r="D1502" i="6"/>
  <c r="W1501" i="6"/>
  <c r="V1501" i="6"/>
  <c r="U1501" i="6"/>
  <c r="T1501" i="6"/>
  <c r="S1501" i="6"/>
  <c r="R1501" i="6"/>
  <c r="P1501" i="6"/>
  <c r="M1501" i="6"/>
  <c r="K1501" i="6" s="1"/>
  <c r="L1501" i="6"/>
  <c r="E1501" i="6"/>
  <c r="D1501" i="6"/>
  <c r="W1500" i="6"/>
  <c r="V1500" i="6"/>
  <c r="U1500" i="6"/>
  <c r="T1500" i="6"/>
  <c r="S1500" i="6"/>
  <c r="R1500" i="6"/>
  <c r="P1500" i="6"/>
  <c r="M1500" i="6"/>
  <c r="K1500" i="6" s="1"/>
  <c r="L1500" i="6"/>
  <c r="E1500" i="6"/>
  <c r="D1500" i="6"/>
  <c r="W1499" i="6"/>
  <c r="V1499" i="6"/>
  <c r="U1499" i="6"/>
  <c r="T1499" i="6"/>
  <c r="S1499" i="6"/>
  <c r="R1499" i="6"/>
  <c r="P1499" i="6"/>
  <c r="M1499" i="6"/>
  <c r="K1499" i="6" s="1"/>
  <c r="L1499" i="6"/>
  <c r="E1499" i="6"/>
  <c r="D1499" i="6"/>
  <c r="W1498" i="6"/>
  <c r="V1498" i="6"/>
  <c r="U1498" i="6"/>
  <c r="T1498" i="6"/>
  <c r="S1498" i="6"/>
  <c r="R1498" i="6"/>
  <c r="P1498" i="6"/>
  <c r="M1498" i="6"/>
  <c r="K1498" i="6" s="1"/>
  <c r="L1498" i="6"/>
  <c r="E1498" i="6"/>
  <c r="D1498" i="6"/>
  <c r="W1497" i="6"/>
  <c r="V1497" i="6"/>
  <c r="U1497" i="6"/>
  <c r="T1497" i="6"/>
  <c r="S1497" i="6"/>
  <c r="R1497" i="6"/>
  <c r="P1497" i="6"/>
  <c r="M1497" i="6"/>
  <c r="K1497" i="6" s="1"/>
  <c r="L1497" i="6"/>
  <c r="E1497" i="6"/>
  <c r="D1497" i="6"/>
  <c r="W1496" i="6"/>
  <c r="V1496" i="6"/>
  <c r="U1496" i="6"/>
  <c r="T1496" i="6"/>
  <c r="S1496" i="6"/>
  <c r="R1496" i="6"/>
  <c r="P1496" i="6"/>
  <c r="M1496" i="6"/>
  <c r="K1496" i="6" s="1"/>
  <c r="L1496" i="6"/>
  <c r="E1496" i="6"/>
  <c r="D1496" i="6"/>
  <c r="W1495" i="6"/>
  <c r="V1495" i="6"/>
  <c r="U1495" i="6"/>
  <c r="T1495" i="6"/>
  <c r="S1495" i="6"/>
  <c r="R1495" i="6"/>
  <c r="P1495" i="6"/>
  <c r="M1495" i="6"/>
  <c r="K1495" i="6" s="1"/>
  <c r="L1495" i="6"/>
  <c r="E1495" i="6"/>
  <c r="D1495" i="6"/>
  <c r="W1494" i="6"/>
  <c r="V1494" i="6"/>
  <c r="U1494" i="6"/>
  <c r="T1494" i="6"/>
  <c r="S1494" i="6"/>
  <c r="R1494" i="6"/>
  <c r="P1494" i="6"/>
  <c r="M1494" i="6"/>
  <c r="K1494" i="6" s="1"/>
  <c r="L1494" i="6"/>
  <c r="E1494" i="6"/>
  <c r="D1494" i="6"/>
  <c r="W1493" i="6"/>
  <c r="V1493" i="6"/>
  <c r="U1493" i="6"/>
  <c r="T1493" i="6"/>
  <c r="S1493" i="6"/>
  <c r="R1493" i="6"/>
  <c r="P1493" i="6"/>
  <c r="M1493" i="6"/>
  <c r="K1493" i="6" s="1"/>
  <c r="L1493" i="6"/>
  <c r="E1493" i="6"/>
  <c r="D1493" i="6"/>
  <c r="W1492" i="6"/>
  <c r="V1492" i="6"/>
  <c r="U1492" i="6"/>
  <c r="T1492" i="6"/>
  <c r="S1492" i="6"/>
  <c r="R1492" i="6"/>
  <c r="P1492" i="6"/>
  <c r="M1492" i="6"/>
  <c r="K1492" i="6" s="1"/>
  <c r="L1492" i="6"/>
  <c r="E1492" i="6"/>
  <c r="D1492" i="6"/>
  <c r="W1491" i="6"/>
  <c r="V1491" i="6"/>
  <c r="U1491" i="6"/>
  <c r="T1491" i="6"/>
  <c r="S1491" i="6"/>
  <c r="R1491" i="6"/>
  <c r="P1491" i="6"/>
  <c r="M1491" i="6"/>
  <c r="K1491" i="6" s="1"/>
  <c r="L1491" i="6"/>
  <c r="E1491" i="6"/>
  <c r="D1491" i="6"/>
  <c r="W1490" i="6"/>
  <c r="V1490" i="6"/>
  <c r="U1490" i="6"/>
  <c r="T1490" i="6"/>
  <c r="S1490" i="6"/>
  <c r="R1490" i="6"/>
  <c r="P1490" i="6"/>
  <c r="M1490" i="6"/>
  <c r="K1490" i="6" s="1"/>
  <c r="L1490" i="6"/>
  <c r="E1490" i="6"/>
  <c r="D1490" i="6"/>
  <c r="W1489" i="6"/>
  <c r="V1489" i="6"/>
  <c r="U1489" i="6"/>
  <c r="T1489" i="6"/>
  <c r="S1489" i="6"/>
  <c r="R1489" i="6"/>
  <c r="P1489" i="6"/>
  <c r="M1489" i="6"/>
  <c r="K1489" i="6" s="1"/>
  <c r="L1489" i="6"/>
  <c r="E1489" i="6"/>
  <c r="D1489" i="6"/>
  <c r="W1488" i="6"/>
  <c r="V1488" i="6"/>
  <c r="U1488" i="6"/>
  <c r="T1488" i="6"/>
  <c r="S1488" i="6"/>
  <c r="R1488" i="6"/>
  <c r="P1488" i="6"/>
  <c r="M1488" i="6"/>
  <c r="K1488" i="6" s="1"/>
  <c r="L1488" i="6"/>
  <c r="E1488" i="6"/>
  <c r="D1488" i="6"/>
  <c r="W1487" i="6"/>
  <c r="V1487" i="6"/>
  <c r="U1487" i="6"/>
  <c r="T1487" i="6"/>
  <c r="S1487" i="6"/>
  <c r="R1487" i="6"/>
  <c r="P1487" i="6"/>
  <c r="M1487" i="6"/>
  <c r="K1487" i="6" s="1"/>
  <c r="L1487" i="6"/>
  <c r="E1487" i="6"/>
  <c r="D1487" i="6"/>
  <c r="W1486" i="6"/>
  <c r="V1486" i="6"/>
  <c r="U1486" i="6"/>
  <c r="T1486" i="6"/>
  <c r="S1486" i="6"/>
  <c r="R1486" i="6"/>
  <c r="P1486" i="6"/>
  <c r="M1486" i="6"/>
  <c r="K1486" i="6" s="1"/>
  <c r="L1486" i="6"/>
  <c r="E1486" i="6"/>
  <c r="D1486" i="6"/>
  <c r="W1485" i="6"/>
  <c r="V1485" i="6"/>
  <c r="U1485" i="6"/>
  <c r="T1485" i="6"/>
  <c r="S1485" i="6"/>
  <c r="R1485" i="6"/>
  <c r="P1485" i="6"/>
  <c r="M1485" i="6"/>
  <c r="K1485" i="6" s="1"/>
  <c r="L1485" i="6"/>
  <c r="E1485" i="6"/>
  <c r="D1485" i="6"/>
  <c r="W1484" i="6"/>
  <c r="V1484" i="6"/>
  <c r="U1484" i="6"/>
  <c r="T1484" i="6"/>
  <c r="S1484" i="6"/>
  <c r="R1484" i="6"/>
  <c r="P1484" i="6"/>
  <c r="M1484" i="6"/>
  <c r="K1484" i="6" s="1"/>
  <c r="L1484" i="6"/>
  <c r="E1484" i="6"/>
  <c r="D1484" i="6"/>
  <c r="W1483" i="6"/>
  <c r="V1483" i="6"/>
  <c r="U1483" i="6"/>
  <c r="T1483" i="6"/>
  <c r="S1483" i="6"/>
  <c r="R1483" i="6"/>
  <c r="P1483" i="6"/>
  <c r="M1483" i="6"/>
  <c r="K1483" i="6" s="1"/>
  <c r="L1483" i="6"/>
  <c r="E1483" i="6"/>
  <c r="D1483" i="6"/>
  <c r="W1482" i="6"/>
  <c r="V1482" i="6"/>
  <c r="U1482" i="6"/>
  <c r="T1482" i="6"/>
  <c r="S1482" i="6"/>
  <c r="R1482" i="6"/>
  <c r="P1482" i="6"/>
  <c r="M1482" i="6"/>
  <c r="K1482" i="6" s="1"/>
  <c r="L1482" i="6"/>
  <c r="E1482" i="6"/>
  <c r="D1482" i="6"/>
  <c r="W1481" i="6"/>
  <c r="V1481" i="6"/>
  <c r="U1481" i="6"/>
  <c r="T1481" i="6"/>
  <c r="S1481" i="6"/>
  <c r="R1481" i="6"/>
  <c r="P1481" i="6"/>
  <c r="M1481" i="6"/>
  <c r="K1481" i="6" s="1"/>
  <c r="L1481" i="6"/>
  <c r="E1481" i="6"/>
  <c r="D1481" i="6"/>
  <c r="W1480" i="6"/>
  <c r="V1480" i="6"/>
  <c r="U1480" i="6"/>
  <c r="T1480" i="6"/>
  <c r="S1480" i="6"/>
  <c r="R1480" i="6"/>
  <c r="P1480" i="6"/>
  <c r="M1480" i="6"/>
  <c r="K1480" i="6" s="1"/>
  <c r="L1480" i="6"/>
  <c r="E1480" i="6"/>
  <c r="D1480" i="6"/>
  <c r="W1479" i="6"/>
  <c r="V1479" i="6"/>
  <c r="U1479" i="6"/>
  <c r="T1479" i="6"/>
  <c r="S1479" i="6"/>
  <c r="R1479" i="6"/>
  <c r="P1479" i="6"/>
  <c r="M1479" i="6"/>
  <c r="K1479" i="6" s="1"/>
  <c r="L1479" i="6"/>
  <c r="E1479" i="6"/>
  <c r="D1479" i="6"/>
  <c r="W1478" i="6"/>
  <c r="V1478" i="6"/>
  <c r="U1478" i="6"/>
  <c r="T1478" i="6"/>
  <c r="S1478" i="6"/>
  <c r="R1478" i="6"/>
  <c r="P1478" i="6"/>
  <c r="M1478" i="6"/>
  <c r="K1478" i="6" s="1"/>
  <c r="L1478" i="6"/>
  <c r="E1478" i="6"/>
  <c r="D1478" i="6"/>
  <c r="W1477" i="6"/>
  <c r="V1477" i="6"/>
  <c r="U1477" i="6"/>
  <c r="T1477" i="6"/>
  <c r="S1477" i="6"/>
  <c r="R1477" i="6"/>
  <c r="P1477" i="6"/>
  <c r="M1477" i="6"/>
  <c r="K1477" i="6" s="1"/>
  <c r="L1477" i="6"/>
  <c r="E1477" i="6"/>
  <c r="D1477" i="6"/>
  <c r="W1476" i="6"/>
  <c r="V1476" i="6"/>
  <c r="U1476" i="6"/>
  <c r="T1476" i="6"/>
  <c r="S1476" i="6"/>
  <c r="R1476" i="6"/>
  <c r="P1476" i="6"/>
  <c r="M1476" i="6"/>
  <c r="K1476" i="6" s="1"/>
  <c r="L1476" i="6"/>
  <c r="E1476" i="6"/>
  <c r="D1476" i="6"/>
  <c r="W1475" i="6"/>
  <c r="V1475" i="6"/>
  <c r="U1475" i="6"/>
  <c r="T1475" i="6"/>
  <c r="S1475" i="6"/>
  <c r="R1475" i="6"/>
  <c r="P1475" i="6"/>
  <c r="M1475" i="6"/>
  <c r="K1475" i="6" s="1"/>
  <c r="L1475" i="6"/>
  <c r="E1475" i="6"/>
  <c r="D1475" i="6"/>
  <c r="W1474" i="6"/>
  <c r="V1474" i="6"/>
  <c r="U1474" i="6"/>
  <c r="T1474" i="6"/>
  <c r="S1474" i="6"/>
  <c r="R1474" i="6"/>
  <c r="P1474" i="6"/>
  <c r="M1474" i="6"/>
  <c r="K1474" i="6" s="1"/>
  <c r="L1474" i="6"/>
  <c r="E1474" i="6"/>
  <c r="D1474" i="6"/>
  <c r="W1473" i="6"/>
  <c r="V1473" i="6"/>
  <c r="U1473" i="6"/>
  <c r="T1473" i="6"/>
  <c r="S1473" i="6"/>
  <c r="R1473" i="6"/>
  <c r="P1473" i="6"/>
  <c r="M1473" i="6"/>
  <c r="K1473" i="6" s="1"/>
  <c r="L1473" i="6"/>
  <c r="E1473" i="6"/>
  <c r="D1473" i="6"/>
  <c r="W1472" i="6"/>
  <c r="V1472" i="6"/>
  <c r="U1472" i="6"/>
  <c r="T1472" i="6"/>
  <c r="S1472" i="6"/>
  <c r="R1472" i="6"/>
  <c r="P1472" i="6"/>
  <c r="M1472" i="6"/>
  <c r="K1472" i="6" s="1"/>
  <c r="L1472" i="6"/>
  <c r="E1472" i="6"/>
  <c r="D1472" i="6"/>
  <c r="W1471" i="6"/>
  <c r="V1471" i="6"/>
  <c r="U1471" i="6"/>
  <c r="T1471" i="6"/>
  <c r="S1471" i="6"/>
  <c r="R1471" i="6"/>
  <c r="P1471" i="6"/>
  <c r="M1471" i="6"/>
  <c r="K1471" i="6" s="1"/>
  <c r="L1471" i="6"/>
  <c r="E1471" i="6"/>
  <c r="D1471" i="6"/>
  <c r="W1470" i="6"/>
  <c r="V1470" i="6"/>
  <c r="U1470" i="6"/>
  <c r="T1470" i="6"/>
  <c r="S1470" i="6"/>
  <c r="R1470" i="6"/>
  <c r="P1470" i="6"/>
  <c r="M1470" i="6"/>
  <c r="K1470" i="6" s="1"/>
  <c r="L1470" i="6"/>
  <c r="E1470" i="6"/>
  <c r="D1470" i="6"/>
  <c r="W1469" i="6"/>
  <c r="V1469" i="6"/>
  <c r="U1469" i="6"/>
  <c r="T1469" i="6"/>
  <c r="S1469" i="6"/>
  <c r="R1469" i="6"/>
  <c r="P1469" i="6"/>
  <c r="M1469" i="6"/>
  <c r="K1469" i="6" s="1"/>
  <c r="L1469" i="6"/>
  <c r="E1469" i="6"/>
  <c r="D1469" i="6"/>
  <c r="W1468" i="6"/>
  <c r="V1468" i="6"/>
  <c r="U1468" i="6"/>
  <c r="T1468" i="6"/>
  <c r="S1468" i="6"/>
  <c r="R1468" i="6"/>
  <c r="P1468" i="6"/>
  <c r="M1468" i="6"/>
  <c r="K1468" i="6" s="1"/>
  <c r="L1468" i="6"/>
  <c r="E1468" i="6"/>
  <c r="D1468" i="6"/>
  <c r="W1467" i="6"/>
  <c r="V1467" i="6"/>
  <c r="U1467" i="6"/>
  <c r="T1467" i="6"/>
  <c r="S1467" i="6"/>
  <c r="R1467" i="6"/>
  <c r="P1467" i="6"/>
  <c r="M1467" i="6"/>
  <c r="K1467" i="6" s="1"/>
  <c r="L1467" i="6"/>
  <c r="E1467" i="6"/>
  <c r="D1467" i="6"/>
  <c r="W1466" i="6"/>
  <c r="V1466" i="6"/>
  <c r="U1466" i="6"/>
  <c r="T1466" i="6"/>
  <c r="S1466" i="6"/>
  <c r="R1466" i="6"/>
  <c r="P1466" i="6"/>
  <c r="M1466" i="6"/>
  <c r="K1466" i="6" s="1"/>
  <c r="L1466" i="6"/>
  <c r="E1466" i="6"/>
  <c r="D1466" i="6"/>
  <c r="W1465" i="6"/>
  <c r="V1465" i="6"/>
  <c r="U1465" i="6"/>
  <c r="T1465" i="6"/>
  <c r="S1465" i="6"/>
  <c r="R1465" i="6"/>
  <c r="P1465" i="6"/>
  <c r="M1465" i="6"/>
  <c r="K1465" i="6" s="1"/>
  <c r="L1465" i="6"/>
  <c r="E1465" i="6"/>
  <c r="D1465" i="6"/>
  <c r="W1464" i="6"/>
  <c r="V1464" i="6"/>
  <c r="U1464" i="6"/>
  <c r="T1464" i="6"/>
  <c r="S1464" i="6"/>
  <c r="R1464" i="6"/>
  <c r="P1464" i="6"/>
  <c r="M1464" i="6"/>
  <c r="K1464" i="6" s="1"/>
  <c r="L1464" i="6"/>
  <c r="E1464" i="6"/>
  <c r="D1464" i="6"/>
  <c r="W1463" i="6"/>
  <c r="V1463" i="6"/>
  <c r="U1463" i="6"/>
  <c r="T1463" i="6"/>
  <c r="S1463" i="6"/>
  <c r="R1463" i="6"/>
  <c r="P1463" i="6"/>
  <c r="M1463" i="6"/>
  <c r="K1463" i="6" s="1"/>
  <c r="L1463" i="6"/>
  <c r="E1463" i="6"/>
  <c r="D1463" i="6"/>
  <c r="W1462" i="6"/>
  <c r="V1462" i="6"/>
  <c r="U1462" i="6"/>
  <c r="T1462" i="6"/>
  <c r="S1462" i="6"/>
  <c r="R1462" i="6"/>
  <c r="P1462" i="6"/>
  <c r="M1462" i="6"/>
  <c r="K1462" i="6" s="1"/>
  <c r="L1462" i="6"/>
  <c r="E1462" i="6"/>
  <c r="D1462" i="6"/>
  <c r="W1461" i="6"/>
  <c r="V1461" i="6"/>
  <c r="U1461" i="6"/>
  <c r="T1461" i="6"/>
  <c r="S1461" i="6"/>
  <c r="R1461" i="6"/>
  <c r="P1461" i="6"/>
  <c r="M1461" i="6"/>
  <c r="K1461" i="6" s="1"/>
  <c r="L1461" i="6"/>
  <c r="E1461" i="6"/>
  <c r="D1461" i="6"/>
  <c r="W1460" i="6"/>
  <c r="V1460" i="6"/>
  <c r="U1460" i="6"/>
  <c r="T1460" i="6"/>
  <c r="S1460" i="6"/>
  <c r="R1460" i="6"/>
  <c r="P1460" i="6"/>
  <c r="M1460" i="6"/>
  <c r="K1460" i="6" s="1"/>
  <c r="L1460" i="6"/>
  <c r="E1460" i="6"/>
  <c r="D1460" i="6"/>
  <c r="W1459" i="6"/>
  <c r="V1459" i="6"/>
  <c r="U1459" i="6"/>
  <c r="T1459" i="6"/>
  <c r="S1459" i="6"/>
  <c r="R1459" i="6"/>
  <c r="P1459" i="6"/>
  <c r="M1459" i="6"/>
  <c r="K1459" i="6" s="1"/>
  <c r="L1459" i="6"/>
  <c r="E1459" i="6"/>
  <c r="D1459" i="6"/>
  <c r="W1458" i="6"/>
  <c r="V1458" i="6"/>
  <c r="U1458" i="6"/>
  <c r="T1458" i="6"/>
  <c r="S1458" i="6"/>
  <c r="R1458" i="6"/>
  <c r="P1458" i="6"/>
  <c r="M1458" i="6"/>
  <c r="K1458" i="6" s="1"/>
  <c r="L1458" i="6"/>
  <c r="E1458" i="6"/>
  <c r="D1458" i="6"/>
  <c r="W1457" i="6"/>
  <c r="V1457" i="6"/>
  <c r="U1457" i="6"/>
  <c r="T1457" i="6"/>
  <c r="S1457" i="6"/>
  <c r="R1457" i="6"/>
  <c r="P1457" i="6"/>
  <c r="M1457" i="6"/>
  <c r="K1457" i="6" s="1"/>
  <c r="L1457" i="6"/>
  <c r="E1457" i="6"/>
  <c r="D1457" i="6"/>
  <c r="W1456" i="6"/>
  <c r="V1456" i="6"/>
  <c r="U1456" i="6"/>
  <c r="T1456" i="6"/>
  <c r="S1456" i="6"/>
  <c r="R1456" i="6"/>
  <c r="P1456" i="6"/>
  <c r="M1456" i="6"/>
  <c r="K1456" i="6" s="1"/>
  <c r="L1456" i="6"/>
  <c r="E1456" i="6"/>
  <c r="D1456" i="6"/>
  <c r="W1455" i="6"/>
  <c r="V1455" i="6"/>
  <c r="U1455" i="6"/>
  <c r="T1455" i="6"/>
  <c r="S1455" i="6"/>
  <c r="R1455" i="6"/>
  <c r="P1455" i="6"/>
  <c r="M1455" i="6"/>
  <c r="K1455" i="6" s="1"/>
  <c r="L1455" i="6"/>
  <c r="E1455" i="6"/>
  <c r="D1455" i="6"/>
  <c r="W1454" i="6"/>
  <c r="V1454" i="6"/>
  <c r="U1454" i="6"/>
  <c r="T1454" i="6"/>
  <c r="S1454" i="6"/>
  <c r="R1454" i="6"/>
  <c r="P1454" i="6"/>
  <c r="M1454" i="6"/>
  <c r="K1454" i="6" s="1"/>
  <c r="L1454" i="6"/>
  <c r="E1454" i="6"/>
  <c r="D1454" i="6"/>
  <c r="W1453" i="6"/>
  <c r="V1453" i="6"/>
  <c r="U1453" i="6"/>
  <c r="T1453" i="6"/>
  <c r="S1453" i="6"/>
  <c r="R1453" i="6"/>
  <c r="P1453" i="6"/>
  <c r="M1453" i="6"/>
  <c r="K1453" i="6" s="1"/>
  <c r="L1453" i="6"/>
  <c r="E1453" i="6"/>
  <c r="D1453" i="6"/>
  <c r="W1452" i="6"/>
  <c r="V1452" i="6"/>
  <c r="U1452" i="6"/>
  <c r="T1452" i="6"/>
  <c r="S1452" i="6"/>
  <c r="R1452" i="6"/>
  <c r="P1452" i="6"/>
  <c r="M1452" i="6"/>
  <c r="K1452" i="6" s="1"/>
  <c r="L1452" i="6"/>
  <c r="E1452" i="6"/>
  <c r="D1452" i="6"/>
  <c r="W1451" i="6"/>
  <c r="V1451" i="6"/>
  <c r="U1451" i="6"/>
  <c r="T1451" i="6"/>
  <c r="S1451" i="6"/>
  <c r="R1451" i="6"/>
  <c r="P1451" i="6"/>
  <c r="M1451" i="6"/>
  <c r="K1451" i="6" s="1"/>
  <c r="L1451" i="6"/>
  <c r="E1451" i="6"/>
  <c r="D1451" i="6"/>
  <c r="W1450" i="6"/>
  <c r="V1450" i="6"/>
  <c r="U1450" i="6"/>
  <c r="T1450" i="6"/>
  <c r="S1450" i="6"/>
  <c r="R1450" i="6"/>
  <c r="P1450" i="6"/>
  <c r="M1450" i="6"/>
  <c r="K1450" i="6" s="1"/>
  <c r="L1450" i="6"/>
  <c r="E1450" i="6"/>
  <c r="D1450" i="6"/>
  <c r="W1449" i="6"/>
  <c r="V1449" i="6"/>
  <c r="U1449" i="6"/>
  <c r="T1449" i="6"/>
  <c r="S1449" i="6"/>
  <c r="R1449" i="6"/>
  <c r="P1449" i="6"/>
  <c r="M1449" i="6"/>
  <c r="K1449" i="6" s="1"/>
  <c r="L1449" i="6"/>
  <c r="E1449" i="6"/>
  <c r="D1449" i="6"/>
  <c r="W1448" i="6"/>
  <c r="V1448" i="6"/>
  <c r="U1448" i="6"/>
  <c r="T1448" i="6"/>
  <c r="S1448" i="6"/>
  <c r="R1448" i="6"/>
  <c r="P1448" i="6"/>
  <c r="M1448" i="6"/>
  <c r="K1448" i="6" s="1"/>
  <c r="L1448" i="6"/>
  <c r="E1448" i="6"/>
  <c r="D1448" i="6"/>
  <c r="W1447" i="6"/>
  <c r="V1447" i="6"/>
  <c r="U1447" i="6"/>
  <c r="T1447" i="6"/>
  <c r="S1447" i="6"/>
  <c r="R1447" i="6"/>
  <c r="P1447" i="6"/>
  <c r="M1447" i="6"/>
  <c r="K1447" i="6" s="1"/>
  <c r="L1447" i="6"/>
  <c r="E1447" i="6"/>
  <c r="D1447" i="6"/>
  <c r="W1446" i="6"/>
  <c r="V1446" i="6"/>
  <c r="U1446" i="6"/>
  <c r="T1446" i="6"/>
  <c r="S1446" i="6"/>
  <c r="R1446" i="6"/>
  <c r="P1446" i="6"/>
  <c r="M1446" i="6"/>
  <c r="K1446" i="6" s="1"/>
  <c r="L1446" i="6"/>
  <c r="E1446" i="6"/>
  <c r="D1446" i="6"/>
  <c r="W1445" i="6"/>
  <c r="V1445" i="6"/>
  <c r="U1445" i="6"/>
  <c r="T1445" i="6"/>
  <c r="S1445" i="6"/>
  <c r="R1445" i="6"/>
  <c r="P1445" i="6"/>
  <c r="M1445" i="6"/>
  <c r="K1445" i="6" s="1"/>
  <c r="L1445" i="6"/>
  <c r="E1445" i="6"/>
  <c r="D1445" i="6"/>
  <c r="W1444" i="6"/>
  <c r="V1444" i="6"/>
  <c r="U1444" i="6"/>
  <c r="T1444" i="6"/>
  <c r="S1444" i="6"/>
  <c r="R1444" i="6"/>
  <c r="P1444" i="6"/>
  <c r="M1444" i="6"/>
  <c r="K1444" i="6" s="1"/>
  <c r="L1444" i="6"/>
  <c r="E1444" i="6"/>
  <c r="D1444" i="6"/>
  <c r="W1443" i="6"/>
  <c r="V1443" i="6"/>
  <c r="U1443" i="6"/>
  <c r="T1443" i="6"/>
  <c r="S1443" i="6"/>
  <c r="R1443" i="6"/>
  <c r="P1443" i="6"/>
  <c r="M1443" i="6"/>
  <c r="K1443" i="6" s="1"/>
  <c r="L1443" i="6"/>
  <c r="E1443" i="6"/>
  <c r="D1443" i="6"/>
  <c r="W1442" i="6"/>
  <c r="V1442" i="6"/>
  <c r="U1442" i="6"/>
  <c r="T1442" i="6"/>
  <c r="S1442" i="6"/>
  <c r="R1442" i="6"/>
  <c r="P1442" i="6"/>
  <c r="M1442" i="6"/>
  <c r="K1442" i="6" s="1"/>
  <c r="L1442" i="6"/>
  <c r="E1442" i="6"/>
  <c r="D1442" i="6"/>
  <c r="W1441" i="6"/>
  <c r="V1441" i="6"/>
  <c r="U1441" i="6"/>
  <c r="T1441" i="6"/>
  <c r="S1441" i="6"/>
  <c r="R1441" i="6"/>
  <c r="P1441" i="6"/>
  <c r="M1441" i="6"/>
  <c r="K1441" i="6" s="1"/>
  <c r="L1441" i="6"/>
  <c r="E1441" i="6"/>
  <c r="D1441" i="6"/>
  <c r="W1440" i="6"/>
  <c r="V1440" i="6"/>
  <c r="U1440" i="6"/>
  <c r="T1440" i="6"/>
  <c r="S1440" i="6"/>
  <c r="R1440" i="6"/>
  <c r="P1440" i="6"/>
  <c r="M1440" i="6"/>
  <c r="K1440" i="6" s="1"/>
  <c r="L1440" i="6"/>
  <c r="E1440" i="6"/>
  <c r="D1440" i="6"/>
  <c r="W1439" i="6"/>
  <c r="V1439" i="6"/>
  <c r="U1439" i="6"/>
  <c r="T1439" i="6"/>
  <c r="S1439" i="6"/>
  <c r="R1439" i="6"/>
  <c r="P1439" i="6"/>
  <c r="M1439" i="6"/>
  <c r="K1439" i="6" s="1"/>
  <c r="L1439" i="6"/>
  <c r="E1439" i="6"/>
  <c r="D1439" i="6"/>
  <c r="W1438" i="6"/>
  <c r="V1438" i="6"/>
  <c r="U1438" i="6"/>
  <c r="T1438" i="6"/>
  <c r="S1438" i="6"/>
  <c r="R1438" i="6"/>
  <c r="P1438" i="6"/>
  <c r="M1438" i="6"/>
  <c r="K1438" i="6" s="1"/>
  <c r="L1438" i="6"/>
  <c r="E1438" i="6"/>
  <c r="D1438" i="6"/>
  <c r="W1437" i="6"/>
  <c r="V1437" i="6"/>
  <c r="U1437" i="6"/>
  <c r="T1437" i="6"/>
  <c r="S1437" i="6"/>
  <c r="R1437" i="6"/>
  <c r="P1437" i="6"/>
  <c r="M1437" i="6"/>
  <c r="K1437" i="6" s="1"/>
  <c r="L1437" i="6"/>
  <c r="E1437" i="6"/>
  <c r="D1437" i="6"/>
  <c r="W1436" i="6"/>
  <c r="V1436" i="6"/>
  <c r="U1436" i="6"/>
  <c r="T1436" i="6"/>
  <c r="S1436" i="6"/>
  <c r="R1436" i="6"/>
  <c r="P1436" i="6"/>
  <c r="M1436" i="6"/>
  <c r="K1436" i="6" s="1"/>
  <c r="L1436" i="6"/>
  <c r="E1436" i="6"/>
  <c r="D1436" i="6"/>
  <c r="W1435" i="6"/>
  <c r="V1435" i="6"/>
  <c r="U1435" i="6"/>
  <c r="T1435" i="6"/>
  <c r="S1435" i="6"/>
  <c r="R1435" i="6"/>
  <c r="P1435" i="6"/>
  <c r="M1435" i="6"/>
  <c r="K1435" i="6" s="1"/>
  <c r="L1435" i="6"/>
  <c r="E1435" i="6"/>
  <c r="D1435" i="6"/>
  <c r="W1434" i="6"/>
  <c r="V1434" i="6"/>
  <c r="U1434" i="6"/>
  <c r="T1434" i="6"/>
  <c r="S1434" i="6"/>
  <c r="R1434" i="6"/>
  <c r="P1434" i="6"/>
  <c r="M1434" i="6"/>
  <c r="K1434" i="6" s="1"/>
  <c r="L1434" i="6"/>
  <c r="E1434" i="6"/>
  <c r="D1434" i="6"/>
  <c r="W1433" i="6"/>
  <c r="V1433" i="6"/>
  <c r="U1433" i="6"/>
  <c r="T1433" i="6"/>
  <c r="S1433" i="6"/>
  <c r="R1433" i="6"/>
  <c r="P1433" i="6"/>
  <c r="M1433" i="6"/>
  <c r="K1433" i="6" s="1"/>
  <c r="L1433" i="6"/>
  <c r="E1433" i="6"/>
  <c r="D1433" i="6"/>
  <c r="W1432" i="6"/>
  <c r="V1432" i="6"/>
  <c r="U1432" i="6"/>
  <c r="T1432" i="6"/>
  <c r="S1432" i="6"/>
  <c r="R1432" i="6"/>
  <c r="P1432" i="6"/>
  <c r="M1432" i="6"/>
  <c r="K1432" i="6" s="1"/>
  <c r="L1432" i="6"/>
  <c r="E1432" i="6"/>
  <c r="D1432" i="6"/>
  <c r="W1431" i="6"/>
  <c r="V1431" i="6"/>
  <c r="U1431" i="6"/>
  <c r="T1431" i="6"/>
  <c r="S1431" i="6"/>
  <c r="R1431" i="6"/>
  <c r="P1431" i="6"/>
  <c r="M1431" i="6"/>
  <c r="K1431" i="6" s="1"/>
  <c r="L1431" i="6"/>
  <c r="E1431" i="6"/>
  <c r="D1431" i="6"/>
  <c r="W1430" i="6"/>
  <c r="V1430" i="6"/>
  <c r="U1430" i="6"/>
  <c r="T1430" i="6"/>
  <c r="S1430" i="6"/>
  <c r="R1430" i="6"/>
  <c r="P1430" i="6"/>
  <c r="M1430" i="6"/>
  <c r="K1430" i="6" s="1"/>
  <c r="L1430" i="6"/>
  <c r="E1430" i="6"/>
  <c r="D1430" i="6"/>
  <c r="W1429" i="6"/>
  <c r="V1429" i="6"/>
  <c r="U1429" i="6"/>
  <c r="T1429" i="6"/>
  <c r="S1429" i="6"/>
  <c r="R1429" i="6"/>
  <c r="P1429" i="6"/>
  <c r="M1429" i="6"/>
  <c r="K1429" i="6" s="1"/>
  <c r="L1429" i="6"/>
  <c r="E1429" i="6"/>
  <c r="D1429" i="6"/>
  <c r="W1428" i="6"/>
  <c r="V1428" i="6"/>
  <c r="U1428" i="6"/>
  <c r="T1428" i="6"/>
  <c r="S1428" i="6"/>
  <c r="R1428" i="6"/>
  <c r="P1428" i="6"/>
  <c r="M1428" i="6"/>
  <c r="K1428" i="6" s="1"/>
  <c r="L1428" i="6"/>
  <c r="E1428" i="6"/>
  <c r="D1428" i="6"/>
  <c r="W1427" i="6"/>
  <c r="V1427" i="6"/>
  <c r="U1427" i="6"/>
  <c r="T1427" i="6"/>
  <c r="S1427" i="6"/>
  <c r="R1427" i="6"/>
  <c r="P1427" i="6"/>
  <c r="M1427" i="6"/>
  <c r="K1427" i="6" s="1"/>
  <c r="L1427" i="6"/>
  <c r="E1427" i="6"/>
  <c r="D1427" i="6"/>
  <c r="W1426" i="6"/>
  <c r="V1426" i="6"/>
  <c r="U1426" i="6"/>
  <c r="T1426" i="6"/>
  <c r="S1426" i="6"/>
  <c r="R1426" i="6"/>
  <c r="P1426" i="6"/>
  <c r="M1426" i="6"/>
  <c r="K1426" i="6" s="1"/>
  <c r="L1426" i="6"/>
  <c r="E1426" i="6"/>
  <c r="D1426" i="6"/>
  <c r="W1425" i="6"/>
  <c r="V1425" i="6"/>
  <c r="U1425" i="6"/>
  <c r="T1425" i="6"/>
  <c r="S1425" i="6"/>
  <c r="R1425" i="6"/>
  <c r="P1425" i="6"/>
  <c r="M1425" i="6"/>
  <c r="K1425" i="6" s="1"/>
  <c r="L1425" i="6"/>
  <c r="E1425" i="6"/>
  <c r="D1425" i="6"/>
  <c r="W1424" i="6"/>
  <c r="V1424" i="6"/>
  <c r="U1424" i="6"/>
  <c r="T1424" i="6"/>
  <c r="S1424" i="6"/>
  <c r="R1424" i="6"/>
  <c r="P1424" i="6"/>
  <c r="M1424" i="6"/>
  <c r="K1424" i="6" s="1"/>
  <c r="L1424" i="6"/>
  <c r="E1424" i="6"/>
  <c r="D1424" i="6"/>
  <c r="W1423" i="6"/>
  <c r="V1423" i="6"/>
  <c r="U1423" i="6"/>
  <c r="T1423" i="6"/>
  <c r="S1423" i="6"/>
  <c r="R1423" i="6"/>
  <c r="P1423" i="6"/>
  <c r="M1423" i="6"/>
  <c r="K1423" i="6" s="1"/>
  <c r="L1423" i="6"/>
  <c r="E1423" i="6"/>
  <c r="D1423" i="6"/>
  <c r="W1422" i="6"/>
  <c r="V1422" i="6"/>
  <c r="U1422" i="6"/>
  <c r="T1422" i="6"/>
  <c r="S1422" i="6"/>
  <c r="R1422" i="6"/>
  <c r="P1422" i="6"/>
  <c r="M1422" i="6"/>
  <c r="K1422" i="6" s="1"/>
  <c r="L1422" i="6"/>
  <c r="E1422" i="6"/>
  <c r="D1422" i="6"/>
  <c r="W1421" i="6"/>
  <c r="V1421" i="6"/>
  <c r="U1421" i="6"/>
  <c r="T1421" i="6"/>
  <c r="S1421" i="6"/>
  <c r="R1421" i="6"/>
  <c r="P1421" i="6"/>
  <c r="M1421" i="6"/>
  <c r="K1421" i="6" s="1"/>
  <c r="L1421" i="6"/>
  <c r="E1421" i="6"/>
  <c r="D1421" i="6"/>
  <c r="W1420" i="6"/>
  <c r="V1420" i="6"/>
  <c r="U1420" i="6"/>
  <c r="T1420" i="6"/>
  <c r="S1420" i="6"/>
  <c r="R1420" i="6"/>
  <c r="P1420" i="6"/>
  <c r="M1420" i="6"/>
  <c r="K1420" i="6" s="1"/>
  <c r="L1420" i="6"/>
  <c r="E1420" i="6"/>
  <c r="D1420" i="6"/>
  <c r="M1419" i="6"/>
  <c r="K1419" i="6" s="1"/>
  <c r="L1419" i="6"/>
  <c r="E1419" i="6"/>
  <c r="D1419" i="6"/>
  <c r="M1418" i="6"/>
  <c r="K1418" i="6" s="1"/>
  <c r="L1418" i="6"/>
  <c r="E1418" i="6"/>
  <c r="D1418" i="6"/>
  <c r="M1417" i="6"/>
  <c r="K1417" i="6" s="1"/>
  <c r="L1417" i="6"/>
  <c r="E1417" i="6"/>
  <c r="D1417" i="6"/>
  <c r="M1416" i="6"/>
  <c r="K1416" i="6" s="1"/>
  <c r="L1416" i="6"/>
  <c r="E1416" i="6"/>
  <c r="D1416" i="6"/>
  <c r="M1415" i="6"/>
  <c r="K1415" i="6" s="1"/>
  <c r="L1415" i="6"/>
  <c r="E1415" i="6"/>
  <c r="D1415" i="6"/>
  <c r="M1414" i="6"/>
  <c r="K1414" i="6" s="1"/>
  <c r="L1414" i="6"/>
  <c r="E1414" i="6"/>
  <c r="D1414" i="6"/>
  <c r="M1413" i="6"/>
  <c r="K1413" i="6" s="1"/>
  <c r="L1413" i="6"/>
  <c r="E1413" i="6"/>
  <c r="D1413" i="6"/>
  <c r="M1412" i="6"/>
  <c r="K1412" i="6" s="1"/>
  <c r="L1412" i="6"/>
  <c r="E1412" i="6"/>
  <c r="D1412" i="6"/>
  <c r="M1411" i="6"/>
  <c r="K1411" i="6" s="1"/>
  <c r="L1411" i="6"/>
  <c r="E1411" i="6"/>
  <c r="D1411" i="6"/>
  <c r="M1410" i="6"/>
  <c r="K1410" i="6" s="1"/>
  <c r="L1410" i="6"/>
  <c r="E1410" i="6"/>
  <c r="D1410" i="6"/>
  <c r="M1409" i="6"/>
  <c r="K1409" i="6" s="1"/>
  <c r="L1409" i="6"/>
  <c r="E1409" i="6"/>
  <c r="D1409" i="6"/>
  <c r="M1408" i="6"/>
  <c r="K1408" i="6" s="1"/>
  <c r="L1408" i="6"/>
  <c r="E1408" i="6"/>
  <c r="D1408" i="6"/>
  <c r="W1407" i="6"/>
  <c r="V1407" i="6"/>
  <c r="U1407" i="6"/>
  <c r="T1407" i="6"/>
  <c r="S1407" i="6"/>
  <c r="R1407" i="6"/>
  <c r="P1407" i="6"/>
  <c r="M1407" i="6"/>
  <c r="K1407" i="6" s="1"/>
  <c r="L1407" i="6"/>
  <c r="E1407" i="6"/>
  <c r="D1407" i="6"/>
  <c r="W1406" i="6"/>
  <c r="V1406" i="6"/>
  <c r="U1406" i="6"/>
  <c r="T1406" i="6"/>
  <c r="S1406" i="6"/>
  <c r="R1406" i="6"/>
  <c r="P1406" i="6"/>
  <c r="M1406" i="6"/>
  <c r="K1406" i="6" s="1"/>
  <c r="L1406" i="6"/>
  <c r="E1406" i="6"/>
  <c r="D1406" i="6"/>
  <c r="W1405" i="6"/>
  <c r="V1405" i="6"/>
  <c r="U1405" i="6"/>
  <c r="T1405" i="6"/>
  <c r="S1405" i="6"/>
  <c r="R1405" i="6"/>
  <c r="P1405" i="6"/>
  <c r="M1405" i="6"/>
  <c r="K1405" i="6" s="1"/>
  <c r="L1405" i="6"/>
  <c r="E1405" i="6"/>
  <c r="D1405" i="6"/>
  <c r="W1404" i="6"/>
  <c r="V1404" i="6"/>
  <c r="U1404" i="6"/>
  <c r="T1404" i="6"/>
  <c r="S1404" i="6"/>
  <c r="R1404" i="6"/>
  <c r="P1404" i="6"/>
  <c r="M1404" i="6"/>
  <c r="K1404" i="6" s="1"/>
  <c r="L1404" i="6"/>
  <c r="E1404" i="6"/>
  <c r="D1404" i="6"/>
  <c r="W1403" i="6"/>
  <c r="V1403" i="6"/>
  <c r="U1403" i="6"/>
  <c r="T1403" i="6"/>
  <c r="S1403" i="6"/>
  <c r="R1403" i="6"/>
  <c r="P1403" i="6"/>
  <c r="M1403" i="6"/>
  <c r="K1403" i="6" s="1"/>
  <c r="L1403" i="6"/>
  <c r="E1403" i="6"/>
  <c r="D1403" i="6"/>
  <c r="W1402" i="6"/>
  <c r="V1402" i="6"/>
  <c r="U1402" i="6"/>
  <c r="T1402" i="6"/>
  <c r="S1402" i="6"/>
  <c r="R1402" i="6"/>
  <c r="P1402" i="6"/>
  <c r="M1402" i="6"/>
  <c r="K1402" i="6" s="1"/>
  <c r="L1402" i="6"/>
  <c r="E1402" i="6"/>
  <c r="D1402" i="6"/>
  <c r="W1401" i="6"/>
  <c r="V1401" i="6"/>
  <c r="U1401" i="6"/>
  <c r="T1401" i="6"/>
  <c r="S1401" i="6"/>
  <c r="R1401" i="6"/>
  <c r="P1401" i="6"/>
  <c r="M1401" i="6"/>
  <c r="K1401" i="6" s="1"/>
  <c r="L1401" i="6"/>
  <c r="E1401" i="6"/>
  <c r="D1401" i="6"/>
  <c r="W1400" i="6"/>
  <c r="V1400" i="6"/>
  <c r="U1400" i="6"/>
  <c r="T1400" i="6"/>
  <c r="S1400" i="6"/>
  <c r="R1400" i="6"/>
  <c r="P1400" i="6"/>
  <c r="M1400" i="6"/>
  <c r="K1400" i="6" s="1"/>
  <c r="L1400" i="6"/>
  <c r="E1400" i="6"/>
  <c r="D1400" i="6"/>
  <c r="W1399" i="6"/>
  <c r="V1399" i="6"/>
  <c r="U1399" i="6"/>
  <c r="T1399" i="6"/>
  <c r="S1399" i="6"/>
  <c r="R1399" i="6"/>
  <c r="P1399" i="6"/>
  <c r="M1399" i="6"/>
  <c r="K1399" i="6" s="1"/>
  <c r="L1399" i="6"/>
  <c r="E1399" i="6"/>
  <c r="D1399" i="6"/>
  <c r="W1398" i="6"/>
  <c r="V1398" i="6"/>
  <c r="U1398" i="6"/>
  <c r="T1398" i="6"/>
  <c r="S1398" i="6"/>
  <c r="R1398" i="6"/>
  <c r="P1398" i="6"/>
  <c r="M1398" i="6"/>
  <c r="K1398" i="6" s="1"/>
  <c r="L1398" i="6"/>
  <c r="E1398" i="6"/>
  <c r="D1398" i="6"/>
  <c r="W1397" i="6"/>
  <c r="V1397" i="6"/>
  <c r="U1397" i="6"/>
  <c r="T1397" i="6"/>
  <c r="S1397" i="6"/>
  <c r="R1397" i="6"/>
  <c r="P1397" i="6"/>
  <c r="M1397" i="6"/>
  <c r="K1397" i="6" s="1"/>
  <c r="L1397" i="6"/>
  <c r="E1397" i="6"/>
  <c r="D1397" i="6"/>
  <c r="W1396" i="6"/>
  <c r="V1396" i="6"/>
  <c r="U1396" i="6"/>
  <c r="T1396" i="6"/>
  <c r="S1396" i="6"/>
  <c r="R1396" i="6"/>
  <c r="P1396" i="6"/>
  <c r="M1396" i="6"/>
  <c r="K1396" i="6" s="1"/>
  <c r="L1396" i="6"/>
  <c r="E1396" i="6"/>
  <c r="D1396" i="6"/>
  <c r="W1395" i="6"/>
  <c r="T1395" i="6"/>
  <c r="E1395" i="6"/>
  <c r="D1395" i="6"/>
  <c r="W1394" i="6"/>
  <c r="T1394" i="6"/>
  <c r="E1394" i="6"/>
  <c r="D1394" i="6"/>
  <c r="W1393" i="6"/>
  <c r="T1393" i="6"/>
  <c r="E1393" i="6"/>
  <c r="D1393" i="6"/>
  <c r="W1392" i="6"/>
  <c r="T1392" i="6"/>
  <c r="E1392" i="6"/>
  <c r="D1392" i="6"/>
  <c r="W1391" i="6"/>
  <c r="T1391" i="6"/>
  <c r="E1391" i="6"/>
  <c r="D1391" i="6"/>
  <c r="W1390" i="6"/>
  <c r="T1390" i="6"/>
  <c r="E1390" i="6"/>
  <c r="D1390" i="6"/>
  <c r="W1389" i="6"/>
  <c r="T1389" i="6"/>
  <c r="E1389" i="6"/>
  <c r="D1389" i="6"/>
  <c r="W1388" i="6"/>
  <c r="T1388" i="6"/>
  <c r="E1388" i="6"/>
  <c r="D1388" i="6"/>
  <c r="W1387" i="6"/>
  <c r="T1387" i="6"/>
  <c r="E1387" i="6"/>
  <c r="D1387" i="6"/>
  <c r="W1386" i="6"/>
  <c r="T1386" i="6"/>
  <c r="E1386" i="6"/>
  <c r="D1386" i="6"/>
  <c r="W1385" i="6"/>
  <c r="V1385" i="6"/>
  <c r="T1385" i="6"/>
  <c r="S1385" i="6"/>
  <c r="E1385" i="6"/>
  <c r="D1385" i="6"/>
  <c r="W1384" i="6"/>
  <c r="V1384" i="6"/>
  <c r="T1384" i="6"/>
  <c r="S1384" i="6"/>
  <c r="E1384" i="6"/>
  <c r="D1384" i="6"/>
  <c r="W1383" i="6"/>
  <c r="V1383" i="6"/>
  <c r="T1383" i="6"/>
  <c r="S1383" i="6"/>
  <c r="E1383" i="6"/>
  <c r="D1383" i="6"/>
  <c r="W1382" i="6"/>
  <c r="V1382" i="6"/>
  <c r="T1382" i="6"/>
  <c r="S1382" i="6"/>
  <c r="E1382" i="6"/>
  <c r="D1382" i="6"/>
  <c r="W1381" i="6"/>
  <c r="V1381" i="6"/>
  <c r="T1381" i="6"/>
  <c r="S1381" i="6"/>
  <c r="E1381" i="6"/>
  <c r="D1381" i="6"/>
  <c r="W1380" i="6"/>
  <c r="V1380" i="6"/>
  <c r="T1380" i="6"/>
  <c r="S1380" i="6"/>
  <c r="E1380" i="6"/>
  <c r="D1380" i="6"/>
  <c r="W1379" i="6"/>
  <c r="V1379" i="6"/>
  <c r="T1379" i="6"/>
  <c r="S1379" i="6"/>
  <c r="E1379" i="6"/>
  <c r="D1379" i="6"/>
  <c r="W1378" i="6"/>
  <c r="V1378" i="6"/>
  <c r="T1378" i="6"/>
  <c r="S1378" i="6"/>
  <c r="E1378" i="6"/>
  <c r="D1378" i="6"/>
  <c r="W1377" i="6"/>
  <c r="V1377" i="6"/>
  <c r="T1377" i="6"/>
  <c r="S1377" i="6"/>
  <c r="E1377" i="6"/>
  <c r="D1377" i="6"/>
  <c r="W1376" i="6"/>
  <c r="V1376" i="6"/>
  <c r="T1376" i="6"/>
  <c r="S1376" i="6"/>
  <c r="E1376" i="6"/>
  <c r="D1376" i="6"/>
  <c r="W1375" i="6"/>
  <c r="V1375" i="6"/>
  <c r="T1375" i="6"/>
  <c r="S1375" i="6"/>
  <c r="E1375" i="6"/>
  <c r="D1375" i="6"/>
  <c r="W1374" i="6"/>
  <c r="V1374" i="6"/>
  <c r="T1374" i="6"/>
  <c r="S1374" i="6"/>
  <c r="E1374" i="6"/>
  <c r="D1374" i="6"/>
  <c r="W1373" i="6"/>
  <c r="V1373" i="6"/>
  <c r="T1373" i="6"/>
  <c r="S1373" i="6"/>
  <c r="E1373" i="6"/>
  <c r="D1373" i="6"/>
  <c r="W1372" i="6"/>
  <c r="V1372" i="6"/>
  <c r="T1372" i="6"/>
  <c r="S1372" i="6"/>
  <c r="E1372" i="6"/>
  <c r="D1372" i="6"/>
  <c r="W1371" i="6"/>
  <c r="V1371" i="6"/>
  <c r="T1371" i="6"/>
  <c r="S1371" i="6"/>
  <c r="E1371" i="6"/>
  <c r="D1371" i="6"/>
  <c r="W1370" i="6"/>
  <c r="V1370" i="6"/>
  <c r="T1370" i="6"/>
  <c r="S1370" i="6"/>
  <c r="E1370" i="6"/>
  <c r="D1370" i="6"/>
  <c r="W1369" i="6"/>
  <c r="V1369" i="6"/>
  <c r="T1369" i="6"/>
  <c r="S1369" i="6"/>
  <c r="E1369" i="6"/>
  <c r="D1369" i="6"/>
  <c r="W1368" i="6"/>
  <c r="V1368" i="6"/>
  <c r="T1368" i="6"/>
  <c r="S1368" i="6"/>
  <c r="E1368" i="6"/>
  <c r="D1368" i="6"/>
  <c r="W1367" i="6"/>
  <c r="V1367" i="6"/>
  <c r="T1367" i="6"/>
  <c r="S1367" i="6"/>
  <c r="E1367" i="6"/>
  <c r="D1367" i="6"/>
  <c r="W1366" i="6"/>
  <c r="V1366" i="6"/>
  <c r="T1366" i="6"/>
  <c r="S1366" i="6"/>
  <c r="E1366" i="6"/>
  <c r="D1366" i="6"/>
  <c r="W1365" i="6"/>
  <c r="V1365" i="6"/>
  <c r="T1365" i="6"/>
  <c r="S1365" i="6"/>
  <c r="E1365" i="6"/>
  <c r="D1365" i="6"/>
  <c r="W1364" i="6"/>
  <c r="V1364" i="6"/>
  <c r="T1364" i="6"/>
  <c r="S1364" i="6"/>
  <c r="E1364" i="6"/>
  <c r="D1364" i="6"/>
  <c r="W1363" i="6"/>
  <c r="V1363" i="6"/>
  <c r="T1363" i="6"/>
  <c r="S1363" i="6"/>
  <c r="E1363" i="6"/>
  <c r="D1363" i="6"/>
  <c r="W1362" i="6"/>
  <c r="V1362" i="6"/>
  <c r="T1362" i="6"/>
  <c r="S1362" i="6"/>
  <c r="E1362" i="6"/>
  <c r="D1362" i="6"/>
  <c r="W1361" i="6"/>
  <c r="V1361" i="6"/>
  <c r="T1361" i="6"/>
  <c r="S1361" i="6"/>
  <c r="E1361" i="6"/>
  <c r="D1361" i="6"/>
  <c r="W1360" i="6"/>
  <c r="V1360" i="6"/>
  <c r="T1360" i="6"/>
  <c r="S1360" i="6"/>
  <c r="E1360" i="6"/>
  <c r="D1360" i="6"/>
  <c r="W1359" i="6"/>
  <c r="V1359" i="6"/>
  <c r="T1359" i="6"/>
  <c r="S1359" i="6"/>
  <c r="E1359" i="6"/>
  <c r="D1359" i="6"/>
  <c r="W1358" i="6"/>
  <c r="V1358" i="6"/>
  <c r="T1358" i="6"/>
  <c r="S1358" i="6"/>
  <c r="E1358" i="6"/>
  <c r="D1358" i="6"/>
  <c r="W1357" i="6"/>
  <c r="V1357" i="6"/>
  <c r="T1357" i="6"/>
  <c r="S1357" i="6"/>
  <c r="E1357" i="6"/>
  <c r="D1357" i="6"/>
  <c r="W1356" i="6"/>
  <c r="V1356" i="6"/>
  <c r="T1356" i="6"/>
  <c r="S1356" i="6"/>
  <c r="E1356" i="6"/>
  <c r="D1356" i="6"/>
  <c r="W1355" i="6"/>
  <c r="T1355" i="6"/>
  <c r="E1355" i="6"/>
  <c r="D1355" i="6"/>
  <c r="W1354" i="6"/>
  <c r="T1354" i="6"/>
  <c r="E1354" i="6"/>
  <c r="D1354" i="6"/>
  <c r="W1353" i="6"/>
  <c r="T1353" i="6"/>
  <c r="E1353" i="6"/>
  <c r="D1353" i="6"/>
  <c r="W1352" i="6"/>
  <c r="T1352" i="6"/>
  <c r="E1352" i="6"/>
  <c r="D1352" i="6"/>
  <c r="W1351" i="6"/>
  <c r="T1351" i="6"/>
  <c r="E1351" i="6"/>
  <c r="D1351" i="6"/>
  <c r="W1350" i="6"/>
  <c r="T1350" i="6"/>
  <c r="E1350" i="6"/>
  <c r="D1350" i="6"/>
  <c r="W1349" i="6"/>
  <c r="T1349" i="6"/>
  <c r="E1349" i="6"/>
  <c r="D1349" i="6"/>
  <c r="W1348" i="6"/>
  <c r="T1348" i="6"/>
  <c r="E1348" i="6"/>
  <c r="D1348" i="6"/>
  <c r="W1347" i="6"/>
  <c r="T1347" i="6"/>
  <c r="E1347" i="6"/>
  <c r="D1347" i="6"/>
  <c r="W1346" i="6"/>
  <c r="T1346" i="6"/>
  <c r="E1346" i="6"/>
  <c r="D1346" i="6"/>
  <c r="W1345" i="6"/>
  <c r="T1345" i="6"/>
  <c r="E1345" i="6"/>
  <c r="D1345" i="6"/>
  <c r="W1344" i="6"/>
  <c r="T1344" i="6"/>
  <c r="E1344" i="6"/>
  <c r="D1344" i="6"/>
  <c r="W1343" i="6"/>
  <c r="T1343" i="6"/>
  <c r="E1343" i="6"/>
  <c r="D1343" i="6"/>
  <c r="W1342" i="6"/>
  <c r="T1342" i="6"/>
  <c r="E1342" i="6"/>
  <c r="D1342" i="6"/>
  <c r="W1341" i="6"/>
  <c r="T1341" i="6"/>
  <c r="E1341" i="6"/>
  <c r="D1341" i="6"/>
  <c r="W1340" i="6"/>
  <c r="T1340" i="6"/>
  <c r="E1340" i="6"/>
  <c r="D1340" i="6"/>
  <c r="W1339" i="6"/>
  <c r="T1339" i="6"/>
  <c r="E1339" i="6"/>
  <c r="D1339" i="6"/>
  <c r="W1338" i="6"/>
  <c r="T1338" i="6"/>
  <c r="E1338" i="6"/>
  <c r="D1338" i="6"/>
  <c r="W1337" i="6"/>
  <c r="T1337" i="6"/>
  <c r="E1337" i="6"/>
  <c r="D1337" i="6"/>
  <c r="W1336" i="6"/>
  <c r="T1336" i="6"/>
  <c r="E1336" i="6"/>
  <c r="D1336" i="6"/>
  <c r="W1335" i="6"/>
  <c r="T1335" i="6"/>
  <c r="E1335" i="6"/>
  <c r="D1335" i="6"/>
  <c r="W1334" i="6"/>
  <c r="T1334" i="6"/>
  <c r="E1334" i="6"/>
  <c r="D1334" i="6"/>
  <c r="W1333" i="6"/>
  <c r="T1333" i="6"/>
  <c r="E1333" i="6"/>
  <c r="D1333" i="6"/>
  <c r="W1332" i="6"/>
  <c r="T1332" i="6"/>
  <c r="E1332" i="6"/>
  <c r="D1332" i="6"/>
  <c r="W1331" i="6"/>
  <c r="V1331" i="6"/>
  <c r="T1331" i="6"/>
  <c r="S1331" i="6"/>
  <c r="E1331" i="6"/>
  <c r="D1331" i="6"/>
  <c r="W1330" i="6"/>
  <c r="V1330" i="6"/>
  <c r="T1330" i="6"/>
  <c r="S1330" i="6"/>
  <c r="E1330" i="6"/>
  <c r="D1330" i="6"/>
  <c r="W1329" i="6"/>
  <c r="V1329" i="6"/>
  <c r="T1329" i="6"/>
  <c r="S1329" i="6"/>
  <c r="E1329" i="6"/>
  <c r="D1329" i="6"/>
  <c r="W1328" i="6"/>
  <c r="V1328" i="6"/>
  <c r="T1328" i="6"/>
  <c r="S1328" i="6"/>
  <c r="E1328" i="6"/>
  <c r="D1328" i="6"/>
  <c r="W1327" i="6"/>
  <c r="V1327" i="6"/>
  <c r="T1327" i="6"/>
  <c r="S1327" i="6"/>
  <c r="E1327" i="6"/>
  <c r="D1327" i="6"/>
  <c r="W1326" i="6"/>
  <c r="V1326" i="6"/>
  <c r="T1326" i="6"/>
  <c r="S1326" i="6"/>
  <c r="E1326" i="6"/>
  <c r="D1326" i="6"/>
  <c r="W1325" i="6"/>
  <c r="V1325" i="6"/>
  <c r="T1325" i="6"/>
  <c r="S1325" i="6"/>
  <c r="E1325" i="6"/>
  <c r="D1325" i="6"/>
  <c r="W1324" i="6"/>
  <c r="V1324" i="6"/>
  <c r="T1324" i="6"/>
  <c r="S1324" i="6"/>
  <c r="E1324" i="6"/>
  <c r="D1324" i="6"/>
  <c r="W1323" i="6"/>
  <c r="V1323" i="6"/>
  <c r="T1323" i="6"/>
  <c r="S1323" i="6"/>
  <c r="E1323" i="6"/>
  <c r="D1323" i="6"/>
  <c r="W1322" i="6"/>
  <c r="V1322" i="6"/>
  <c r="T1322" i="6"/>
  <c r="S1322" i="6"/>
  <c r="E1322" i="6"/>
  <c r="D1322" i="6"/>
  <c r="W1321" i="6"/>
  <c r="V1321" i="6"/>
  <c r="T1321" i="6"/>
  <c r="S1321" i="6"/>
  <c r="E1321" i="6"/>
  <c r="D1321" i="6"/>
  <c r="W1320" i="6"/>
  <c r="V1320" i="6"/>
  <c r="T1320" i="6"/>
  <c r="S1320" i="6"/>
  <c r="E1320" i="6"/>
  <c r="D1320" i="6"/>
  <c r="W1319" i="6"/>
  <c r="V1319" i="6"/>
  <c r="T1319" i="6"/>
  <c r="S1319" i="6"/>
  <c r="E1319" i="6"/>
  <c r="D1319" i="6"/>
  <c r="W1318" i="6"/>
  <c r="V1318" i="6"/>
  <c r="T1318" i="6"/>
  <c r="S1318" i="6"/>
  <c r="E1318" i="6"/>
  <c r="D1318" i="6"/>
  <c r="W1317" i="6"/>
  <c r="V1317" i="6"/>
  <c r="T1317" i="6"/>
  <c r="S1317" i="6"/>
  <c r="E1317" i="6"/>
  <c r="D1317" i="6"/>
  <c r="W1316" i="6"/>
  <c r="V1316" i="6"/>
  <c r="T1316" i="6"/>
  <c r="S1316" i="6"/>
  <c r="E1316" i="6"/>
  <c r="D1316" i="6"/>
  <c r="W1315" i="6"/>
  <c r="V1315" i="6"/>
  <c r="T1315" i="6"/>
  <c r="S1315" i="6"/>
  <c r="E1315" i="6"/>
  <c r="D1315" i="6"/>
  <c r="W1314" i="6"/>
  <c r="V1314" i="6"/>
  <c r="T1314" i="6"/>
  <c r="S1314" i="6"/>
  <c r="E1314" i="6"/>
  <c r="D1314" i="6"/>
  <c r="W1313" i="6"/>
  <c r="V1313" i="6"/>
  <c r="T1313" i="6"/>
  <c r="S1313" i="6"/>
  <c r="E1313" i="6"/>
  <c r="D1313" i="6"/>
  <c r="W1312" i="6"/>
  <c r="V1312" i="6"/>
  <c r="T1312" i="6"/>
  <c r="S1312" i="6"/>
  <c r="E1312" i="6"/>
  <c r="D1312" i="6"/>
  <c r="W1311" i="6"/>
  <c r="V1311" i="6"/>
  <c r="T1311" i="6"/>
  <c r="S1311" i="6"/>
  <c r="E1311" i="6"/>
  <c r="D1311" i="6"/>
  <c r="W1310" i="6"/>
  <c r="V1310" i="6"/>
  <c r="T1310" i="6"/>
  <c r="S1310" i="6"/>
  <c r="E1310" i="6"/>
  <c r="D1310" i="6"/>
  <c r="W1309" i="6"/>
  <c r="V1309" i="6"/>
  <c r="T1309" i="6"/>
  <c r="S1309" i="6"/>
  <c r="E1309" i="6"/>
  <c r="D1309" i="6"/>
  <c r="W1308" i="6"/>
  <c r="V1308" i="6"/>
  <c r="T1308" i="6"/>
  <c r="S1308" i="6"/>
  <c r="E1308" i="6"/>
  <c r="D1308" i="6"/>
  <c r="W1307" i="6"/>
  <c r="V1307" i="6"/>
  <c r="T1307" i="6"/>
  <c r="S1307" i="6"/>
  <c r="E1307" i="6"/>
  <c r="D1307" i="6"/>
  <c r="W1306" i="6"/>
  <c r="V1306" i="6"/>
  <c r="T1306" i="6"/>
  <c r="S1306" i="6"/>
  <c r="E1306" i="6"/>
  <c r="D1306" i="6"/>
  <c r="W1305" i="6"/>
  <c r="V1305" i="6"/>
  <c r="T1305" i="6"/>
  <c r="S1305" i="6"/>
  <c r="E1305" i="6"/>
  <c r="D1305" i="6"/>
  <c r="W1304" i="6"/>
  <c r="V1304" i="6"/>
  <c r="T1304" i="6"/>
  <c r="S1304" i="6"/>
  <c r="E1304" i="6"/>
  <c r="D1304" i="6"/>
  <c r="W1303" i="6"/>
  <c r="V1303" i="6"/>
  <c r="T1303" i="6"/>
  <c r="S1303" i="6"/>
  <c r="E1303" i="6"/>
  <c r="D1303" i="6"/>
  <c r="W1302" i="6"/>
  <c r="V1302" i="6"/>
  <c r="T1302" i="6"/>
  <c r="S1302" i="6"/>
  <c r="E1302" i="6"/>
  <c r="D1302" i="6"/>
  <c r="W1301" i="6"/>
  <c r="V1301" i="6"/>
  <c r="T1301" i="6"/>
  <c r="S1301" i="6"/>
  <c r="E1301" i="6"/>
  <c r="D1301" i="6"/>
  <c r="W1300" i="6"/>
  <c r="V1300" i="6"/>
  <c r="T1300" i="6"/>
  <c r="S1300" i="6"/>
  <c r="E1300" i="6"/>
  <c r="D1300" i="6"/>
  <c r="W1299" i="6"/>
  <c r="V1299" i="6"/>
  <c r="T1299" i="6"/>
  <c r="S1299" i="6"/>
  <c r="E1299" i="6"/>
  <c r="D1299" i="6"/>
  <c r="W1298" i="6"/>
  <c r="V1298" i="6"/>
  <c r="T1298" i="6"/>
  <c r="S1298" i="6"/>
  <c r="E1298" i="6"/>
  <c r="D1298" i="6"/>
  <c r="W1297" i="6"/>
  <c r="V1297" i="6"/>
  <c r="T1297" i="6"/>
  <c r="S1297" i="6"/>
  <c r="E1297" i="6"/>
  <c r="D1297" i="6"/>
  <c r="W1296" i="6"/>
  <c r="V1296" i="6"/>
  <c r="T1296" i="6"/>
  <c r="S1296" i="6"/>
  <c r="E1296" i="6"/>
  <c r="D1296" i="6"/>
  <c r="W1295" i="6"/>
  <c r="V1295" i="6"/>
  <c r="T1295" i="6"/>
  <c r="S1295" i="6"/>
  <c r="E1295" i="6"/>
  <c r="D1295" i="6"/>
  <c r="W1294" i="6"/>
  <c r="V1294" i="6"/>
  <c r="T1294" i="6"/>
  <c r="S1294" i="6"/>
  <c r="E1294" i="6"/>
  <c r="D1294" i="6"/>
  <c r="W1293" i="6"/>
  <c r="V1293" i="6"/>
  <c r="T1293" i="6"/>
  <c r="S1293" i="6"/>
  <c r="E1293" i="6"/>
  <c r="D1293" i="6"/>
  <c r="W1292" i="6"/>
  <c r="V1292" i="6"/>
  <c r="T1292" i="6"/>
  <c r="S1292" i="6"/>
  <c r="E1292" i="6"/>
  <c r="D1292" i="6"/>
  <c r="W1291" i="6"/>
  <c r="V1291" i="6"/>
  <c r="T1291" i="6"/>
  <c r="S1291" i="6"/>
  <c r="E1291" i="6"/>
  <c r="D1291" i="6"/>
  <c r="W1290" i="6"/>
  <c r="V1290" i="6"/>
  <c r="T1290" i="6"/>
  <c r="S1290" i="6"/>
  <c r="E1290" i="6"/>
  <c r="D1290" i="6"/>
  <c r="W1289" i="6"/>
  <c r="V1289" i="6"/>
  <c r="T1289" i="6"/>
  <c r="S1289" i="6"/>
  <c r="E1289" i="6"/>
  <c r="D1289" i="6"/>
  <c r="W1288" i="6"/>
  <c r="V1288" i="6"/>
  <c r="T1288" i="6"/>
  <c r="S1288" i="6"/>
  <c r="E1288" i="6"/>
  <c r="D1288" i="6"/>
  <c r="W1287" i="6"/>
  <c r="V1287" i="6"/>
  <c r="T1287" i="6"/>
  <c r="S1287" i="6"/>
  <c r="E1287" i="6"/>
  <c r="D1287" i="6"/>
  <c r="W1286" i="6"/>
  <c r="V1286" i="6"/>
  <c r="T1286" i="6"/>
  <c r="S1286" i="6"/>
  <c r="E1286" i="6"/>
  <c r="D1286" i="6"/>
  <c r="W1285" i="6"/>
  <c r="V1285" i="6"/>
  <c r="T1285" i="6"/>
  <c r="S1285" i="6"/>
  <c r="E1285" i="6"/>
  <c r="D1285" i="6"/>
  <c r="W1284" i="6"/>
  <c r="V1284" i="6"/>
  <c r="T1284" i="6"/>
  <c r="S1284" i="6"/>
  <c r="E1284" i="6"/>
  <c r="D1284" i="6"/>
  <c r="W1283" i="6"/>
  <c r="V1283" i="6"/>
  <c r="T1283" i="6"/>
  <c r="S1283" i="6"/>
  <c r="E1283" i="6"/>
  <c r="D1283" i="6"/>
  <c r="W1282" i="6"/>
  <c r="V1282" i="6"/>
  <c r="T1282" i="6"/>
  <c r="S1282" i="6"/>
  <c r="E1282" i="6"/>
  <c r="D1282" i="6"/>
  <c r="W1281" i="6"/>
  <c r="V1281" i="6"/>
  <c r="T1281" i="6"/>
  <c r="S1281" i="6"/>
  <c r="E1281" i="6"/>
  <c r="D1281" i="6"/>
  <c r="W1280" i="6"/>
  <c r="V1280" i="6"/>
  <c r="T1280" i="6"/>
  <c r="S1280" i="6"/>
  <c r="E1280" i="6"/>
  <c r="D1280" i="6"/>
  <c r="W1279" i="6"/>
  <c r="V1279" i="6"/>
  <c r="T1279" i="6"/>
  <c r="S1279" i="6"/>
  <c r="E1279" i="6"/>
  <c r="D1279" i="6"/>
  <c r="W1278" i="6"/>
  <c r="V1278" i="6"/>
  <c r="T1278" i="6"/>
  <c r="S1278" i="6"/>
  <c r="E1278" i="6"/>
  <c r="D1278" i="6"/>
  <c r="W1277" i="6"/>
  <c r="V1277" i="6"/>
  <c r="T1277" i="6"/>
  <c r="S1277" i="6"/>
  <c r="E1277" i="6"/>
  <c r="D1277" i="6"/>
  <c r="W1276" i="6"/>
  <c r="V1276" i="6"/>
  <c r="T1276" i="6"/>
  <c r="S1276" i="6"/>
  <c r="E1276" i="6"/>
  <c r="D1276" i="6"/>
  <c r="W1275" i="6"/>
  <c r="V1275" i="6"/>
  <c r="T1275" i="6"/>
  <c r="S1275" i="6"/>
  <c r="E1275" i="6"/>
  <c r="D1275" i="6"/>
  <c r="W1274" i="6"/>
  <c r="V1274" i="6"/>
  <c r="T1274" i="6"/>
  <c r="S1274" i="6"/>
  <c r="E1274" i="6"/>
  <c r="D1274" i="6"/>
  <c r="W1273" i="6"/>
  <c r="V1273" i="6"/>
  <c r="T1273" i="6"/>
  <c r="S1273" i="6"/>
  <c r="E1273" i="6"/>
  <c r="D1273" i="6"/>
  <c r="W1272" i="6"/>
  <c r="V1272" i="6"/>
  <c r="T1272" i="6"/>
  <c r="S1272" i="6"/>
  <c r="E1272" i="6"/>
  <c r="D1272" i="6"/>
  <c r="W1271" i="6"/>
  <c r="V1271" i="6"/>
  <c r="T1271" i="6"/>
  <c r="S1271" i="6"/>
  <c r="E1271" i="6"/>
  <c r="D1271" i="6"/>
  <c r="W1270" i="6"/>
  <c r="V1270" i="6"/>
  <c r="T1270" i="6"/>
  <c r="S1270" i="6"/>
  <c r="E1270" i="6"/>
  <c r="D1270" i="6"/>
  <c r="W1269" i="6"/>
  <c r="V1269" i="6"/>
  <c r="T1269" i="6"/>
  <c r="S1269" i="6"/>
  <c r="E1269" i="6"/>
  <c r="D1269" i="6"/>
  <c r="W1268" i="6"/>
  <c r="V1268" i="6"/>
  <c r="T1268" i="6"/>
  <c r="S1268" i="6"/>
  <c r="E1268" i="6"/>
  <c r="D1268" i="6"/>
  <c r="W1267" i="6"/>
  <c r="V1267" i="6"/>
  <c r="T1267" i="6"/>
  <c r="S1267" i="6"/>
  <c r="E1267" i="6"/>
  <c r="D1267" i="6"/>
  <c r="W1266" i="6"/>
  <c r="V1266" i="6"/>
  <c r="T1266" i="6"/>
  <c r="S1266" i="6"/>
  <c r="E1266" i="6"/>
  <c r="D1266" i="6"/>
  <c r="W1265" i="6"/>
  <c r="V1265" i="6"/>
  <c r="T1265" i="6"/>
  <c r="S1265" i="6"/>
  <c r="E1265" i="6"/>
  <c r="D1265" i="6"/>
  <c r="W1264" i="6"/>
  <c r="V1264" i="6"/>
  <c r="T1264" i="6"/>
  <c r="S1264" i="6"/>
  <c r="E1264" i="6"/>
  <c r="D1264" i="6"/>
  <c r="W1263" i="6"/>
  <c r="V1263" i="6"/>
  <c r="T1263" i="6"/>
  <c r="S1263" i="6"/>
  <c r="E1263" i="6"/>
  <c r="D1263" i="6"/>
  <c r="W1262" i="6"/>
  <c r="V1262" i="6"/>
  <c r="T1262" i="6"/>
  <c r="S1262" i="6"/>
  <c r="E1262" i="6"/>
  <c r="D1262" i="6"/>
  <c r="W1261" i="6"/>
  <c r="V1261" i="6"/>
  <c r="T1261" i="6"/>
  <c r="S1261" i="6"/>
  <c r="E1261" i="6"/>
  <c r="D1261" i="6"/>
  <c r="W1260" i="6"/>
  <c r="V1260" i="6"/>
  <c r="T1260" i="6"/>
  <c r="S1260" i="6"/>
  <c r="E1260" i="6"/>
  <c r="D1260" i="6"/>
  <c r="W1259" i="6"/>
  <c r="V1259" i="6"/>
  <c r="T1259" i="6"/>
  <c r="S1259" i="6"/>
  <c r="E1259" i="6"/>
  <c r="D1259" i="6"/>
  <c r="W1258" i="6"/>
  <c r="V1258" i="6"/>
  <c r="T1258" i="6"/>
  <c r="S1258" i="6"/>
  <c r="E1258" i="6"/>
  <c r="D1258" i="6"/>
  <c r="W1257" i="6"/>
  <c r="V1257" i="6"/>
  <c r="T1257" i="6"/>
  <c r="S1257" i="6"/>
  <c r="E1257" i="6"/>
  <c r="D1257" i="6"/>
  <c r="W1256" i="6"/>
  <c r="V1256" i="6"/>
  <c r="T1256" i="6"/>
  <c r="S1256" i="6"/>
  <c r="E1256" i="6"/>
  <c r="D1256" i="6"/>
  <c r="W1255" i="6"/>
  <c r="V1255" i="6"/>
  <c r="T1255" i="6"/>
  <c r="S1255" i="6"/>
  <c r="E1255" i="6"/>
  <c r="D1255" i="6"/>
  <c r="W1254" i="6"/>
  <c r="V1254" i="6"/>
  <c r="T1254" i="6"/>
  <c r="S1254" i="6"/>
  <c r="E1254" i="6"/>
  <c r="D1254" i="6"/>
  <c r="W1253" i="6"/>
  <c r="V1253" i="6"/>
  <c r="T1253" i="6"/>
  <c r="S1253" i="6"/>
  <c r="E1253" i="6"/>
  <c r="D1253" i="6"/>
  <c r="W1252" i="6"/>
  <c r="V1252" i="6"/>
  <c r="T1252" i="6"/>
  <c r="S1252" i="6"/>
  <c r="E1252" i="6"/>
  <c r="D1252" i="6"/>
  <c r="W1251" i="6"/>
  <c r="V1251" i="6"/>
  <c r="T1251" i="6"/>
  <c r="S1251" i="6"/>
  <c r="E1251" i="6"/>
  <c r="D1251" i="6"/>
  <c r="W1250" i="6"/>
  <c r="V1250" i="6"/>
  <c r="T1250" i="6"/>
  <c r="S1250" i="6"/>
  <c r="E1250" i="6"/>
  <c r="D1250" i="6"/>
  <c r="W1249" i="6"/>
  <c r="V1249" i="6"/>
  <c r="T1249" i="6"/>
  <c r="S1249" i="6"/>
  <c r="E1249" i="6"/>
  <c r="D1249" i="6"/>
  <c r="W1248" i="6"/>
  <c r="V1248" i="6"/>
  <c r="T1248" i="6"/>
  <c r="S1248" i="6"/>
  <c r="E1248" i="6"/>
  <c r="D1248" i="6"/>
  <c r="W1247" i="6"/>
  <c r="V1247" i="6"/>
  <c r="T1247" i="6"/>
  <c r="S1247" i="6"/>
  <c r="E1247" i="6"/>
  <c r="D1247" i="6"/>
  <c r="W1246" i="6"/>
  <c r="V1246" i="6"/>
  <c r="T1246" i="6"/>
  <c r="S1246" i="6"/>
  <c r="E1246" i="6"/>
  <c r="D1246" i="6"/>
  <c r="W1245" i="6"/>
  <c r="V1245" i="6"/>
  <c r="T1245" i="6"/>
  <c r="S1245" i="6"/>
  <c r="E1245" i="6"/>
  <c r="D1245" i="6"/>
  <c r="W1244" i="6"/>
  <c r="V1244" i="6"/>
  <c r="T1244" i="6"/>
  <c r="S1244" i="6"/>
  <c r="E1244" i="6"/>
  <c r="D1244" i="6"/>
  <c r="W1243" i="6"/>
  <c r="V1243" i="6"/>
  <c r="T1243" i="6"/>
  <c r="S1243" i="6"/>
  <c r="E1243" i="6"/>
  <c r="D1243" i="6"/>
  <c r="W1242" i="6"/>
  <c r="V1242" i="6"/>
  <c r="T1242" i="6"/>
  <c r="S1242" i="6"/>
  <c r="E1242" i="6"/>
  <c r="D1242" i="6"/>
  <c r="W1241" i="6"/>
  <c r="V1241" i="6"/>
  <c r="T1241" i="6"/>
  <c r="S1241" i="6"/>
  <c r="E1241" i="6"/>
  <c r="D1241" i="6"/>
  <c r="W1240" i="6"/>
  <c r="V1240" i="6"/>
  <c r="T1240" i="6"/>
  <c r="S1240" i="6"/>
  <c r="E1240" i="6"/>
  <c r="D1240" i="6"/>
  <c r="W1239" i="6"/>
  <c r="V1239" i="6"/>
  <c r="T1239" i="6"/>
  <c r="S1239" i="6"/>
  <c r="E1239" i="6"/>
  <c r="D1239" i="6"/>
  <c r="W1238" i="6"/>
  <c r="V1238" i="6"/>
  <c r="T1238" i="6"/>
  <c r="S1238" i="6"/>
  <c r="E1238" i="6"/>
  <c r="D1238" i="6"/>
  <c r="W1237" i="6"/>
  <c r="V1237" i="6"/>
  <c r="T1237" i="6"/>
  <c r="S1237" i="6"/>
  <c r="E1237" i="6"/>
  <c r="D1237" i="6"/>
  <c r="W1236" i="6"/>
  <c r="V1236" i="6"/>
  <c r="T1236" i="6"/>
  <c r="S1236" i="6"/>
  <c r="E1236" i="6"/>
  <c r="D1236" i="6"/>
  <c r="W1235" i="6"/>
  <c r="V1235" i="6"/>
  <c r="T1235" i="6"/>
  <c r="S1235" i="6"/>
  <c r="E1235" i="6"/>
  <c r="D1235" i="6"/>
  <c r="W1234" i="6"/>
  <c r="V1234" i="6"/>
  <c r="T1234" i="6"/>
  <c r="S1234" i="6"/>
  <c r="E1234" i="6"/>
  <c r="D1234" i="6"/>
  <c r="W1233" i="6"/>
  <c r="V1233" i="6"/>
  <c r="T1233" i="6"/>
  <c r="S1233" i="6"/>
  <c r="E1233" i="6"/>
  <c r="D1233" i="6"/>
  <c r="W1232" i="6"/>
  <c r="V1232" i="6"/>
  <c r="T1232" i="6"/>
  <c r="S1232" i="6"/>
  <c r="E1232" i="6"/>
  <c r="D1232" i="6"/>
  <c r="W1231" i="6"/>
  <c r="V1231" i="6"/>
  <c r="T1231" i="6"/>
  <c r="S1231" i="6"/>
  <c r="E1231" i="6"/>
  <c r="D1231" i="6"/>
  <c r="W1230" i="6"/>
  <c r="V1230" i="6"/>
  <c r="T1230" i="6"/>
  <c r="S1230" i="6"/>
  <c r="E1230" i="6"/>
  <c r="D1230" i="6"/>
  <c r="W1229" i="6"/>
  <c r="V1229" i="6"/>
  <c r="T1229" i="6"/>
  <c r="S1229" i="6"/>
  <c r="E1229" i="6"/>
  <c r="D1229" i="6"/>
  <c r="W1228" i="6"/>
  <c r="V1228" i="6"/>
  <c r="T1228" i="6"/>
  <c r="S1228" i="6"/>
  <c r="E1228" i="6"/>
  <c r="D1228" i="6"/>
  <c r="W1227" i="6"/>
  <c r="V1227" i="6"/>
  <c r="T1227" i="6"/>
  <c r="S1227" i="6"/>
  <c r="E1227" i="6"/>
  <c r="D1227" i="6"/>
  <c r="W1226" i="6"/>
  <c r="V1226" i="6"/>
  <c r="T1226" i="6"/>
  <c r="S1226" i="6"/>
  <c r="E1226" i="6"/>
  <c r="D1226" i="6"/>
  <c r="W1225" i="6"/>
  <c r="V1225" i="6"/>
  <c r="T1225" i="6"/>
  <c r="S1225" i="6"/>
  <c r="E1225" i="6"/>
  <c r="D1225" i="6"/>
  <c r="W1224" i="6"/>
  <c r="V1224" i="6"/>
  <c r="T1224" i="6"/>
  <c r="S1224" i="6"/>
  <c r="E1224" i="6"/>
  <c r="D1224" i="6"/>
  <c r="W1223" i="6"/>
  <c r="V1223" i="6"/>
  <c r="T1223" i="6"/>
  <c r="S1223" i="6"/>
  <c r="E1223" i="6"/>
  <c r="D1223" i="6"/>
  <c r="W1222" i="6"/>
  <c r="V1222" i="6"/>
  <c r="T1222" i="6"/>
  <c r="S1222" i="6"/>
  <c r="E1222" i="6"/>
  <c r="D1222" i="6"/>
  <c r="W1221" i="6"/>
  <c r="V1221" i="6"/>
  <c r="T1221" i="6"/>
  <c r="S1221" i="6"/>
  <c r="E1221" i="6"/>
  <c r="D1221" i="6"/>
  <c r="W1220" i="6"/>
  <c r="V1220" i="6"/>
  <c r="T1220" i="6"/>
  <c r="S1220" i="6"/>
  <c r="E1220" i="6"/>
  <c r="D1220" i="6"/>
  <c r="W1219" i="6"/>
  <c r="V1219" i="6"/>
  <c r="T1219" i="6"/>
  <c r="S1219" i="6"/>
  <c r="E1219" i="6"/>
  <c r="D1219" i="6"/>
  <c r="W1218" i="6"/>
  <c r="V1218" i="6"/>
  <c r="T1218" i="6"/>
  <c r="S1218" i="6"/>
  <c r="E1218" i="6"/>
  <c r="D1218" i="6"/>
  <c r="W1217" i="6"/>
  <c r="V1217" i="6"/>
  <c r="T1217" i="6"/>
  <c r="S1217" i="6"/>
  <c r="E1217" i="6"/>
  <c r="D1217" i="6"/>
  <c r="W1216" i="6"/>
  <c r="V1216" i="6"/>
  <c r="T1216" i="6"/>
  <c r="S1216" i="6"/>
  <c r="E1216" i="6"/>
  <c r="D1216" i="6"/>
  <c r="W1215" i="6"/>
  <c r="V1215" i="6"/>
  <c r="T1215" i="6"/>
  <c r="S1215" i="6"/>
  <c r="E1215" i="6"/>
  <c r="D1215" i="6"/>
  <c r="W1214" i="6"/>
  <c r="V1214" i="6"/>
  <c r="T1214" i="6"/>
  <c r="S1214" i="6"/>
  <c r="E1214" i="6"/>
  <c r="D1214" i="6"/>
  <c r="W1213" i="6"/>
  <c r="V1213" i="6"/>
  <c r="T1213" i="6"/>
  <c r="S1213" i="6"/>
  <c r="E1213" i="6"/>
  <c r="D1213" i="6"/>
  <c r="W1212" i="6"/>
  <c r="V1212" i="6"/>
  <c r="T1212" i="6"/>
  <c r="S1212" i="6"/>
  <c r="E1212" i="6"/>
  <c r="D1212" i="6"/>
  <c r="W1211" i="6"/>
  <c r="V1211" i="6"/>
  <c r="T1211" i="6"/>
  <c r="S1211" i="6"/>
  <c r="E1211" i="6"/>
  <c r="D1211" i="6"/>
  <c r="W1210" i="6"/>
  <c r="V1210" i="6"/>
  <c r="T1210" i="6"/>
  <c r="S1210" i="6"/>
  <c r="E1210" i="6"/>
  <c r="D1210" i="6"/>
  <c r="W1209" i="6"/>
  <c r="V1209" i="6"/>
  <c r="T1209" i="6"/>
  <c r="S1209" i="6"/>
  <c r="E1209" i="6"/>
  <c r="D1209" i="6"/>
  <c r="W1208" i="6"/>
  <c r="V1208" i="6"/>
  <c r="T1208" i="6"/>
  <c r="S1208" i="6"/>
  <c r="E1208" i="6"/>
  <c r="D1208" i="6"/>
  <c r="W1207" i="6"/>
  <c r="V1207" i="6"/>
  <c r="T1207" i="6"/>
  <c r="S1207" i="6"/>
  <c r="E1207" i="6"/>
  <c r="D1207" i="6"/>
  <c r="W1206" i="6"/>
  <c r="V1206" i="6"/>
  <c r="T1206" i="6"/>
  <c r="S1206" i="6"/>
  <c r="E1206" i="6"/>
  <c r="D1206" i="6"/>
  <c r="W1205" i="6"/>
  <c r="V1205" i="6"/>
  <c r="T1205" i="6"/>
  <c r="S1205" i="6"/>
  <c r="E1205" i="6"/>
  <c r="D1205" i="6"/>
  <c r="W1204" i="6"/>
  <c r="V1204" i="6"/>
  <c r="T1204" i="6"/>
  <c r="S1204" i="6"/>
  <c r="E1204" i="6"/>
  <c r="D1204" i="6"/>
  <c r="W1203" i="6"/>
  <c r="V1203" i="6"/>
  <c r="T1203" i="6"/>
  <c r="S1203" i="6"/>
  <c r="E1203" i="6"/>
  <c r="D1203" i="6"/>
  <c r="W1202" i="6"/>
  <c r="V1202" i="6"/>
  <c r="T1202" i="6"/>
  <c r="S1202" i="6"/>
  <c r="E1202" i="6"/>
  <c r="D1202" i="6"/>
  <c r="W1201" i="6"/>
  <c r="V1201" i="6"/>
  <c r="T1201" i="6"/>
  <c r="S1201" i="6"/>
  <c r="E1201" i="6"/>
  <c r="D1201" i="6"/>
  <c r="W1200" i="6"/>
  <c r="V1200" i="6"/>
  <c r="T1200" i="6"/>
  <c r="S1200" i="6"/>
  <c r="E1200" i="6"/>
  <c r="D1200" i="6"/>
  <c r="W1199" i="6"/>
  <c r="V1199" i="6"/>
  <c r="T1199" i="6"/>
  <c r="S1199" i="6"/>
  <c r="E1199" i="6"/>
  <c r="D1199" i="6"/>
  <c r="W1198" i="6"/>
  <c r="V1198" i="6"/>
  <c r="T1198" i="6"/>
  <c r="S1198" i="6"/>
  <c r="E1198" i="6"/>
  <c r="D1198" i="6"/>
  <c r="W1197" i="6"/>
  <c r="V1197" i="6"/>
  <c r="T1197" i="6"/>
  <c r="S1197" i="6"/>
  <c r="E1197" i="6"/>
  <c r="D1197" i="6"/>
  <c r="W1196" i="6"/>
  <c r="V1196" i="6"/>
  <c r="T1196" i="6"/>
  <c r="S1196" i="6"/>
  <c r="E1196" i="6"/>
  <c r="D1196" i="6"/>
  <c r="W1195" i="6"/>
  <c r="V1195" i="6"/>
  <c r="T1195" i="6"/>
  <c r="S1195" i="6"/>
  <c r="E1195" i="6"/>
  <c r="D1195" i="6"/>
  <c r="W1194" i="6"/>
  <c r="V1194" i="6"/>
  <c r="T1194" i="6"/>
  <c r="S1194" i="6"/>
  <c r="E1194" i="6"/>
  <c r="D1194" i="6"/>
  <c r="W1193" i="6"/>
  <c r="V1193" i="6"/>
  <c r="T1193" i="6"/>
  <c r="S1193" i="6"/>
  <c r="E1193" i="6"/>
  <c r="D1193" i="6"/>
  <c r="W1192" i="6"/>
  <c r="V1192" i="6"/>
  <c r="T1192" i="6"/>
  <c r="S1192" i="6"/>
  <c r="E1192" i="6"/>
  <c r="D1192" i="6"/>
  <c r="W1191" i="6"/>
  <c r="V1191" i="6"/>
  <c r="T1191" i="6"/>
  <c r="S1191" i="6"/>
  <c r="E1191" i="6"/>
  <c r="D1191" i="6"/>
  <c r="W1190" i="6"/>
  <c r="V1190" i="6"/>
  <c r="T1190" i="6"/>
  <c r="S1190" i="6"/>
  <c r="E1190" i="6"/>
  <c r="D1190" i="6"/>
  <c r="W1189" i="6"/>
  <c r="V1189" i="6"/>
  <c r="T1189" i="6"/>
  <c r="S1189" i="6"/>
  <c r="E1189" i="6"/>
  <c r="D1189" i="6"/>
  <c r="W1188" i="6"/>
  <c r="V1188" i="6"/>
  <c r="T1188" i="6"/>
  <c r="S1188" i="6"/>
  <c r="E1188" i="6"/>
  <c r="D1188" i="6"/>
  <c r="W1187" i="6"/>
  <c r="V1187" i="6"/>
  <c r="T1187" i="6"/>
  <c r="S1187" i="6"/>
  <c r="E1187" i="6"/>
  <c r="D1187" i="6"/>
  <c r="W1186" i="6"/>
  <c r="V1186" i="6"/>
  <c r="T1186" i="6"/>
  <c r="S1186" i="6"/>
  <c r="E1186" i="6"/>
  <c r="D1186" i="6"/>
  <c r="W1185" i="6"/>
  <c r="V1185" i="6"/>
  <c r="T1185" i="6"/>
  <c r="S1185" i="6"/>
  <c r="E1185" i="6"/>
  <c r="D1185" i="6"/>
  <c r="W1184" i="6"/>
  <c r="V1184" i="6"/>
  <c r="T1184" i="6"/>
  <c r="S1184" i="6"/>
  <c r="E1184" i="6"/>
  <c r="D1184" i="6"/>
  <c r="W1183" i="6"/>
  <c r="V1183" i="6"/>
  <c r="T1183" i="6"/>
  <c r="S1183" i="6"/>
  <c r="E1183" i="6"/>
  <c r="D1183" i="6"/>
  <c r="W1182" i="6"/>
  <c r="V1182" i="6"/>
  <c r="T1182" i="6"/>
  <c r="S1182" i="6"/>
  <c r="E1182" i="6"/>
  <c r="D1182" i="6"/>
  <c r="W1181" i="6"/>
  <c r="V1181" i="6"/>
  <c r="T1181" i="6"/>
  <c r="S1181" i="6"/>
  <c r="E1181" i="6"/>
  <c r="D1181" i="6"/>
  <c r="W1180" i="6"/>
  <c r="V1180" i="6"/>
  <c r="T1180" i="6"/>
  <c r="S1180" i="6"/>
  <c r="E1180" i="6"/>
  <c r="D1180" i="6"/>
  <c r="W1179" i="6"/>
  <c r="V1179" i="6"/>
  <c r="T1179" i="6"/>
  <c r="S1179" i="6"/>
  <c r="E1179" i="6"/>
  <c r="D1179" i="6"/>
  <c r="W1178" i="6"/>
  <c r="V1178" i="6"/>
  <c r="T1178" i="6"/>
  <c r="S1178" i="6"/>
  <c r="E1178" i="6"/>
  <c r="D1178" i="6"/>
  <c r="W1177" i="6"/>
  <c r="V1177" i="6"/>
  <c r="T1177" i="6"/>
  <c r="S1177" i="6"/>
  <c r="E1177" i="6"/>
  <c r="D1177" i="6"/>
  <c r="W1176" i="6"/>
  <c r="V1176" i="6"/>
  <c r="T1176" i="6"/>
  <c r="S1176" i="6"/>
  <c r="E1176" i="6"/>
  <c r="D1176" i="6"/>
  <c r="W1175" i="6"/>
  <c r="V1175" i="6"/>
  <c r="T1175" i="6"/>
  <c r="S1175" i="6"/>
  <c r="E1175" i="6"/>
  <c r="D1175" i="6"/>
  <c r="W1174" i="6"/>
  <c r="V1174" i="6"/>
  <c r="T1174" i="6"/>
  <c r="S1174" i="6"/>
  <c r="E1174" i="6"/>
  <c r="D1174" i="6"/>
  <c r="W1173" i="6"/>
  <c r="V1173" i="6"/>
  <c r="T1173" i="6"/>
  <c r="S1173" i="6"/>
  <c r="E1173" i="6"/>
  <c r="D1173" i="6"/>
  <c r="W1172" i="6"/>
  <c r="V1172" i="6"/>
  <c r="T1172" i="6"/>
  <c r="S1172" i="6"/>
  <c r="E1172" i="6"/>
  <c r="D1172" i="6"/>
  <c r="W1171" i="6"/>
  <c r="V1171" i="6"/>
  <c r="T1171" i="6"/>
  <c r="S1171" i="6"/>
  <c r="E1171" i="6"/>
  <c r="D1171" i="6"/>
  <c r="W1170" i="6"/>
  <c r="V1170" i="6"/>
  <c r="T1170" i="6"/>
  <c r="S1170" i="6"/>
  <c r="E1170" i="6"/>
  <c r="D1170" i="6"/>
  <c r="W1169" i="6"/>
  <c r="V1169" i="6"/>
  <c r="T1169" i="6"/>
  <c r="S1169" i="6"/>
  <c r="E1169" i="6"/>
  <c r="D1169" i="6"/>
  <c r="W1168" i="6"/>
  <c r="V1168" i="6"/>
  <c r="T1168" i="6"/>
  <c r="S1168" i="6"/>
  <c r="E1168" i="6"/>
  <c r="D1168" i="6"/>
  <c r="W1167" i="6"/>
  <c r="V1167" i="6"/>
  <c r="T1167" i="6"/>
  <c r="S1167" i="6"/>
  <c r="E1167" i="6"/>
  <c r="D1167" i="6"/>
  <c r="W1166" i="6"/>
  <c r="V1166" i="6"/>
  <c r="T1166" i="6"/>
  <c r="S1166" i="6"/>
  <c r="E1166" i="6"/>
  <c r="D1166" i="6"/>
  <c r="W1165" i="6"/>
  <c r="V1165" i="6"/>
  <c r="T1165" i="6"/>
  <c r="S1165" i="6"/>
  <c r="E1165" i="6"/>
  <c r="D1165" i="6"/>
  <c r="W1164" i="6"/>
  <c r="V1164" i="6"/>
  <c r="T1164" i="6"/>
  <c r="S1164" i="6"/>
  <c r="E1164" i="6"/>
  <c r="D1164" i="6"/>
  <c r="W1163" i="6"/>
  <c r="V1163" i="6"/>
  <c r="T1163" i="6"/>
  <c r="S1163" i="6"/>
  <c r="E1163" i="6"/>
  <c r="D1163" i="6"/>
  <c r="W1162" i="6"/>
  <c r="V1162" i="6"/>
  <c r="T1162" i="6"/>
  <c r="S1162" i="6"/>
  <c r="E1162" i="6"/>
  <c r="D1162" i="6"/>
  <c r="W1161" i="6"/>
  <c r="V1161" i="6"/>
  <c r="T1161" i="6"/>
  <c r="S1161" i="6"/>
  <c r="E1161" i="6"/>
  <c r="D1161" i="6"/>
  <c r="W1160" i="6"/>
  <c r="V1160" i="6"/>
  <c r="T1160" i="6"/>
  <c r="S1160" i="6"/>
  <c r="E1160" i="6"/>
  <c r="D1160" i="6"/>
  <c r="W1159" i="6"/>
  <c r="V1159" i="6"/>
  <c r="T1159" i="6"/>
  <c r="S1159" i="6"/>
  <c r="E1159" i="6"/>
  <c r="D1159" i="6"/>
  <c r="W1158" i="6"/>
  <c r="V1158" i="6"/>
  <c r="T1158" i="6"/>
  <c r="S1158" i="6"/>
  <c r="E1158" i="6"/>
  <c r="D1158" i="6"/>
  <c r="W1157" i="6"/>
  <c r="V1157" i="6"/>
  <c r="T1157" i="6"/>
  <c r="S1157" i="6"/>
  <c r="E1157" i="6"/>
  <c r="D1157" i="6"/>
  <c r="W1156" i="6"/>
  <c r="V1156" i="6"/>
  <c r="T1156" i="6"/>
  <c r="S1156" i="6"/>
  <c r="E1156" i="6"/>
  <c r="D1156" i="6"/>
  <c r="W1155" i="6"/>
  <c r="V1155" i="6"/>
  <c r="T1155" i="6"/>
  <c r="S1155" i="6"/>
  <c r="E1155" i="6"/>
  <c r="D1155" i="6"/>
  <c r="W1154" i="6"/>
  <c r="V1154" i="6"/>
  <c r="T1154" i="6"/>
  <c r="S1154" i="6"/>
  <c r="E1154" i="6"/>
  <c r="D1154" i="6"/>
  <c r="W1153" i="6"/>
  <c r="V1153" i="6"/>
  <c r="T1153" i="6"/>
  <c r="S1153" i="6"/>
  <c r="E1153" i="6"/>
  <c r="D1153" i="6"/>
  <c r="W1152" i="6"/>
  <c r="V1152" i="6"/>
  <c r="T1152" i="6"/>
  <c r="S1152" i="6"/>
  <c r="E1152" i="6"/>
  <c r="D1152" i="6"/>
  <c r="W1151" i="6"/>
  <c r="V1151" i="6"/>
  <c r="T1151" i="6"/>
  <c r="S1151" i="6"/>
  <c r="E1151" i="6"/>
  <c r="D1151" i="6"/>
  <c r="W1150" i="6"/>
  <c r="V1150" i="6"/>
  <c r="T1150" i="6"/>
  <c r="S1150" i="6"/>
  <c r="E1150" i="6"/>
  <c r="D1150" i="6"/>
  <c r="W1149" i="6"/>
  <c r="V1149" i="6"/>
  <c r="T1149" i="6"/>
  <c r="S1149" i="6"/>
  <c r="E1149" i="6"/>
  <c r="D1149" i="6"/>
  <c r="W1148" i="6"/>
  <c r="V1148" i="6"/>
  <c r="T1148" i="6"/>
  <c r="S1148" i="6"/>
  <c r="E1148" i="6"/>
  <c r="D1148" i="6"/>
  <c r="W1147" i="6"/>
  <c r="V1147" i="6"/>
  <c r="T1147" i="6"/>
  <c r="S1147" i="6"/>
  <c r="E1147" i="6"/>
  <c r="D1147" i="6"/>
  <c r="W1146" i="6"/>
  <c r="V1146" i="6"/>
  <c r="T1146" i="6"/>
  <c r="S1146" i="6"/>
  <c r="E1146" i="6"/>
  <c r="D1146" i="6"/>
  <c r="W1145" i="6"/>
  <c r="V1145" i="6"/>
  <c r="T1145" i="6"/>
  <c r="S1145" i="6"/>
  <c r="E1145" i="6"/>
  <c r="D1145" i="6"/>
  <c r="W1144" i="6"/>
  <c r="V1144" i="6"/>
  <c r="T1144" i="6"/>
  <c r="S1144" i="6"/>
  <c r="E1144" i="6"/>
  <c r="D1144" i="6"/>
  <c r="W1143" i="6"/>
  <c r="V1143" i="6"/>
  <c r="T1143" i="6"/>
  <c r="S1143" i="6"/>
  <c r="E1143" i="6"/>
  <c r="D1143" i="6"/>
  <c r="W1142" i="6"/>
  <c r="V1142" i="6"/>
  <c r="T1142" i="6"/>
  <c r="S1142" i="6"/>
  <c r="E1142" i="6"/>
  <c r="D1142" i="6"/>
  <c r="W1141" i="6"/>
  <c r="V1141" i="6"/>
  <c r="T1141" i="6"/>
  <c r="S1141" i="6"/>
  <c r="E1141" i="6"/>
  <c r="D1141" i="6"/>
  <c r="W1140" i="6"/>
  <c r="V1140" i="6"/>
  <c r="T1140" i="6"/>
  <c r="S1140" i="6"/>
  <c r="E1140" i="6"/>
  <c r="D1140" i="6"/>
  <c r="W1139" i="6"/>
  <c r="V1139" i="6"/>
  <c r="T1139" i="6"/>
  <c r="S1139" i="6"/>
  <c r="E1139" i="6"/>
  <c r="D1139" i="6"/>
  <c r="W1138" i="6"/>
  <c r="V1138" i="6"/>
  <c r="T1138" i="6"/>
  <c r="S1138" i="6"/>
  <c r="E1138" i="6"/>
  <c r="D1138" i="6"/>
  <c r="W1137" i="6"/>
  <c r="V1137" i="6"/>
  <c r="T1137" i="6"/>
  <c r="S1137" i="6"/>
  <c r="E1137" i="6"/>
  <c r="D1137" i="6"/>
  <c r="W1136" i="6"/>
  <c r="T1136" i="6"/>
  <c r="E1136" i="6"/>
  <c r="D1136" i="6"/>
  <c r="W1135" i="6"/>
  <c r="T1135" i="6"/>
  <c r="E1135" i="6"/>
  <c r="D1135" i="6"/>
  <c r="W1134" i="6"/>
  <c r="T1134" i="6"/>
  <c r="E1134" i="6"/>
  <c r="D1134" i="6"/>
  <c r="W1133" i="6"/>
  <c r="T1133" i="6"/>
  <c r="E1133" i="6"/>
  <c r="D1133" i="6"/>
  <c r="W1132" i="6"/>
  <c r="T1132" i="6"/>
  <c r="E1132" i="6"/>
  <c r="D1132" i="6"/>
  <c r="W1131" i="6"/>
  <c r="T1131" i="6"/>
  <c r="E1131" i="6"/>
  <c r="D1131" i="6"/>
  <c r="W1130" i="6"/>
  <c r="T1130" i="6"/>
  <c r="E1130" i="6"/>
  <c r="D1130" i="6"/>
  <c r="W1129" i="6"/>
  <c r="T1129" i="6"/>
  <c r="E1129" i="6"/>
  <c r="D1129" i="6"/>
  <c r="W1128" i="6"/>
  <c r="T1128" i="6"/>
  <c r="E1128" i="6"/>
  <c r="D1128" i="6"/>
  <c r="W1127" i="6"/>
  <c r="T1127" i="6"/>
  <c r="E1127" i="6"/>
  <c r="D1127" i="6"/>
  <c r="W1126" i="6"/>
  <c r="T1126" i="6"/>
  <c r="E1126" i="6"/>
  <c r="D1126" i="6"/>
  <c r="W1125" i="6"/>
  <c r="T1125" i="6"/>
  <c r="E1125" i="6"/>
  <c r="D1125" i="6"/>
  <c r="W1124" i="6"/>
  <c r="T1124" i="6"/>
  <c r="E1124" i="6"/>
  <c r="D1124" i="6"/>
  <c r="W1123" i="6"/>
  <c r="T1123" i="6"/>
  <c r="E1123" i="6"/>
  <c r="D1123" i="6"/>
  <c r="W1122" i="6"/>
  <c r="T1122" i="6"/>
  <c r="E1122" i="6"/>
  <c r="D1122" i="6"/>
  <c r="W1121" i="6"/>
  <c r="T1121" i="6"/>
  <c r="E1121" i="6"/>
  <c r="D1121" i="6"/>
  <c r="W1120" i="6"/>
  <c r="T1120" i="6"/>
  <c r="E1120" i="6"/>
  <c r="D1120" i="6"/>
  <c r="W1119" i="6"/>
  <c r="T1119" i="6"/>
  <c r="E1119" i="6"/>
  <c r="D1119" i="6"/>
  <c r="W1118" i="6"/>
  <c r="T1118" i="6"/>
  <c r="E1118" i="6"/>
  <c r="D1118" i="6"/>
  <c r="W1117" i="6"/>
  <c r="T1117" i="6"/>
  <c r="E1117" i="6"/>
  <c r="D1117" i="6"/>
  <c r="W1116" i="6"/>
  <c r="T1116" i="6"/>
  <c r="E1116" i="6"/>
  <c r="D1116" i="6"/>
  <c r="W1115" i="6"/>
  <c r="T1115" i="6"/>
  <c r="E1115" i="6"/>
  <c r="D1115" i="6"/>
  <c r="W1114" i="6"/>
  <c r="T1114" i="6"/>
  <c r="E1114" i="6"/>
  <c r="D1114" i="6"/>
  <c r="W1113" i="6"/>
  <c r="T1113" i="6"/>
  <c r="E1113" i="6"/>
  <c r="D1113" i="6"/>
  <c r="W1112" i="6"/>
  <c r="V1112" i="6"/>
  <c r="T1112" i="6"/>
  <c r="S1112" i="6"/>
  <c r="E1112" i="6"/>
  <c r="D1112" i="6"/>
  <c r="W1111" i="6"/>
  <c r="V1111" i="6"/>
  <c r="T1111" i="6"/>
  <c r="S1111" i="6"/>
  <c r="E1111" i="6"/>
  <c r="D1111" i="6"/>
  <c r="W1110" i="6"/>
  <c r="V1110" i="6"/>
  <c r="T1110" i="6"/>
  <c r="S1110" i="6"/>
  <c r="E1110" i="6"/>
  <c r="D1110" i="6"/>
  <c r="W1109" i="6"/>
  <c r="V1109" i="6"/>
  <c r="T1109" i="6"/>
  <c r="S1109" i="6"/>
  <c r="E1109" i="6"/>
  <c r="D1109" i="6"/>
  <c r="W1108" i="6"/>
  <c r="V1108" i="6"/>
  <c r="T1108" i="6"/>
  <c r="S1108" i="6"/>
  <c r="E1108" i="6"/>
  <c r="D1108" i="6"/>
  <c r="W1107" i="6"/>
  <c r="V1107" i="6"/>
  <c r="T1107" i="6"/>
  <c r="S1107" i="6"/>
  <c r="E1107" i="6"/>
  <c r="D1107" i="6"/>
  <c r="W1106" i="6"/>
  <c r="V1106" i="6"/>
  <c r="T1106" i="6"/>
  <c r="S1106" i="6"/>
  <c r="E1106" i="6"/>
  <c r="D1106" i="6"/>
  <c r="W1105" i="6"/>
  <c r="V1105" i="6"/>
  <c r="T1105" i="6"/>
  <c r="S1105" i="6"/>
  <c r="E1105" i="6"/>
  <c r="D1105" i="6"/>
  <c r="W1104" i="6"/>
  <c r="V1104" i="6"/>
  <c r="T1104" i="6"/>
  <c r="S1104" i="6"/>
  <c r="E1104" i="6"/>
  <c r="D1104" i="6"/>
  <c r="W1103" i="6"/>
  <c r="V1103" i="6"/>
  <c r="T1103" i="6"/>
  <c r="S1103" i="6"/>
  <c r="E1103" i="6"/>
  <c r="D1103" i="6"/>
  <c r="W1102" i="6"/>
  <c r="V1102" i="6"/>
  <c r="T1102" i="6"/>
  <c r="S1102" i="6"/>
  <c r="E1102" i="6"/>
  <c r="D1102" i="6"/>
  <c r="W1101" i="6"/>
  <c r="V1101" i="6"/>
  <c r="T1101" i="6"/>
  <c r="S1101" i="6"/>
  <c r="E1101" i="6"/>
  <c r="D1101" i="6"/>
  <c r="W1100" i="6"/>
  <c r="V1100" i="6"/>
  <c r="T1100" i="6"/>
  <c r="S1100" i="6"/>
  <c r="E1100" i="6"/>
  <c r="D1100" i="6"/>
  <c r="W1099" i="6"/>
  <c r="V1099" i="6"/>
  <c r="T1099" i="6"/>
  <c r="S1099" i="6"/>
  <c r="E1099" i="6"/>
  <c r="D1099" i="6"/>
  <c r="W1098" i="6"/>
  <c r="V1098" i="6"/>
  <c r="T1098" i="6"/>
  <c r="S1098" i="6"/>
  <c r="E1098" i="6"/>
  <c r="D1098" i="6"/>
  <c r="W1097" i="6"/>
  <c r="V1097" i="6"/>
  <c r="T1097" i="6"/>
  <c r="S1097" i="6"/>
  <c r="E1097" i="6"/>
  <c r="D1097" i="6"/>
  <c r="W1096" i="6"/>
  <c r="V1096" i="6"/>
  <c r="T1096" i="6"/>
  <c r="S1096" i="6"/>
  <c r="E1096" i="6"/>
  <c r="D1096" i="6"/>
  <c r="W1095" i="6"/>
  <c r="V1095" i="6"/>
  <c r="T1095" i="6"/>
  <c r="S1095" i="6"/>
  <c r="E1095" i="6"/>
  <c r="D1095" i="6"/>
  <c r="W1094" i="6"/>
  <c r="V1094" i="6"/>
  <c r="T1094" i="6"/>
  <c r="S1094" i="6"/>
  <c r="E1094" i="6"/>
  <c r="D1094" i="6"/>
  <c r="W1093" i="6"/>
  <c r="V1093" i="6"/>
  <c r="T1093" i="6"/>
  <c r="S1093" i="6"/>
  <c r="E1093" i="6"/>
  <c r="D1093" i="6"/>
  <c r="W1092" i="6"/>
  <c r="V1092" i="6"/>
  <c r="T1092" i="6"/>
  <c r="S1092" i="6"/>
  <c r="E1092" i="6"/>
  <c r="D1092" i="6"/>
  <c r="W1091" i="6"/>
  <c r="V1091" i="6"/>
  <c r="T1091" i="6"/>
  <c r="S1091" i="6"/>
  <c r="E1091" i="6"/>
  <c r="D1091" i="6"/>
  <c r="W1090" i="6"/>
  <c r="V1090" i="6"/>
  <c r="T1090" i="6"/>
  <c r="S1090" i="6"/>
  <c r="E1090" i="6"/>
  <c r="D1090" i="6"/>
  <c r="W1089" i="6"/>
  <c r="V1089" i="6"/>
  <c r="T1089" i="6"/>
  <c r="S1089" i="6"/>
  <c r="E1089" i="6"/>
  <c r="D1089" i="6"/>
  <c r="W1088" i="6"/>
  <c r="V1088" i="6"/>
  <c r="T1088" i="6"/>
  <c r="S1088" i="6"/>
  <c r="E1088" i="6"/>
  <c r="D1088" i="6"/>
  <c r="W1087" i="6"/>
  <c r="V1087" i="6"/>
  <c r="T1087" i="6"/>
  <c r="S1087" i="6"/>
  <c r="E1087" i="6"/>
  <c r="D1087" i="6"/>
  <c r="W1086" i="6"/>
  <c r="V1086" i="6"/>
  <c r="T1086" i="6"/>
  <c r="S1086" i="6"/>
  <c r="E1086" i="6"/>
  <c r="D1086" i="6"/>
  <c r="W1085" i="6"/>
  <c r="V1085" i="6"/>
  <c r="T1085" i="6"/>
  <c r="S1085" i="6"/>
  <c r="E1085" i="6"/>
  <c r="D1085" i="6"/>
  <c r="W1084" i="6"/>
  <c r="V1084" i="6"/>
  <c r="T1084" i="6"/>
  <c r="S1084" i="6"/>
  <c r="E1084" i="6"/>
  <c r="D1084" i="6"/>
  <c r="W1083" i="6"/>
  <c r="V1083" i="6"/>
  <c r="T1083" i="6"/>
  <c r="S1083" i="6"/>
  <c r="E1083" i="6"/>
  <c r="D1083" i="6"/>
  <c r="W1082" i="6"/>
  <c r="V1082" i="6"/>
  <c r="T1082" i="6"/>
  <c r="S1082" i="6"/>
  <c r="E1082" i="6"/>
  <c r="D1082" i="6"/>
  <c r="W1081" i="6"/>
  <c r="V1081" i="6"/>
  <c r="T1081" i="6"/>
  <c r="S1081" i="6"/>
  <c r="E1081" i="6"/>
  <c r="D1081" i="6"/>
  <c r="W1080" i="6"/>
  <c r="V1080" i="6"/>
  <c r="T1080" i="6"/>
  <c r="S1080" i="6"/>
  <c r="E1080" i="6"/>
  <c r="D1080" i="6"/>
  <c r="W1079" i="6"/>
  <c r="V1079" i="6"/>
  <c r="T1079" i="6"/>
  <c r="S1079" i="6"/>
  <c r="E1079" i="6"/>
  <c r="D1079" i="6"/>
  <c r="W1078" i="6"/>
  <c r="V1078" i="6"/>
  <c r="T1078" i="6"/>
  <c r="S1078" i="6"/>
  <c r="E1078" i="6"/>
  <c r="D1078" i="6"/>
  <c r="W1077" i="6"/>
  <c r="V1077" i="6"/>
  <c r="T1077" i="6"/>
  <c r="S1077" i="6"/>
  <c r="E1077" i="6"/>
  <c r="D1077" i="6"/>
  <c r="W1076" i="6"/>
  <c r="V1076" i="6"/>
  <c r="T1076" i="6"/>
  <c r="S1076" i="6"/>
  <c r="E1076" i="6"/>
  <c r="D1076" i="6"/>
  <c r="W1075" i="6"/>
  <c r="V1075" i="6"/>
  <c r="T1075" i="6"/>
  <c r="S1075" i="6"/>
  <c r="E1075" i="6"/>
  <c r="D1075" i="6"/>
  <c r="W1074" i="6"/>
  <c r="V1074" i="6"/>
  <c r="T1074" i="6"/>
  <c r="S1074" i="6"/>
  <c r="E1074" i="6"/>
  <c r="D1074" i="6"/>
  <c r="W1073" i="6"/>
  <c r="V1073" i="6"/>
  <c r="T1073" i="6"/>
  <c r="S1073" i="6"/>
  <c r="E1073" i="6"/>
  <c r="D1073" i="6"/>
  <c r="W1072" i="6"/>
  <c r="V1072" i="6"/>
  <c r="T1072" i="6"/>
  <c r="S1072" i="6"/>
  <c r="E1072" i="6"/>
  <c r="D1072" i="6"/>
  <c r="W1071" i="6"/>
  <c r="V1071" i="6"/>
  <c r="T1071" i="6"/>
  <c r="S1071" i="6"/>
  <c r="E1071" i="6"/>
  <c r="D1071" i="6"/>
  <c r="W1070" i="6"/>
  <c r="V1070" i="6"/>
  <c r="T1070" i="6"/>
  <c r="S1070" i="6"/>
  <c r="E1070" i="6"/>
  <c r="D1070" i="6"/>
  <c r="W1069" i="6"/>
  <c r="V1069" i="6"/>
  <c r="T1069" i="6"/>
  <c r="S1069" i="6"/>
  <c r="E1069" i="6"/>
  <c r="D1069" i="6"/>
  <c r="W1068" i="6"/>
  <c r="V1068" i="6"/>
  <c r="T1068" i="6"/>
  <c r="S1068" i="6"/>
  <c r="E1068" i="6"/>
  <c r="D1068" i="6"/>
  <c r="W1067" i="6"/>
  <c r="V1067" i="6"/>
  <c r="T1067" i="6"/>
  <c r="S1067" i="6"/>
  <c r="E1067" i="6"/>
  <c r="D1067" i="6"/>
  <c r="W1066" i="6"/>
  <c r="V1066" i="6"/>
  <c r="T1066" i="6"/>
  <c r="S1066" i="6"/>
  <c r="E1066" i="6"/>
  <c r="D1066" i="6"/>
  <c r="W1065" i="6"/>
  <c r="V1065" i="6"/>
  <c r="T1065" i="6"/>
  <c r="S1065" i="6"/>
  <c r="E1065" i="6"/>
  <c r="D1065" i="6"/>
  <c r="W1064" i="6"/>
  <c r="V1064" i="6"/>
  <c r="T1064" i="6"/>
  <c r="S1064" i="6"/>
  <c r="E1064" i="6"/>
  <c r="D1064" i="6"/>
  <c r="W1063" i="6"/>
  <c r="V1063" i="6"/>
  <c r="T1063" i="6"/>
  <c r="S1063" i="6"/>
  <c r="E1063" i="6"/>
  <c r="D1063" i="6"/>
  <c r="W1062" i="6"/>
  <c r="V1062" i="6"/>
  <c r="T1062" i="6"/>
  <c r="S1062" i="6"/>
  <c r="E1062" i="6"/>
  <c r="D1062" i="6"/>
  <c r="W1061" i="6"/>
  <c r="V1061" i="6"/>
  <c r="T1061" i="6"/>
  <c r="S1061" i="6"/>
  <c r="E1061" i="6"/>
  <c r="D1061" i="6"/>
  <c r="W1060" i="6"/>
  <c r="V1060" i="6"/>
  <c r="T1060" i="6"/>
  <c r="S1060" i="6"/>
  <c r="E1060" i="6"/>
  <c r="D1060" i="6"/>
  <c r="W1059" i="6"/>
  <c r="V1059" i="6"/>
  <c r="T1059" i="6"/>
  <c r="S1059" i="6"/>
  <c r="E1059" i="6"/>
  <c r="D1059" i="6"/>
  <c r="W1058" i="6"/>
  <c r="V1058" i="6"/>
  <c r="T1058" i="6"/>
  <c r="S1058" i="6"/>
  <c r="E1058" i="6"/>
  <c r="D1058" i="6"/>
  <c r="W1057" i="6"/>
  <c r="V1057" i="6"/>
  <c r="T1057" i="6"/>
  <c r="S1057" i="6"/>
  <c r="E1057" i="6"/>
  <c r="D1057" i="6"/>
  <c r="W1056" i="6"/>
  <c r="V1056" i="6"/>
  <c r="T1056" i="6"/>
  <c r="S1056" i="6"/>
  <c r="E1056" i="6"/>
  <c r="D1056" i="6"/>
  <c r="W1055" i="6"/>
  <c r="V1055" i="6"/>
  <c r="T1055" i="6"/>
  <c r="S1055" i="6"/>
  <c r="E1055" i="6"/>
  <c r="D1055" i="6"/>
  <c r="W1054" i="6"/>
  <c r="V1054" i="6"/>
  <c r="T1054" i="6"/>
  <c r="S1054" i="6"/>
  <c r="E1054" i="6"/>
  <c r="D1054" i="6"/>
  <c r="W1053" i="6"/>
  <c r="V1053" i="6"/>
  <c r="T1053" i="6"/>
  <c r="S1053" i="6"/>
  <c r="E1053" i="6"/>
  <c r="D1053" i="6"/>
  <c r="W1052" i="6"/>
  <c r="V1052" i="6"/>
  <c r="T1052" i="6"/>
  <c r="S1052" i="6"/>
  <c r="E1052" i="6"/>
  <c r="D1052" i="6"/>
  <c r="W1051" i="6"/>
  <c r="V1051" i="6"/>
  <c r="T1051" i="6"/>
  <c r="S1051" i="6"/>
  <c r="E1051" i="6"/>
  <c r="D1051" i="6"/>
  <c r="W1050" i="6"/>
  <c r="V1050" i="6"/>
  <c r="T1050" i="6"/>
  <c r="S1050" i="6"/>
  <c r="E1050" i="6"/>
  <c r="D1050" i="6"/>
  <c r="W1049" i="6"/>
  <c r="V1049" i="6"/>
  <c r="T1049" i="6"/>
  <c r="S1049" i="6"/>
  <c r="E1049" i="6"/>
  <c r="D1049" i="6"/>
  <c r="W1048" i="6"/>
  <c r="V1048" i="6"/>
  <c r="T1048" i="6"/>
  <c r="S1048" i="6"/>
  <c r="E1048" i="6"/>
  <c r="D1048" i="6"/>
  <c r="W1047" i="6"/>
  <c r="V1047" i="6"/>
  <c r="T1047" i="6"/>
  <c r="S1047" i="6"/>
  <c r="E1047" i="6"/>
  <c r="D1047" i="6"/>
  <c r="W1046" i="6"/>
  <c r="V1046" i="6"/>
  <c r="T1046" i="6"/>
  <c r="S1046" i="6"/>
  <c r="E1046" i="6"/>
  <c r="D1046" i="6"/>
  <c r="W1045" i="6"/>
  <c r="V1045" i="6"/>
  <c r="T1045" i="6"/>
  <c r="S1045" i="6"/>
  <c r="E1045" i="6"/>
  <c r="D1045" i="6"/>
  <c r="W1044" i="6"/>
  <c r="V1044" i="6"/>
  <c r="T1044" i="6"/>
  <c r="S1044" i="6"/>
  <c r="E1044" i="6"/>
  <c r="D1044" i="6"/>
  <c r="W1043" i="6"/>
  <c r="V1043" i="6"/>
  <c r="T1043" i="6"/>
  <c r="S1043" i="6"/>
  <c r="E1043" i="6"/>
  <c r="D1043" i="6"/>
  <c r="W1042" i="6"/>
  <c r="V1042" i="6"/>
  <c r="T1042" i="6"/>
  <c r="S1042" i="6"/>
  <c r="E1042" i="6"/>
  <c r="D1042" i="6"/>
  <c r="W1041" i="6"/>
  <c r="V1041" i="6"/>
  <c r="T1041" i="6"/>
  <c r="S1041" i="6"/>
  <c r="E1041" i="6"/>
  <c r="D1041" i="6"/>
  <c r="W1040" i="6"/>
  <c r="V1040" i="6"/>
  <c r="T1040" i="6"/>
  <c r="S1040" i="6"/>
  <c r="E1040" i="6"/>
  <c r="D1040" i="6"/>
  <c r="W1039" i="6"/>
  <c r="V1039" i="6"/>
  <c r="T1039" i="6"/>
  <c r="S1039" i="6"/>
  <c r="E1039" i="6"/>
  <c r="D1039" i="6"/>
  <c r="W1038" i="6"/>
  <c r="V1038" i="6"/>
  <c r="T1038" i="6"/>
  <c r="S1038" i="6"/>
  <c r="E1038" i="6"/>
  <c r="D1038" i="6"/>
  <c r="W1037" i="6"/>
  <c r="T1037" i="6"/>
  <c r="E1037" i="6"/>
  <c r="D1037" i="6"/>
  <c r="W1036" i="6"/>
  <c r="T1036" i="6"/>
  <c r="E1036" i="6"/>
  <c r="D1036" i="6"/>
  <c r="W1035" i="6"/>
  <c r="T1035" i="6"/>
  <c r="E1035" i="6"/>
  <c r="D1035" i="6"/>
  <c r="W1034" i="6"/>
  <c r="T1034" i="6"/>
  <c r="E1034" i="6"/>
  <c r="D1034" i="6"/>
  <c r="W1033" i="6"/>
  <c r="T1033" i="6"/>
  <c r="E1033" i="6"/>
  <c r="D1033" i="6"/>
  <c r="W1032" i="6"/>
  <c r="T1032" i="6"/>
  <c r="E1032" i="6"/>
  <c r="D1032" i="6"/>
  <c r="W1031" i="6"/>
  <c r="T1031" i="6"/>
  <c r="E1031" i="6"/>
  <c r="D1031" i="6"/>
  <c r="W1030" i="6"/>
  <c r="T1030" i="6"/>
  <c r="E1030" i="6"/>
  <c r="D1030" i="6"/>
  <c r="W1029" i="6"/>
  <c r="T1029" i="6"/>
  <c r="E1029" i="6"/>
  <c r="D1029" i="6"/>
  <c r="W1028" i="6"/>
  <c r="T1028" i="6"/>
  <c r="E1028" i="6"/>
  <c r="D1028" i="6"/>
  <c r="W1027" i="6"/>
  <c r="T1027" i="6"/>
  <c r="E1027" i="6"/>
  <c r="D1027" i="6"/>
  <c r="W1026" i="6"/>
  <c r="T1026" i="6"/>
  <c r="E1026" i="6"/>
  <c r="D1026" i="6"/>
  <c r="W1025" i="6"/>
  <c r="T1025" i="6"/>
  <c r="E1025" i="6"/>
  <c r="D1025" i="6"/>
  <c r="W1024" i="6"/>
  <c r="T1024" i="6"/>
  <c r="E1024" i="6"/>
  <c r="D1024" i="6"/>
  <c r="W1023" i="6"/>
  <c r="T1023" i="6"/>
  <c r="E1023" i="6"/>
  <c r="D1023" i="6"/>
  <c r="W1022" i="6"/>
  <c r="T1022" i="6"/>
  <c r="E1022" i="6"/>
  <c r="D1022" i="6"/>
  <c r="W1021" i="6"/>
  <c r="T1021" i="6"/>
  <c r="E1021" i="6"/>
  <c r="D1021" i="6"/>
  <c r="W1020" i="6"/>
  <c r="T1020" i="6"/>
  <c r="E1020" i="6"/>
  <c r="D1020" i="6"/>
  <c r="W1019" i="6"/>
  <c r="T1019" i="6"/>
  <c r="E1019" i="6"/>
  <c r="D1019" i="6"/>
  <c r="W1018" i="6"/>
  <c r="T1018" i="6"/>
  <c r="E1018" i="6"/>
  <c r="D1018" i="6"/>
  <c r="W1017" i="6"/>
  <c r="T1017" i="6"/>
  <c r="E1017" i="6"/>
  <c r="D1017" i="6"/>
  <c r="W1016" i="6"/>
  <c r="T1016" i="6"/>
  <c r="E1016" i="6"/>
  <c r="D1016" i="6"/>
  <c r="W1015" i="6"/>
  <c r="T1015" i="6"/>
  <c r="E1015" i="6"/>
  <c r="D1015" i="6"/>
  <c r="W1014" i="6"/>
  <c r="T1014" i="6"/>
  <c r="E1014" i="6"/>
  <c r="D1014" i="6"/>
  <c r="W1013" i="6"/>
  <c r="V1013" i="6"/>
  <c r="T1013" i="6"/>
  <c r="S1013" i="6"/>
  <c r="E1013" i="6"/>
  <c r="D1013" i="6"/>
  <c r="W1012" i="6"/>
  <c r="V1012" i="6"/>
  <c r="T1012" i="6"/>
  <c r="S1012" i="6"/>
  <c r="E1012" i="6"/>
  <c r="D1012" i="6"/>
  <c r="W1011" i="6"/>
  <c r="V1011" i="6"/>
  <c r="T1011" i="6"/>
  <c r="S1011" i="6"/>
  <c r="E1011" i="6"/>
  <c r="D1011" i="6"/>
  <c r="W1010" i="6"/>
  <c r="V1010" i="6"/>
  <c r="T1010" i="6"/>
  <c r="S1010" i="6"/>
  <c r="E1010" i="6"/>
  <c r="D1010" i="6"/>
  <c r="W1009" i="6"/>
  <c r="V1009" i="6"/>
  <c r="T1009" i="6"/>
  <c r="S1009" i="6"/>
  <c r="E1009" i="6"/>
  <c r="D1009" i="6"/>
  <c r="W1008" i="6"/>
  <c r="V1008" i="6"/>
  <c r="T1008" i="6"/>
  <c r="S1008" i="6"/>
  <c r="E1008" i="6"/>
  <c r="D1008" i="6"/>
  <c r="W1007" i="6"/>
  <c r="V1007" i="6"/>
  <c r="T1007" i="6"/>
  <c r="S1007" i="6"/>
  <c r="E1007" i="6"/>
  <c r="D1007" i="6"/>
  <c r="W1006" i="6"/>
  <c r="V1006" i="6"/>
  <c r="T1006" i="6"/>
  <c r="S1006" i="6"/>
  <c r="E1006" i="6"/>
  <c r="D1006" i="6"/>
  <c r="W1005" i="6"/>
  <c r="V1005" i="6"/>
  <c r="T1005" i="6"/>
  <c r="S1005" i="6"/>
  <c r="E1005" i="6"/>
  <c r="D1005" i="6"/>
  <c r="W1004" i="6"/>
  <c r="V1004" i="6"/>
  <c r="T1004" i="6"/>
  <c r="S1004" i="6"/>
  <c r="E1004" i="6"/>
  <c r="D1004" i="6"/>
  <c r="W1003" i="6"/>
  <c r="V1003" i="6"/>
  <c r="T1003" i="6"/>
  <c r="S1003" i="6"/>
  <c r="E1003" i="6"/>
  <c r="D1003" i="6"/>
  <c r="W1002" i="6"/>
  <c r="V1002" i="6"/>
  <c r="T1002" i="6"/>
  <c r="S1002" i="6"/>
  <c r="E1002" i="6"/>
  <c r="D1002" i="6"/>
  <c r="W1001" i="6"/>
  <c r="V1001" i="6"/>
  <c r="T1001" i="6"/>
  <c r="S1001" i="6"/>
  <c r="E1001" i="6"/>
  <c r="D1001" i="6"/>
  <c r="W1000" i="6"/>
  <c r="V1000" i="6"/>
  <c r="T1000" i="6"/>
  <c r="S1000" i="6"/>
  <c r="E1000" i="6"/>
  <c r="D1000" i="6"/>
  <c r="W999" i="6"/>
  <c r="V999" i="6"/>
  <c r="T999" i="6"/>
  <c r="S999" i="6"/>
  <c r="E999" i="6"/>
  <c r="D999" i="6"/>
  <c r="W998" i="6"/>
  <c r="V998" i="6"/>
  <c r="T998" i="6"/>
  <c r="S998" i="6"/>
  <c r="E998" i="6"/>
  <c r="D998" i="6"/>
  <c r="W997" i="6"/>
  <c r="V997" i="6"/>
  <c r="T997" i="6"/>
  <c r="S997" i="6"/>
  <c r="E997" i="6"/>
  <c r="D997" i="6"/>
  <c r="W996" i="6"/>
  <c r="V996" i="6"/>
  <c r="T996" i="6"/>
  <c r="S996" i="6"/>
  <c r="E996" i="6"/>
  <c r="D996" i="6"/>
  <c r="W995" i="6"/>
  <c r="V995" i="6"/>
  <c r="T995" i="6"/>
  <c r="S995" i="6"/>
  <c r="E995" i="6"/>
  <c r="D995" i="6"/>
  <c r="W994" i="6"/>
  <c r="V994" i="6"/>
  <c r="T994" i="6"/>
  <c r="S994" i="6"/>
  <c r="E994" i="6"/>
  <c r="D994" i="6"/>
  <c r="W993" i="6"/>
  <c r="V993" i="6"/>
  <c r="T993" i="6"/>
  <c r="S993" i="6"/>
  <c r="E993" i="6"/>
  <c r="D993" i="6"/>
  <c r="W992" i="6"/>
  <c r="V992" i="6"/>
  <c r="T992" i="6"/>
  <c r="S992" i="6"/>
  <c r="E992" i="6"/>
  <c r="D992" i="6"/>
  <c r="W991" i="6"/>
  <c r="V991" i="6"/>
  <c r="T991" i="6"/>
  <c r="S991" i="6"/>
  <c r="E991" i="6"/>
  <c r="D991" i="6"/>
  <c r="W990" i="6"/>
  <c r="V990" i="6"/>
  <c r="T990" i="6"/>
  <c r="S990" i="6"/>
  <c r="E990" i="6"/>
  <c r="D990" i="6"/>
  <c r="W989" i="6"/>
  <c r="V989" i="6"/>
  <c r="T989" i="6"/>
  <c r="S989" i="6"/>
  <c r="E989" i="6"/>
  <c r="D989" i="6"/>
  <c r="W988" i="6"/>
  <c r="V988" i="6"/>
  <c r="T988" i="6"/>
  <c r="S988" i="6"/>
  <c r="E988" i="6"/>
  <c r="D988" i="6"/>
  <c r="W987" i="6"/>
  <c r="V987" i="6"/>
  <c r="T987" i="6"/>
  <c r="S987" i="6"/>
  <c r="E987" i="6"/>
  <c r="D987" i="6"/>
  <c r="W986" i="6"/>
  <c r="V986" i="6"/>
  <c r="T986" i="6"/>
  <c r="S986" i="6"/>
  <c r="E986" i="6"/>
  <c r="D986" i="6"/>
  <c r="W985" i="6"/>
  <c r="V985" i="6"/>
  <c r="T985" i="6"/>
  <c r="S985" i="6"/>
  <c r="E985" i="6"/>
  <c r="D985" i="6"/>
  <c r="W984" i="6"/>
  <c r="V984" i="6"/>
  <c r="T984" i="6"/>
  <c r="S984" i="6"/>
  <c r="E984" i="6"/>
  <c r="D984" i="6"/>
  <c r="W983" i="6"/>
  <c r="V983" i="6"/>
  <c r="T983" i="6"/>
  <c r="S983" i="6"/>
  <c r="E983" i="6"/>
  <c r="D983" i="6"/>
  <c r="W982" i="6"/>
  <c r="V982" i="6"/>
  <c r="T982" i="6"/>
  <c r="S982" i="6"/>
  <c r="E982" i="6"/>
  <c r="D982" i="6"/>
  <c r="W981" i="6"/>
  <c r="V981" i="6"/>
  <c r="T981" i="6"/>
  <c r="S981" i="6"/>
  <c r="E981" i="6"/>
  <c r="D981" i="6"/>
  <c r="W980" i="6"/>
  <c r="V980" i="6"/>
  <c r="T980" i="6"/>
  <c r="S980" i="6"/>
  <c r="E980" i="6"/>
  <c r="D980" i="6"/>
  <c r="W979" i="6"/>
  <c r="V979" i="6"/>
  <c r="T979" i="6"/>
  <c r="S979" i="6"/>
  <c r="E979" i="6"/>
  <c r="D979" i="6"/>
  <c r="W978" i="6"/>
  <c r="V978" i="6"/>
  <c r="T978" i="6"/>
  <c r="S978" i="6"/>
  <c r="E978" i="6"/>
  <c r="D978" i="6"/>
  <c r="W977" i="6"/>
  <c r="V977" i="6"/>
  <c r="T977" i="6"/>
  <c r="S977" i="6"/>
  <c r="E977" i="6"/>
  <c r="D977" i="6"/>
  <c r="W976" i="6"/>
  <c r="V976" i="6"/>
  <c r="T976" i="6"/>
  <c r="S976" i="6"/>
  <c r="E976" i="6"/>
  <c r="D976" i="6"/>
  <c r="W975" i="6"/>
  <c r="V975" i="6"/>
  <c r="T975" i="6"/>
  <c r="S975" i="6"/>
  <c r="E975" i="6"/>
  <c r="D975" i="6"/>
  <c r="W974" i="6"/>
  <c r="V974" i="6"/>
  <c r="T974" i="6"/>
  <c r="S974" i="6"/>
  <c r="E974" i="6"/>
  <c r="D974" i="6"/>
  <c r="W973" i="6"/>
  <c r="V973" i="6"/>
  <c r="T973" i="6"/>
  <c r="S973" i="6"/>
  <c r="E973" i="6"/>
  <c r="D973" i="6"/>
  <c r="W972" i="6"/>
  <c r="V972" i="6"/>
  <c r="T972" i="6"/>
  <c r="S972" i="6"/>
  <c r="E972" i="6"/>
  <c r="D972" i="6"/>
  <c r="W971" i="6"/>
  <c r="V971" i="6"/>
  <c r="T971" i="6"/>
  <c r="S971" i="6"/>
  <c r="E971" i="6"/>
  <c r="D971" i="6"/>
  <c r="W970" i="6"/>
  <c r="V970" i="6"/>
  <c r="T970" i="6"/>
  <c r="S970" i="6"/>
  <c r="E970" i="6"/>
  <c r="D970" i="6"/>
  <c r="W969" i="6"/>
  <c r="V969" i="6"/>
  <c r="T969" i="6"/>
  <c r="S969" i="6"/>
  <c r="E969" i="6"/>
  <c r="D969" i="6"/>
  <c r="W968" i="6"/>
  <c r="V968" i="6"/>
  <c r="T968" i="6"/>
  <c r="S968" i="6"/>
  <c r="E968" i="6"/>
  <c r="D968" i="6"/>
  <c r="W967" i="6"/>
  <c r="V967" i="6"/>
  <c r="T967" i="6"/>
  <c r="S967" i="6"/>
  <c r="E967" i="6"/>
  <c r="D967" i="6"/>
  <c r="W966" i="6"/>
  <c r="V966" i="6"/>
  <c r="T966" i="6"/>
  <c r="S966" i="6"/>
  <c r="E966" i="6"/>
  <c r="D966" i="6"/>
  <c r="W965" i="6"/>
  <c r="V965" i="6"/>
  <c r="T965" i="6"/>
  <c r="S965" i="6"/>
  <c r="E965" i="6"/>
  <c r="D965" i="6"/>
  <c r="W964" i="6"/>
  <c r="V964" i="6"/>
  <c r="T964" i="6"/>
  <c r="S964" i="6"/>
  <c r="E964" i="6"/>
  <c r="D964" i="6"/>
  <c r="W963" i="6"/>
  <c r="V963" i="6"/>
  <c r="T963" i="6"/>
  <c r="S963" i="6"/>
  <c r="E963" i="6"/>
  <c r="D963" i="6"/>
  <c r="W962" i="6"/>
  <c r="V962" i="6"/>
  <c r="T962" i="6"/>
  <c r="S962" i="6"/>
  <c r="E962" i="6"/>
  <c r="D962" i="6"/>
  <c r="W961" i="6"/>
  <c r="V961" i="6"/>
  <c r="T961" i="6"/>
  <c r="S961" i="6"/>
  <c r="E961" i="6"/>
  <c r="D961" i="6"/>
  <c r="W960" i="6"/>
  <c r="V960" i="6"/>
  <c r="T960" i="6"/>
  <c r="S960" i="6"/>
  <c r="E960" i="6"/>
  <c r="D960" i="6"/>
  <c r="W959" i="6"/>
  <c r="V959" i="6"/>
  <c r="T959" i="6"/>
  <c r="S959" i="6"/>
  <c r="E959" i="6"/>
  <c r="D959" i="6"/>
  <c r="W958" i="6"/>
  <c r="V958" i="6"/>
  <c r="T958" i="6"/>
  <c r="S958" i="6"/>
  <c r="E958" i="6"/>
  <c r="D958" i="6"/>
  <c r="W957" i="6"/>
  <c r="V957" i="6"/>
  <c r="T957" i="6"/>
  <c r="S957" i="6"/>
  <c r="E957" i="6"/>
  <c r="D957" i="6"/>
  <c r="W956" i="6"/>
  <c r="V956" i="6"/>
  <c r="T956" i="6"/>
  <c r="S956" i="6"/>
  <c r="E956" i="6"/>
  <c r="D956" i="6"/>
  <c r="W955" i="6"/>
  <c r="V955" i="6"/>
  <c r="T955" i="6"/>
  <c r="S955" i="6"/>
  <c r="E955" i="6"/>
  <c r="D955" i="6"/>
  <c r="W954" i="6"/>
  <c r="V954" i="6"/>
  <c r="T954" i="6"/>
  <c r="S954" i="6"/>
  <c r="E954" i="6"/>
  <c r="D954" i="6"/>
  <c r="W953" i="6"/>
  <c r="V953" i="6"/>
  <c r="T953" i="6"/>
  <c r="S953" i="6"/>
  <c r="E953" i="6"/>
  <c r="D953" i="6"/>
  <c r="W952" i="6"/>
  <c r="V952" i="6"/>
  <c r="T952" i="6"/>
  <c r="S952" i="6"/>
  <c r="E952" i="6"/>
  <c r="D952" i="6"/>
  <c r="W951" i="6"/>
  <c r="V951" i="6"/>
  <c r="T951" i="6"/>
  <c r="S951" i="6"/>
  <c r="E951" i="6"/>
  <c r="D951" i="6"/>
  <c r="W950" i="6"/>
  <c r="V950" i="6"/>
  <c r="T950" i="6"/>
  <c r="S950" i="6"/>
  <c r="E950" i="6"/>
  <c r="D950" i="6"/>
  <c r="W949" i="6"/>
  <c r="V949" i="6"/>
  <c r="T949" i="6"/>
  <c r="S949" i="6"/>
  <c r="E949" i="6"/>
  <c r="D949" i="6"/>
  <c r="W948" i="6"/>
  <c r="V948" i="6"/>
  <c r="T948" i="6"/>
  <c r="S948" i="6"/>
  <c r="E948" i="6"/>
  <c r="D948" i="6"/>
  <c r="W947" i="6"/>
  <c r="V947" i="6"/>
  <c r="T947" i="6"/>
  <c r="S947" i="6"/>
  <c r="E947" i="6"/>
  <c r="D947" i="6"/>
  <c r="W946" i="6"/>
  <c r="V946" i="6"/>
  <c r="T946" i="6"/>
  <c r="S946" i="6"/>
  <c r="E946" i="6"/>
  <c r="D946" i="6"/>
  <c r="W945" i="6"/>
  <c r="V945" i="6"/>
  <c r="T945" i="6"/>
  <c r="S945" i="6"/>
  <c r="E945" i="6"/>
  <c r="D945" i="6"/>
  <c r="W944" i="6"/>
  <c r="V944" i="6"/>
  <c r="T944" i="6"/>
  <c r="S944" i="6"/>
  <c r="E944" i="6"/>
  <c r="D944" i="6"/>
  <c r="W943" i="6"/>
  <c r="V943" i="6"/>
  <c r="T943" i="6"/>
  <c r="S943" i="6"/>
  <c r="E943" i="6"/>
  <c r="D943" i="6"/>
  <c r="W942" i="6"/>
  <c r="V942" i="6"/>
  <c r="T942" i="6"/>
  <c r="S942" i="6"/>
  <c r="E942" i="6"/>
  <c r="D942" i="6"/>
  <c r="W941" i="6"/>
  <c r="V941" i="6"/>
  <c r="T941" i="6"/>
  <c r="S941" i="6"/>
  <c r="E941" i="6"/>
  <c r="D941" i="6"/>
  <c r="W940" i="6"/>
  <c r="V940" i="6"/>
  <c r="T940" i="6"/>
  <c r="S940" i="6"/>
  <c r="E940" i="6"/>
  <c r="D940" i="6"/>
  <c r="W939" i="6"/>
  <c r="V939" i="6"/>
  <c r="T939" i="6"/>
  <c r="S939" i="6"/>
  <c r="E939" i="6"/>
  <c r="D939" i="6"/>
  <c r="W938" i="6"/>
  <c r="V938" i="6"/>
  <c r="T938" i="6"/>
  <c r="S938" i="6"/>
  <c r="E938" i="6"/>
  <c r="D938" i="6"/>
  <c r="W937" i="6"/>
  <c r="V937" i="6"/>
  <c r="T937" i="6"/>
  <c r="S937" i="6"/>
  <c r="E937" i="6"/>
  <c r="D937" i="6"/>
  <c r="W936" i="6"/>
  <c r="V936" i="6"/>
  <c r="T936" i="6"/>
  <c r="S936" i="6"/>
  <c r="E936" i="6"/>
  <c r="D936" i="6"/>
  <c r="W935" i="6"/>
  <c r="V935" i="6"/>
  <c r="T935" i="6"/>
  <c r="S935" i="6"/>
  <c r="E935" i="6"/>
  <c r="D935" i="6"/>
  <c r="W934" i="6"/>
  <c r="V934" i="6"/>
  <c r="T934" i="6"/>
  <c r="S934" i="6"/>
  <c r="E934" i="6"/>
  <c r="D934" i="6"/>
  <c r="W933" i="6"/>
  <c r="V933" i="6"/>
  <c r="T933" i="6"/>
  <c r="S933" i="6"/>
  <c r="E933" i="6"/>
  <c r="D933" i="6"/>
  <c r="W932" i="6"/>
  <c r="V932" i="6"/>
  <c r="T932" i="6"/>
  <c r="S932" i="6"/>
  <c r="E932" i="6"/>
  <c r="D932" i="6"/>
  <c r="W931" i="6"/>
  <c r="V931" i="6"/>
  <c r="T931" i="6"/>
  <c r="S931" i="6"/>
  <c r="E931" i="6"/>
  <c r="D931" i="6"/>
  <c r="W930" i="6"/>
  <c r="V930" i="6"/>
  <c r="T930" i="6"/>
  <c r="S930" i="6"/>
  <c r="E930" i="6"/>
  <c r="D930" i="6"/>
  <c r="W929" i="6"/>
  <c r="V929" i="6"/>
  <c r="T929" i="6"/>
  <c r="S929" i="6"/>
  <c r="E929" i="6"/>
  <c r="D929" i="6"/>
  <c r="W928" i="6"/>
  <c r="V928" i="6"/>
  <c r="T928" i="6"/>
  <c r="S928" i="6"/>
  <c r="E928" i="6"/>
  <c r="D928" i="6"/>
  <c r="W927" i="6"/>
  <c r="V927" i="6"/>
  <c r="T927" i="6"/>
  <c r="S927" i="6"/>
  <c r="E927" i="6"/>
  <c r="D927" i="6"/>
  <c r="W926" i="6"/>
  <c r="V926" i="6"/>
  <c r="T926" i="6"/>
  <c r="S926" i="6"/>
  <c r="E926" i="6"/>
  <c r="D926" i="6"/>
  <c r="W925" i="6"/>
  <c r="V925" i="6"/>
  <c r="T925" i="6"/>
  <c r="S925" i="6"/>
  <c r="E925" i="6"/>
  <c r="D925" i="6"/>
  <c r="W924" i="6"/>
  <c r="V924" i="6"/>
  <c r="T924" i="6"/>
  <c r="S924" i="6"/>
  <c r="E924" i="6"/>
  <c r="D924" i="6"/>
  <c r="W923" i="6"/>
  <c r="V923" i="6"/>
  <c r="T923" i="6"/>
  <c r="S923" i="6"/>
  <c r="E923" i="6"/>
  <c r="D923" i="6"/>
  <c r="W922" i="6"/>
  <c r="V922" i="6"/>
  <c r="T922" i="6"/>
  <c r="S922" i="6"/>
  <c r="E922" i="6"/>
  <c r="D922" i="6"/>
  <c r="W921" i="6"/>
  <c r="V921" i="6"/>
  <c r="T921" i="6"/>
  <c r="S921" i="6"/>
  <c r="E921" i="6"/>
  <c r="D921" i="6"/>
  <c r="W920" i="6"/>
  <c r="V920" i="6"/>
  <c r="T920" i="6"/>
  <c r="S920" i="6"/>
  <c r="E920" i="6"/>
  <c r="D920" i="6"/>
  <c r="W919" i="6"/>
  <c r="V919" i="6"/>
  <c r="T919" i="6"/>
  <c r="S919" i="6"/>
  <c r="E919" i="6"/>
  <c r="D919" i="6"/>
  <c r="W918" i="6"/>
  <c r="V918" i="6"/>
  <c r="T918" i="6"/>
  <c r="S918" i="6"/>
  <c r="E918" i="6"/>
  <c r="D918" i="6"/>
  <c r="W917" i="6"/>
  <c r="V917" i="6"/>
  <c r="T917" i="6"/>
  <c r="S917" i="6"/>
  <c r="E917" i="6"/>
  <c r="D917" i="6"/>
  <c r="W916" i="6"/>
  <c r="V916" i="6"/>
  <c r="T916" i="6"/>
  <c r="S916" i="6"/>
  <c r="E916" i="6"/>
  <c r="D916" i="6"/>
  <c r="W915" i="6"/>
  <c r="V915" i="6"/>
  <c r="T915" i="6"/>
  <c r="S915" i="6"/>
  <c r="E915" i="6"/>
  <c r="D915" i="6"/>
  <c r="W914" i="6"/>
  <c r="V914" i="6"/>
  <c r="T914" i="6"/>
  <c r="S914" i="6"/>
  <c r="E914" i="6"/>
  <c r="D914" i="6"/>
  <c r="W913" i="6"/>
  <c r="V913" i="6"/>
  <c r="T913" i="6"/>
  <c r="S913" i="6"/>
  <c r="E913" i="6"/>
  <c r="D913" i="6"/>
  <c r="W912" i="6"/>
  <c r="V912" i="6"/>
  <c r="T912" i="6"/>
  <c r="S912" i="6"/>
  <c r="E912" i="6"/>
  <c r="D912" i="6"/>
  <c r="W911" i="6"/>
  <c r="V911" i="6"/>
  <c r="T911" i="6"/>
  <c r="S911" i="6"/>
  <c r="E911" i="6"/>
  <c r="D911" i="6"/>
  <c r="W910" i="6"/>
  <c r="V910" i="6"/>
  <c r="T910" i="6"/>
  <c r="S910" i="6"/>
  <c r="E910" i="6"/>
  <c r="D910" i="6"/>
  <c r="W909" i="6"/>
  <c r="V909" i="6"/>
  <c r="T909" i="6"/>
  <c r="S909" i="6"/>
  <c r="E909" i="6"/>
  <c r="D909" i="6"/>
  <c r="W908" i="6"/>
  <c r="V908" i="6"/>
  <c r="T908" i="6"/>
  <c r="S908" i="6"/>
  <c r="E908" i="6"/>
  <c r="D908" i="6"/>
  <c r="W907" i="6"/>
  <c r="V907" i="6"/>
  <c r="T907" i="6"/>
  <c r="S907" i="6"/>
  <c r="E907" i="6"/>
  <c r="D907" i="6"/>
  <c r="W906" i="6"/>
  <c r="V906" i="6"/>
  <c r="T906" i="6"/>
  <c r="S906" i="6"/>
  <c r="E906" i="6"/>
  <c r="D906" i="6"/>
  <c r="W905" i="6"/>
  <c r="V905" i="6"/>
  <c r="T905" i="6"/>
  <c r="S905" i="6"/>
  <c r="E905" i="6"/>
  <c r="D905" i="6"/>
  <c r="W904" i="6"/>
  <c r="V904" i="6"/>
  <c r="T904" i="6"/>
  <c r="S904" i="6"/>
  <c r="E904" i="6"/>
  <c r="D904" i="6"/>
  <c r="W903" i="6"/>
  <c r="V903" i="6"/>
  <c r="T903" i="6"/>
  <c r="S903" i="6"/>
  <c r="E903" i="6"/>
  <c r="D903" i="6"/>
  <c r="W902" i="6"/>
  <c r="V902" i="6"/>
  <c r="T902" i="6"/>
  <c r="S902" i="6"/>
  <c r="E902" i="6"/>
  <c r="D902" i="6"/>
  <c r="W901" i="6"/>
  <c r="V901" i="6"/>
  <c r="T901" i="6"/>
  <c r="S901" i="6"/>
  <c r="E901" i="6"/>
  <c r="D901" i="6"/>
  <c r="W900" i="6"/>
  <c r="V900" i="6"/>
  <c r="T900" i="6"/>
  <c r="S900" i="6"/>
  <c r="E900" i="6"/>
  <c r="D900" i="6"/>
  <c r="W899" i="6"/>
  <c r="V899" i="6"/>
  <c r="T899" i="6"/>
  <c r="S899" i="6"/>
  <c r="E899" i="6"/>
  <c r="D899" i="6"/>
  <c r="W898" i="6"/>
  <c r="V898" i="6"/>
  <c r="T898" i="6"/>
  <c r="S898" i="6"/>
  <c r="E898" i="6"/>
  <c r="D898" i="6"/>
  <c r="W897" i="6"/>
  <c r="V897" i="6"/>
  <c r="T897" i="6"/>
  <c r="S897" i="6"/>
  <c r="E897" i="6"/>
  <c r="D897" i="6"/>
  <c r="W896" i="6"/>
  <c r="V896" i="6"/>
  <c r="T896" i="6"/>
  <c r="S896" i="6"/>
  <c r="E896" i="6"/>
  <c r="D896" i="6"/>
  <c r="W895" i="6"/>
  <c r="V895" i="6"/>
  <c r="T895" i="6"/>
  <c r="S895" i="6"/>
  <c r="E895" i="6"/>
  <c r="D895" i="6"/>
  <c r="W894" i="6"/>
  <c r="V894" i="6"/>
  <c r="T894" i="6"/>
  <c r="S894" i="6"/>
  <c r="E894" i="6"/>
  <c r="D894" i="6"/>
  <c r="W893" i="6"/>
  <c r="V893" i="6"/>
  <c r="T893" i="6"/>
  <c r="S893" i="6"/>
  <c r="E893" i="6"/>
  <c r="D893" i="6"/>
  <c r="W892" i="6"/>
  <c r="V892" i="6"/>
  <c r="T892" i="6"/>
  <c r="S892" i="6"/>
  <c r="E892" i="6"/>
  <c r="D892" i="6"/>
  <c r="W891" i="6"/>
  <c r="V891" i="6"/>
  <c r="T891" i="6"/>
  <c r="S891" i="6"/>
  <c r="E891" i="6"/>
  <c r="D891" i="6"/>
  <c r="W890" i="6"/>
  <c r="V890" i="6"/>
  <c r="T890" i="6"/>
  <c r="S890" i="6"/>
  <c r="E890" i="6"/>
  <c r="D890" i="6"/>
  <c r="W889" i="6"/>
  <c r="V889" i="6"/>
  <c r="T889" i="6"/>
  <c r="S889" i="6"/>
  <c r="E889" i="6"/>
  <c r="D889" i="6"/>
  <c r="W888" i="6"/>
  <c r="V888" i="6"/>
  <c r="T888" i="6"/>
  <c r="S888" i="6"/>
  <c r="E888" i="6"/>
  <c r="D888" i="6"/>
  <c r="W887" i="6"/>
  <c r="V887" i="6"/>
  <c r="T887" i="6"/>
  <c r="S887" i="6"/>
  <c r="E887" i="6"/>
  <c r="D887" i="6"/>
  <c r="W886" i="6"/>
  <c r="V886" i="6"/>
  <c r="T886" i="6"/>
  <c r="S886" i="6"/>
  <c r="E886" i="6"/>
  <c r="D886" i="6"/>
  <c r="W885" i="6"/>
  <c r="V885" i="6"/>
  <c r="T885" i="6"/>
  <c r="S885" i="6"/>
  <c r="E885" i="6"/>
  <c r="D885" i="6"/>
  <c r="W884" i="6"/>
  <c r="V884" i="6"/>
  <c r="T884" i="6"/>
  <c r="S884" i="6"/>
  <c r="E884" i="6"/>
  <c r="D884" i="6"/>
  <c r="W883" i="6"/>
  <c r="V883" i="6"/>
  <c r="T883" i="6"/>
  <c r="S883" i="6"/>
  <c r="E883" i="6"/>
  <c r="D883" i="6"/>
  <c r="W882" i="6"/>
  <c r="V882" i="6"/>
  <c r="T882" i="6"/>
  <c r="S882" i="6"/>
  <c r="E882" i="6"/>
  <c r="D882" i="6"/>
  <c r="W881" i="6"/>
  <c r="V881" i="6"/>
  <c r="T881" i="6"/>
  <c r="S881" i="6"/>
  <c r="E881" i="6"/>
  <c r="D881" i="6"/>
  <c r="W880" i="6"/>
  <c r="V880" i="6"/>
  <c r="T880" i="6"/>
  <c r="S880" i="6"/>
  <c r="E880" i="6"/>
  <c r="D880" i="6"/>
  <c r="W879" i="6"/>
  <c r="V879" i="6"/>
  <c r="T879" i="6"/>
  <c r="S879" i="6"/>
  <c r="E879" i="6"/>
  <c r="D879" i="6"/>
  <c r="W878" i="6"/>
  <c r="V878" i="6"/>
  <c r="T878" i="6"/>
  <c r="S878" i="6"/>
  <c r="E878" i="6"/>
  <c r="D878" i="6"/>
  <c r="W877" i="6"/>
  <c r="V877" i="6"/>
  <c r="T877" i="6"/>
  <c r="S877" i="6"/>
  <c r="E877" i="6"/>
  <c r="D877" i="6"/>
  <c r="W876" i="6"/>
  <c r="V876" i="6"/>
  <c r="T876" i="6"/>
  <c r="S876" i="6"/>
  <c r="E876" i="6"/>
  <c r="D876" i="6"/>
  <c r="W875" i="6"/>
  <c r="V875" i="6"/>
  <c r="T875" i="6"/>
  <c r="S875" i="6"/>
  <c r="E875" i="6"/>
  <c r="D875" i="6"/>
  <c r="W874" i="6"/>
  <c r="V874" i="6"/>
  <c r="T874" i="6"/>
  <c r="S874" i="6"/>
  <c r="E874" i="6"/>
  <c r="D874" i="6"/>
  <c r="W873" i="6"/>
  <c r="V873" i="6"/>
  <c r="T873" i="6"/>
  <c r="S873" i="6"/>
  <c r="E873" i="6"/>
  <c r="D873" i="6"/>
  <c r="W872" i="6"/>
  <c r="V872" i="6"/>
  <c r="T872" i="6"/>
  <c r="S872" i="6"/>
  <c r="E872" i="6"/>
  <c r="D872" i="6"/>
  <c r="W871" i="6"/>
  <c r="V871" i="6"/>
  <c r="T871" i="6"/>
  <c r="S871" i="6"/>
  <c r="E871" i="6"/>
  <c r="D871" i="6"/>
  <c r="W870" i="6"/>
  <c r="V870" i="6"/>
  <c r="T870" i="6"/>
  <c r="S870" i="6"/>
  <c r="E870" i="6"/>
  <c r="D870" i="6"/>
  <c r="W869" i="6"/>
  <c r="V869" i="6"/>
  <c r="T869" i="6"/>
  <c r="S869" i="6"/>
  <c r="E869" i="6"/>
  <c r="D869" i="6"/>
  <c r="W868" i="6"/>
  <c r="V868" i="6"/>
  <c r="T868" i="6"/>
  <c r="S868" i="6"/>
  <c r="E868" i="6"/>
  <c r="D868" i="6"/>
  <c r="W867" i="6"/>
  <c r="V867" i="6"/>
  <c r="T867" i="6"/>
  <c r="S867" i="6"/>
  <c r="E867" i="6"/>
  <c r="D867" i="6"/>
  <c r="W866" i="6"/>
  <c r="V866" i="6"/>
  <c r="T866" i="6"/>
  <c r="S866" i="6"/>
  <c r="E866" i="6"/>
  <c r="D866" i="6"/>
  <c r="W865" i="6"/>
  <c r="V865" i="6"/>
  <c r="T865" i="6"/>
  <c r="S865" i="6"/>
  <c r="E865" i="6"/>
  <c r="D865" i="6"/>
  <c r="W864" i="6"/>
  <c r="V864" i="6"/>
  <c r="T864" i="6"/>
  <c r="S864" i="6"/>
  <c r="E864" i="6"/>
  <c r="D864" i="6"/>
  <c r="W863" i="6"/>
  <c r="V863" i="6"/>
  <c r="T863" i="6"/>
  <c r="S863" i="6"/>
  <c r="E863" i="6"/>
  <c r="D863" i="6"/>
  <c r="W862" i="6"/>
  <c r="V862" i="6"/>
  <c r="T862" i="6"/>
  <c r="S862" i="6"/>
  <c r="E862" i="6"/>
  <c r="D862" i="6"/>
  <c r="W861" i="6"/>
  <c r="V861" i="6"/>
  <c r="T861" i="6"/>
  <c r="S861" i="6"/>
  <c r="E861" i="6"/>
  <c r="D861" i="6"/>
  <c r="W860" i="6"/>
  <c r="V860" i="6"/>
  <c r="T860" i="6"/>
  <c r="S860" i="6"/>
  <c r="E860" i="6"/>
  <c r="D860" i="6"/>
  <c r="W859" i="6"/>
  <c r="V859" i="6"/>
  <c r="T859" i="6"/>
  <c r="S859" i="6"/>
  <c r="E859" i="6"/>
  <c r="D859" i="6"/>
  <c r="W858" i="6"/>
  <c r="V858" i="6"/>
  <c r="T858" i="6"/>
  <c r="S858" i="6"/>
  <c r="E858" i="6"/>
  <c r="D858" i="6"/>
  <c r="W857" i="6"/>
  <c r="V857" i="6"/>
  <c r="T857" i="6"/>
  <c r="S857" i="6"/>
  <c r="E857" i="6"/>
  <c r="D857" i="6"/>
  <c r="W856" i="6"/>
  <c r="V856" i="6"/>
  <c r="T856" i="6"/>
  <c r="S856" i="6"/>
  <c r="E856" i="6"/>
  <c r="D856" i="6"/>
  <c r="W855" i="6"/>
  <c r="V855" i="6"/>
  <c r="T855" i="6"/>
  <c r="S855" i="6"/>
  <c r="E855" i="6"/>
  <c r="D855" i="6"/>
  <c r="W854" i="6"/>
  <c r="V854" i="6"/>
  <c r="T854" i="6"/>
  <c r="S854" i="6"/>
  <c r="E854" i="6"/>
  <c r="D854" i="6"/>
  <c r="W853" i="6"/>
  <c r="V853" i="6"/>
  <c r="T853" i="6"/>
  <c r="S853" i="6"/>
  <c r="E853" i="6"/>
  <c r="D853" i="6"/>
  <c r="W852" i="6"/>
  <c r="V852" i="6"/>
  <c r="T852" i="6"/>
  <c r="S852" i="6"/>
  <c r="E852" i="6"/>
  <c r="D852" i="6"/>
  <c r="W851" i="6"/>
  <c r="V851" i="6"/>
  <c r="T851" i="6"/>
  <c r="S851" i="6"/>
  <c r="E851" i="6"/>
  <c r="D851" i="6"/>
  <c r="W850" i="6"/>
  <c r="V850" i="6"/>
  <c r="T850" i="6"/>
  <c r="S850" i="6"/>
  <c r="E850" i="6"/>
  <c r="D850" i="6"/>
  <c r="W849" i="6"/>
  <c r="V849" i="6"/>
  <c r="T849" i="6"/>
  <c r="S849" i="6"/>
  <c r="E849" i="6"/>
  <c r="D849" i="6"/>
  <c r="W848" i="6"/>
  <c r="V848" i="6"/>
  <c r="T848" i="6"/>
  <c r="S848" i="6"/>
  <c r="E848" i="6"/>
  <c r="D848" i="6"/>
  <c r="W847" i="6"/>
  <c r="V847" i="6"/>
  <c r="T847" i="6"/>
  <c r="S847" i="6"/>
  <c r="E847" i="6"/>
  <c r="D847" i="6"/>
  <c r="W846" i="6"/>
  <c r="V846" i="6"/>
  <c r="T846" i="6"/>
  <c r="S846" i="6"/>
  <c r="E846" i="6"/>
  <c r="D846" i="6"/>
  <c r="W845" i="6"/>
  <c r="V845" i="6"/>
  <c r="T845" i="6"/>
  <c r="S845" i="6"/>
  <c r="E845" i="6"/>
  <c r="D845" i="6"/>
  <c r="W844" i="6"/>
  <c r="V844" i="6"/>
  <c r="T844" i="6"/>
  <c r="S844" i="6"/>
  <c r="E844" i="6"/>
  <c r="D844" i="6"/>
  <c r="W843" i="6"/>
  <c r="V843" i="6"/>
  <c r="T843" i="6"/>
  <c r="S843" i="6"/>
  <c r="E843" i="6"/>
  <c r="D843" i="6"/>
  <c r="W842" i="6"/>
  <c r="V842" i="6"/>
  <c r="T842" i="6"/>
  <c r="S842" i="6"/>
  <c r="E842" i="6"/>
  <c r="D842" i="6"/>
  <c r="W841" i="6"/>
  <c r="V841" i="6"/>
  <c r="T841" i="6"/>
  <c r="S841" i="6"/>
  <c r="E841" i="6"/>
  <c r="D841" i="6"/>
  <c r="W840" i="6"/>
  <c r="V840" i="6"/>
  <c r="T840" i="6"/>
  <c r="S840" i="6"/>
  <c r="E840" i="6"/>
  <c r="D840" i="6"/>
  <c r="W839" i="6"/>
  <c r="V839" i="6"/>
  <c r="T839" i="6"/>
  <c r="S839" i="6"/>
  <c r="E839" i="6"/>
  <c r="D839" i="6"/>
  <c r="W838" i="6"/>
  <c r="V838" i="6"/>
  <c r="T838" i="6"/>
  <c r="S838" i="6"/>
  <c r="E838" i="6"/>
  <c r="D838" i="6"/>
  <c r="W837" i="6"/>
  <c r="V837" i="6"/>
  <c r="T837" i="6"/>
  <c r="S837" i="6"/>
  <c r="E837" i="6"/>
  <c r="D837" i="6"/>
  <c r="W836" i="6"/>
  <c r="V836" i="6"/>
  <c r="T836" i="6"/>
  <c r="S836" i="6"/>
  <c r="E836" i="6"/>
  <c r="D836" i="6"/>
  <c r="W835" i="6"/>
  <c r="V835" i="6"/>
  <c r="T835" i="6"/>
  <c r="S835" i="6"/>
  <c r="E835" i="6"/>
  <c r="D835" i="6"/>
  <c r="W834" i="6"/>
  <c r="V834" i="6"/>
  <c r="T834" i="6"/>
  <c r="S834" i="6"/>
  <c r="E834" i="6"/>
  <c r="D834" i="6"/>
  <c r="W833" i="6"/>
  <c r="V833" i="6"/>
  <c r="T833" i="6"/>
  <c r="S833" i="6"/>
  <c r="E833" i="6"/>
  <c r="D833" i="6"/>
  <c r="W832" i="6"/>
  <c r="V832" i="6"/>
  <c r="T832" i="6"/>
  <c r="S832" i="6"/>
  <c r="E832" i="6"/>
  <c r="D832" i="6"/>
  <c r="W831" i="6"/>
  <c r="V831" i="6"/>
  <c r="T831" i="6"/>
  <c r="S831" i="6"/>
  <c r="E831" i="6"/>
  <c r="D831" i="6"/>
  <c r="W830" i="6"/>
  <c r="V830" i="6"/>
  <c r="T830" i="6"/>
  <c r="S830" i="6"/>
  <c r="E830" i="6"/>
  <c r="D830" i="6"/>
  <c r="W829" i="6"/>
  <c r="V829" i="6"/>
  <c r="T829" i="6"/>
  <c r="S829" i="6"/>
  <c r="E829" i="6"/>
  <c r="D829" i="6"/>
  <c r="W828" i="6"/>
  <c r="V828" i="6"/>
  <c r="T828" i="6"/>
  <c r="S828" i="6"/>
  <c r="E828" i="6"/>
  <c r="D828" i="6"/>
  <c r="W827" i="6"/>
  <c r="V827" i="6"/>
  <c r="T827" i="6"/>
  <c r="S827" i="6"/>
  <c r="E827" i="6"/>
  <c r="D827" i="6"/>
  <c r="W826" i="6"/>
  <c r="V826" i="6"/>
  <c r="T826" i="6"/>
  <c r="S826" i="6"/>
  <c r="E826" i="6"/>
  <c r="D826" i="6"/>
  <c r="W825" i="6"/>
  <c r="V825" i="6"/>
  <c r="T825" i="6"/>
  <c r="S825" i="6"/>
  <c r="E825" i="6"/>
  <c r="D825" i="6"/>
  <c r="W824" i="6"/>
  <c r="V824" i="6"/>
  <c r="T824" i="6"/>
  <c r="S824" i="6"/>
  <c r="E824" i="6"/>
  <c r="D824" i="6"/>
  <c r="W823" i="6"/>
  <c r="V823" i="6"/>
  <c r="T823" i="6"/>
  <c r="S823" i="6"/>
  <c r="E823" i="6"/>
  <c r="D823" i="6"/>
  <c r="W822" i="6"/>
  <c r="V822" i="6"/>
  <c r="T822" i="6"/>
  <c r="S822" i="6"/>
  <c r="E822" i="6"/>
  <c r="D822" i="6"/>
  <c r="W821" i="6"/>
  <c r="V821" i="6"/>
  <c r="T821" i="6"/>
  <c r="S821" i="6"/>
  <c r="E821" i="6"/>
  <c r="D821" i="6"/>
  <c r="W820" i="6"/>
  <c r="V820" i="6"/>
  <c r="T820" i="6"/>
  <c r="S820" i="6"/>
  <c r="E820" i="6"/>
  <c r="D820" i="6"/>
  <c r="W819" i="6"/>
  <c r="V819" i="6"/>
  <c r="T819" i="6"/>
  <c r="S819" i="6"/>
  <c r="E819" i="6"/>
  <c r="D819" i="6"/>
  <c r="W818" i="6"/>
  <c r="T818" i="6"/>
  <c r="E818" i="6"/>
  <c r="D818" i="6"/>
  <c r="W817" i="6"/>
  <c r="T817" i="6"/>
  <c r="E817" i="6"/>
  <c r="D817" i="6"/>
  <c r="W816" i="6"/>
  <c r="T816" i="6"/>
  <c r="E816" i="6"/>
  <c r="D816" i="6"/>
  <c r="W815" i="6"/>
  <c r="T815" i="6"/>
  <c r="E815" i="6"/>
  <c r="D815" i="6"/>
  <c r="W814" i="6"/>
  <c r="T814" i="6"/>
  <c r="E814" i="6"/>
  <c r="D814" i="6"/>
  <c r="W813" i="6"/>
  <c r="T813" i="6"/>
  <c r="E813" i="6"/>
  <c r="D813" i="6"/>
  <c r="W812" i="6"/>
  <c r="T812" i="6"/>
  <c r="E812" i="6"/>
  <c r="D812" i="6"/>
  <c r="W811" i="6"/>
  <c r="T811" i="6"/>
  <c r="E811" i="6"/>
  <c r="D811" i="6"/>
  <c r="W810" i="6"/>
  <c r="T810" i="6"/>
  <c r="E810" i="6"/>
  <c r="D810" i="6"/>
  <c r="W809" i="6"/>
  <c r="T809" i="6"/>
  <c r="E809" i="6"/>
  <c r="D809" i="6"/>
  <c r="W808" i="6"/>
  <c r="T808" i="6"/>
  <c r="E808" i="6"/>
  <c r="D808" i="6"/>
  <c r="W807" i="6"/>
  <c r="T807" i="6"/>
  <c r="E807" i="6"/>
  <c r="D807" i="6"/>
  <c r="W806" i="6"/>
  <c r="T806" i="6"/>
  <c r="E806" i="6"/>
  <c r="D806" i="6"/>
  <c r="W805" i="6"/>
  <c r="T805" i="6"/>
  <c r="E805" i="6"/>
  <c r="D805" i="6"/>
  <c r="W804" i="6"/>
  <c r="T804" i="6"/>
  <c r="E804" i="6"/>
  <c r="D804" i="6"/>
  <c r="W803" i="6"/>
  <c r="T803" i="6"/>
  <c r="E803" i="6"/>
  <c r="D803" i="6"/>
  <c r="W802" i="6"/>
  <c r="T802" i="6"/>
  <c r="E802" i="6"/>
  <c r="D802" i="6"/>
  <c r="W801" i="6"/>
  <c r="T801" i="6"/>
  <c r="E801" i="6"/>
  <c r="D801" i="6"/>
  <c r="W800" i="6"/>
  <c r="T800" i="6"/>
  <c r="E800" i="6"/>
  <c r="D800" i="6"/>
  <c r="W799" i="6"/>
  <c r="T799" i="6"/>
  <c r="E799" i="6"/>
  <c r="D799" i="6"/>
  <c r="W798" i="6"/>
  <c r="T798" i="6"/>
  <c r="E798" i="6"/>
  <c r="D798" i="6"/>
  <c r="W797" i="6"/>
  <c r="T797" i="6"/>
  <c r="E797" i="6"/>
  <c r="D797" i="6"/>
  <c r="W796" i="6"/>
  <c r="T796" i="6"/>
  <c r="E796" i="6"/>
  <c r="D796" i="6"/>
  <c r="W795" i="6"/>
  <c r="T795" i="6"/>
  <c r="E795" i="6"/>
  <c r="D795" i="6"/>
  <c r="W794" i="6"/>
  <c r="V794" i="6"/>
  <c r="T794" i="6"/>
  <c r="S794" i="6"/>
  <c r="E794" i="6"/>
  <c r="D794" i="6"/>
  <c r="W793" i="6"/>
  <c r="V793" i="6"/>
  <c r="T793" i="6"/>
  <c r="S793" i="6"/>
  <c r="E793" i="6"/>
  <c r="D793" i="6"/>
  <c r="W792" i="6"/>
  <c r="V792" i="6"/>
  <c r="T792" i="6"/>
  <c r="S792" i="6"/>
  <c r="E792" i="6"/>
  <c r="D792" i="6"/>
  <c r="W791" i="6"/>
  <c r="V791" i="6"/>
  <c r="T791" i="6"/>
  <c r="S791" i="6"/>
  <c r="E791" i="6"/>
  <c r="D791" i="6"/>
  <c r="W790" i="6"/>
  <c r="V790" i="6"/>
  <c r="T790" i="6"/>
  <c r="S790" i="6"/>
  <c r="E790" i="6"/>
  <c r="D790" i="6"/>
  <c r="W789" i="6"/>
  <c r="V789" i="6"/>
  <c r="T789" i="6"/>
  <c r="S789" i="6"/>
  <c r="E789" i="6"/>
  <c r="D789" i="6"/>
  <c r="W788" i="6"/>
  <c r="V788" i="6"/>
  <c r="T788" i="6"/>
  <c r="S788" i="6"/>
  <c r="E788" i="6"/>
  <c r="D788" i="6"/>
  <c r="W787" i="6"/>
  <c r="V787" i="6"/>
  <c r="T787" i="6"/>
  <c r="S787" i="6"/>
  <c r="E787" i="6"/>
  <c r="D787" i="6"/>
  <c r="W786" i="6"/>
  <c r="V786" i="6"/>
  <c r="T786" i="6"/>
  <c r="S786" i="6"/>
  <c r="E786" i="6"/>
  <c r="D786" i="6"/>
  <c r="W785" i="6"/>
  <c r="V785" i="6"/>
  <c r="T785" i="6"/>
  <c r="S785" i="6"/>
  <c r="E785" i="6"/>
  <c r="D785" i="6"/>
  <c r="W784" i="6"/>
  <c r="V784" i="6"/>
  <c r="T784" i="6"/>
  <c r="S784" i="6"/>
  <c r="E784" i="6"/>
  <c r="D784" i="6"/>
  <c r="W783" i="6"/>
  <c r="V783" i="6"/>
  <c r="T783" i="6"/>
  <c r="S783" i="6"/>
  <c r="E783" i="6"/>
  <c r="D783" i="6"/>
  <c r="W782" i="6"/>
  <c r="V782" i="6"/>
  <c r="T782" i="6"/>
  <c r="S782" i="6"/>
  <c r="E782" i="6"/>
  <c r="D782" i="6"/>
  <c r="W781" i="6"/>
  <c r="V781" i="6"/>
  <c r="T781" i="6"/>
  <c r="S781" i="6"/>
  <c r="E781" i="6"/>
  <c r="D781" i="6"/>
  <c r="W780" i="6"/>
  <c r="V780" i="6"/>
  <c r="T780" i="6"/>
  <c r="S780" i="6"/>
  <c r="E780" i="6"/>
  <c r="D780" i="6"/>
  <c r="W779" i="6"/>
  <c r="V779" i="6"/>
  <c r="T779" i="6"/>
  <c r="S779" i="6"/>
  <c r="E779" i="6"/>
  <c r="D779" i="6"/>
  <c r="W778" i="6"/>
  <c r="V778" i="6"/>
  <c r="T778" i="6"/>
  <c r="S778" i="6"/>
  <c r="E778" i="6"/>
  <c r="D778" i="6"/>
  <c r="W777" i="6"/>
  <c r="V777" i="6"/>
  <c r="T777" i="6"/>
  <c r="S777" i="6"/>
  <c r="E777" i="6"/>
  <c r="D777" i="6"/>
  <c r="W776" i="6"/>
  <c r="V776" i="6"/>
  <c r="T776" i="6"/>
  <c r="S776" i="6"/>
  <c r="E776" i="6"/>
  <c r="D776" i="6"/>
  <c r="W775" i="6"/>
  <c r="V775" i="6"/>
  <c r="T775" i="6"/>
  <c r="S775" i="6"/>
  <c r="E775" i="6"/>
  <c r="D775" i="6"/>
  <c r="W774" i="6"/>
  <c r="V774" i="6"/>
  <c r="T774" i="6"/>
  <c r="S774" i="6"/>
  <c r="E774" i="6"/>
  <c r="D774" i="6"/>
  <c r="W773" i="6"/>
  <c r="V773" i="6"/>
  <c r="T773" i="6"/>
  <c r="S773" i="6"/>
  <c r="E773" i="6"/>
  <c r="D773" i="6"/>
  <c r="W772" i="6"/>
  <c r="V772" i="6"/>
  <c r="T772" i="6"/>
  <c r="S772" i="6"/>
  <c r="E772" i="6"/>
  <c r="D772" i="6"/>
  <c r="W771" i="6"/>
  <c r="V771" i="6"/>
  <c r="T771" i="6"/>
  <c r="S771" i="6"/>
  <c r="E771" i="6"/>
  <c r="D771" i="6"/>
  <c r="W770" i="6"/>
  <c r="V770" i="6"/>
  <c r="T770" i="6"/>
  <c r="S770" i="6"/>
  <c r="E770" i="6"/>
  <c r="D770" i="6"/>
  <c r="W769" i="6"/>
  <c r="V769" i="6"/>
  <c r="T769" i="6"/>
  <c r="S769" i="6"/>
  <c r="E769" i="6"/>
  <c r="D769" i="6"/>
  <c r="W768" i="6"/>
  <c r="V768" i="6"/>
  <c r="T768" i="6"/>
  <c r="S768" i="6"/>
  <c r="E768" i="6"/>
  <c r="D768" i="6"/>
  <c r="W767" i="6"/>
  <c r="V767" i="6"/>
  <c r="T767" i="6"/>
  <c r="S767" i="6"/>
  <c r="E767" i="6"/>
  <c r="D767" i="6"/>
  <c r="W766" i="6"/>
  <c r="V766" i="6"/>
  <c r="T766" i="6"/>
  <c r="S766" i="6"/>
  <c r="E766" i="6"/>
  <c r="D766" i="6"/>
  <c r="W765" i="6"/>
  <c r="V765" i="6"/>
  <c r="T765" i="6"/>
  <c r="S765" i="6"/>
  <c r="E765" i="6"/>
  <c r="D765" i="6"/>
  <c r="W764" i="6"/>
  <c r="V764" i="6"/>
  <c r="T764" i="6"/>
  <c r="S764" i="6"/>
  <c r="E764" i="6"/>
  <c r="D764" i="6"/>
  <c r="W763" i="6"/>
  <c r="V763" i="6"/>
  <c r="T763" i="6"/>
  <c r="S763" i="6"/>
  <c r="E763" i="6"/>
  <c r="D763" i="6"/>
  <c r="W762" i="6"/>
  <c r="V762" i="6"/>
  <c r="T762" i="6"/>
  <c r="S762" i="6"/>
  <c r="E762" i="6"/>
  <c r="D762" i="6"/>
  <c r="W761" i="6"/>
  <c r="V761" i="6"/>
  <c r="T761" i="6"/>
  <c r="S761" i="6"/>
  <c r="E761" i="6"/>
  <c r="D761" i="6"/>
  <c r="W760" i="6"/>
  <c r="V760" i="6"/>
  <c r="T760" i="6"/>
  <c r="S760" i="6"/>
  <c r="E760" i="6"/>
  <c r="D760" i="6"/>
  <c r="W759" i="6"/>
  <c r="V759" i="6"/>
  <c r="T759" i="6"/>
  <c r="S759" i="6"/>
  <c r="E759" i="6"/>
  <c r="D759" i="6"/>
  <c r="W758" i="6"/>
  <c r="V758" i="6"/>
  <c r="T758" i="6"/>
  <c r="S758" i="6"/>
  <c r="E758" i="6"/>
  <c r="D758" i="6"/>
  <c r="W757" i="6"/>
  <c r="V757" i="6"/>
  <c r="T757" i="6"/>
  <c r="S757" i="6"/>
  <c r="E757" i="6"/>
  <c r="D757" i="6"/>
  <c r="W756" i="6"/>
  <c r="V756" i="6"/>
  <c r="T756" i="6"/>
  <c r="S756" i="6"/>
  <c r="E756" i="6"/>
  <c r="D756" i="6"/>
  <c r="W755" i="6"/>
  <c r="V755" i="6"/>
  <c r="T755" i="6"/>
  <c r="S755" i="6"/>
  <c r="E755" i="6"/>
  <c r="D755" i="6"/>
  <c r="W754" i="6"/>
  <c r="V754" i="6"/>
  <c r="T754" i="6"/>
  <c r="S754" i="6"/>
  <c r="E754" i="6"/>
  <c r="D754" i="6"/>
  <c r="W753" i="6"/>
  <c r="V753" i="6"/>
  <c r="T753" i="6"/>
  <c r="S753" i="6"/>
  <c r="E753" i="6"/>
  <c r="D753" i="6"/>
  <c r="W752" i="6"/>
  <c r="V752" i="6"/>
  <c r="T752" i="6"/>
  <c r="S752" i="6"/>
  <c r="E752" i="6"/>
  <c r="D752" i="6"/>
  <c r="W751" i="6"/>
  <c r="V751" i="6"/>
  <c r="T751" i="6"/>
  <c r="S751" i="6"/>
  <c r="E751" i="6"/>
  <c r="D751" i="6"/>
  <c r="W750" i="6"/>
  <c r="V750" i="6"/>
  <c r="T750" i="6"/>
  <c r="S750" i="6"/>
  <c r="E750" i="6"/>
  <c r="D750" i="6"/>
  <c r="W749" i="6"/>
  <c r="V749" i="6"/>
  <c r="T749" i="6"/>
  <c r="S749" i="6"/>
  <c r="E749" i="6"/>
  <c r="D749" i="6"/>
  <c r="W748" i="6"/>
  <c r="V748" i="6"/>
  <c r="T748" i="6"/>
  <c r="S748" i="6"/>
  <c r="E748" i="6"/>
  <c r="D748" i="6"/>
  <c r="W747" i="6"/>
  <c r="V747" i="6"/>
  <c r="T747" i="6"/>
  <c r="S747" i="6"/>
  <c r="E747" i="6"/>
  <c r="D747" i="6"/>
  <c r="W746" i="6"/>
  <c r="V746" i="6"/>
  <c r="T746" i="6"/>
  <c r="S746" i="6"/>
  <c r="E746" i="6"/>
  <c r="D746" i="6"/>
  <c r="W745" i="6"/>
  <c r="V745" i="6"/>
  <c r="T745" i="6"/>
  <c r="S745" i="6"/>
  <c r="E745" i="6"/>
  <c r="D745" i="6"/>
  <c r="W744" i="6"/>
  <c r="V744" i="6"/>
  <c r="T744" i="6"/>
  <c r="S744" i="6"/>
  <c r="E744" i="6"/>
  <c r="D744" i="6"/>
  <c r="W743" i="6"/>
  <c r="V743" i="6"/>
  <c r="T743" i="6"/>
  <c r="S743" i="6"/>
  <c r="E743" i="6"/>
  <c r="D743" i="6"/>
  <c r="W742" i="6"/>
  <c r="V742" i="6"/>
  <c r="T742" i="6"/>
  <c r="S742" i="6"/>
  <c r="E742" i="6"/>
  <c r="D742" i="6"/>
  <c r="W741" i="6"/>
  <c r="V741" i="6"/>
  <c r="T741" i="6"/>
  <c r="S741" i="6"/>
  <c r="E741" i="6"/>
  <c r="D741" i="6"/>
  <c r="W740" i="6"/>
  <c r="V740" i="6"/>
  <c r="T740" i="6"/>
  <c r="S740" i="6"/>
  <c r="E740" i="6"/>
  <c r="D740" i="6"/>
  <c r="W739" i="6"/>
  <c r="V739" i="6"/>
  <c r="T739" i="6"/>
  <c r="S739" i="6"/>
  <c r="E739" i="6"/>
  <c r="D739" i="6"/>
  <c r="W738" i="6"/>
  <c r="V738" i="6"/>
  <c r="T738" i="6"/>
  <c r="S738" i="6"/>
  <c r="E738" i="6"/>
  <c r="D738" i="6"/>
  <c r="W737" i="6"/>
  <c r="V737" i="6"/>
  <c r="T737" i="6"/>
  <c r="S737" i="6"/>
  <c r="E737" i="6"/>
  <c r="D737" i="6"/>
  <c r="W736" i="6"/>
  <c r="V736" i="6"/>
  <c r="T736" i="6"/>
  <c r="S736" i="6"/>
  <c r="E736" i="6"/>
  <c r="D736" i="6"/>
  <c r="W735" i="6"/>
  <c r="V735" i="6"/>
  <c r="T735" i="6"/>
  <c r="S735" i="6"/>
  <c r="E735" i="6"/>
  <c r="D735" i="6"/>
  <c r="W734" i="6"/>
  <c r="V734" i="6"/>
  <c r="T734" i="6"/>
  <c r="S734" i="6"/>
  <c r="E734" i="6"/>
  <c r="D734" i="6"/>
  <c r="W733" i="6"/>
  <c r="V733" i="6"/>
  <c r="T733" i="6"/>
  <c r="S733" i="6"/>
  <c r="E733" i="6"/>
  <c r="D733" i="6"/>
  <c r="W732" i="6"/>
  <c r="V732" i="6"/>
  <c r="T732" i="6"/>
  <c r="S732" i="6"/>
  <c r="E732" i="6"/>
  <c r="D732" i="6"/>
  <c r="W731" i="6"/>
  <c r="V731" i="6"/>
  <c r="T731" i="6"/>
  <c r="S731" i="6"/>
  <c r="E731" i="6"/>
  <c r="D731" i="6"/>
  <c r="W730" i="6"/>
  <c r="V730" i="6"/>
  <c r="T730" i="6"/>
  <c r="S730" i="6"/>
  <c r="E730" i="6"/>
  <c r="D730" i="6"/>
  <c r="W729" i="6"/>
  <c r="V729" i="6"/>
  <c r="T729" i="6"/>
  <c r="S729" i="6"/>
  <c r="E729" i="6"/>
  <c r="D729" i="6"/>
  <c r="W728" i="6"/>
  <c r="V728" i="6"/>
  <c r="T728" i="6"/>
  <c r="S728" i="6"/>
  <c r="E728" i="6"/>
  <c r="D728" i="6"/>
  <c r="W727" i="6"/>
  <c r="V727" i="6"/>
  <c r="T727" i="6"/>
  <c r="S727" i="6"/>
  <c r="E727" i="6"/>
  <c r="D727" i="6"/>
  <c r="W726" i="6"/>
  <c r="V726" i="6"/>
  <c r="T726" i="6"/>
  <c r="S726" i="6"/>
  <c r="E726" i="6"/>
  <c r="D726" i="6"/>
  <c r="W725" i="6"/>
  <c r="V725" i="6"/>
  <c r="T725" i="6"/>
  <c r="S725" i="6"/>
  <c r="E725" i="6"/>
  <c r="D725" i="6"/>
  <c r="W724" i="6"/>
  <c r="V724" i="6"/>
  <c r="T724" i="6"/>
  <c r="S724" i="6"/>
  <c r="E724" i="6"/>
  <c r="D724" i="6"/>
  <c r="W723" i="6"/>
  <c r="V723" i="6"/>
  <c r="T723" i="6"/>
  <c r="S723" i="6"/>
  <c r="E723" i="6"/>
  <c r="D723" i="6"/>
  <c r="W722" i="6"/>
  <c r="V722" i="6"/>
  <c r="T722" i="6"/>
  <c r="S722" i="6"/>
  <c r="E722" i="6"/>
  <c r="D722" i="6"/>
  <c r="W721" i="6"/>
  <c r="V721" i="6"/>
  <c r="T721" i="6"/>
  <c r="S721" i="6"/>
  <c r="E721" i="6"/>
  <c r="D721" i="6"/>
  <c r="W720" i="6"/>
  <c r="V720" i="6"/>
  <c r="T720" i="6"/>
  <c r="S720" i="6"/>
  <c r="E720" i="6"/>
  <c r="D720" i="6"/>
  <c r="W719" i="6"/>
  <c r="T719" i="6"/>
  <c r="E719" i="6"/>
  <c r="D719" i="6"/>
  <c r="W718" i="6"/>
  <c r="T718" i="6"/>
  <c r="E718" i="6"/>
  <c r="D718" i="6"/>
  <c r="W717" i="6"/>
  <c r="T717" i="6"/>
  <c r="E717" i="6"/>
  <c r="D717" i="6"/>
  <c r="W716" i="6"/>
  <c r="T716" i="6"/>
  <c r="E716" i="6"/>
  <c r="D716" i="6"/>
  <c r="W715" i="6"/>
  <c r="T715" i="6"/>
  <c r="E715" i="6"/>
  <c r="D715" i="6"/>
  <c r="W714" i="6"/>
  <c r="T714" i="6"/>
  <c r="E714" i="6"/>
  <c r="D714" i="6"/>
  <c r="W713" i="6"/>
  <c r="T713" i="6"/>
  <c r="E713" i="6"/>
  <c r="D713" i="6"/>
  <c r="W712" i="6"/>
  <c r="T712" i="6"/>
  <c r="E712" i="6"/>
  <c r="D712" i="6"/>
  <c r="W711" i="6"/>
  <c r="T711" i="6"/>
  <c r="E711" i="6"/>
  <c r="D711" i="6"/>
  <c r="W710" i="6"/>
  <c r="T710" i="6"/>
  <c r="E710" i="6"/>
  <c r="D710" i="6"/>
  <c r="W709" i="6"/>
  <c r="T709" i="6"/>
  <c r="E709" i="6"/>
  <c r="D709" i="6"/>
  <c r="W708" i="6"/>
  <c r="T708" i="6"/>
  <c r="E708" i="6"/>
  <c r="D708" i="6"/>
  <c r="W707" i="6"/>
  <c r="T707" i="6"/>
  <c r="E707" i="6"/>
  <c r="D707" i="6"/>
  <c r="W706" i="6"/>
  <c r="T706" i="6"/>
  <c r="E706" i="6"/>
  <c r="D706" i="6"/>
  <c r="W705" i="6"/>
  <c r="T705" i="6"/>
  <c r="E705" i="6"/>
  <c r="D705" i="6"/>
  <c r="W704" i="6"/>
  <c r="T704" i="6"/>
  <c r="E704" i="6"/>
  <c r="D704" i="6"/>
  <c r="W703" i="6"/>
  <c r="T703" i="6"/>
  <c r="E703" i="6"/>
  <c r="D703" i="6"/>
  <c r="W702" i="6"/>
  <c r="T702" i="6"/>
  <c r="E702" i="6"/>
  <c r="D702" i="6"/>
  <c r="W701" i="6"/>
  <c r="T701" i="6"/>
  <c r="E701" i="6"/>
  <c r="D701" i="6"/>
  <c r="W700" i="6"/>
  <c r="T700" i="6"/>
  <c r="E700" i="6"/>
  <c r="D700" i="6"/>
  <c r="W699" i="6"/>
  <c r="T699" i="6"/>
  <c r="E699" i="6"/>
  <c r="D699" i="6"/>
  <c r="W698" i="6"/>
  <c r="T698" i="6"/>
  <c r="E698" i="6"/>
  <c r="D698" i="6"/>
  <c r="W697" i="6"/>
  <c r="T697" i="6"/>
  <c r="E697" i="6"/>
  <c r="D697" i="6"/>
  <c r="W696" i="6"/>
  <c r="T696" i="6"/>
  <c r="E696" i="6"/>
  <c r="D696" i="6"/>
  <c r="W695" i="6"/>
  <c r="V695" i="6"/>
  <c r="T695" i="6"/>
  <c r="S695" i="6"/>
  <c r="E695" i="6"/>
  <c r="D695" i="6"/>
  <c r="W694" i="6"/>
  <c r="V694" i="6"/>
  <c r="T694" i="6"/>
  <c r="S694" i="6"/>
  <c r="E694" i="6"/>
  <c r="D694" i="6"/>
  <c r="W693" i="6"/>
  <c r="V693" i="6"/>
  <c r="T693" i="6"/>
  <c r="S693" i="6"/>
  <c r="E693" i="6"/>
  <c r="D693" i="6"/>
  <c r="W692" i="6"/>
  <c r="V692" i="6"/>
  <c r="T692" i="6"/>
  <c r="S692" i="6"/>
  <c r="E692" i="6"/>
  <c r="D692" i="6"/>
  <c r="W691" i="6"/>
  <c r="V691" i="6"/>
  <c r="T691" i="6"/>
  <c r="S691" i="6"/>
  <c r="E691" i="6"/>
  <c r="D691" i="6"/>
  <c r="W690" i="6"/>
  <c r="V690" i="6"/>
  <c r="T690" i="6"/>
  <c r="S690" i="6"/>
  <c r="E690" i="6"/>
  <c r="D690" i="6"/>
  <c r="W689" i="6"/>
  <c r="V689" i="6"/>
  <c r="T689" i="6"/>
  <c r="S689" i="6"/>
  <c r="E689" i="6"/>
  <c r="D689" i="6"/>
  <c r="W688" i="6"/>
  <c r="V688" i="6"/>
  <c r="T688" i="6"/>
  <c r="S688" i="6"/>
  <c r="E688" i="6"/>
  <c r="D688" i="6"/>
  <c r="W687" i="6"/>
  <c r="V687" i="6"/>
  <c r="T687" i="6"/>
  <c r="S687" i="6"/>
  <c r="E687" i="6"/>
  <c r="D687" i="6"/>
  <c r="W686" i="6"/>
  <c r="V686" i="6"/>
  <c r="T686" i="6"/>
  <c r="S686" i="6"/>
  <c r="E686" i="6"/>
  <c r="D686" i="6"/>
  <c r="W685" i="6"/>
  <c r="V685" i="6"/>
  <c r="T685" i="6"/>
  <c r="S685" i="6"/>
  <c r="E685" i="6"/>
  <c r="D685" i="6"/>
  <c r="W684" i="6"/>
  <c r="V684" i="6"/>
  <c r="T684" i="6"/>
  <c r="S684" i="6"/>
  <c r="E684" i="6"/>
  <c r="D684" i="6"/>
  <c r="W683" i="6"/>
  <c r="V683" i="6"/>
  <c r="T683" i="6"/>
  <c r="S683" i="6"/>
  <c r="E683" i="6"/>
  <c r="D683" i="6"/>
  <c r="W682" i="6"/>
  <c r="V682" i="6"/>
  <c r="T682" i="6"/>
  <c r="S682" i="6"/>
  <c r="E682" i="6"/>
  <c r="D682" i="6"/>
  <c r="W681" i="6"/>
  <c r="V681" i="6"/>
  <c r="T681" i="6"/>
  <c r="S681" i="6"/>
  <c r="E681" i="6"/>
  <c r="D681" i="6"/>
  <c r="W680" i="6"/>
  <c r="V680" i="6"/>
  <c r="T680" i="6"/>
  <c r="S680" i="6"/>
  <c r="E680" i="6"/>
  <c r="D680" i="6"/>
  <c r="W679" i="6"/>
  <c r="V679" i="6"/>
  <c r="T679" i="6"/>
  <c r="S679" i="6"/>
  <c r="E679" i="6"/>
  <c r="D679" i="6"/>
  <c r="W678" i="6"/>
  <c r="V678" i="6"/>
  <c r="T678" i="6"/>
  <c r="S678" i="6"/>
  <c r="E678" i="6"/>
  <c r="D678" i="6"/>
  <c r="W677" i="6"/>
  <c r="V677" i="6"/>
  <c r="T677" i="6"/>
  <c r="S677" i="6"/>
  <c r="E677" i="6"/>
  <c r="D677" i="6"/>
  <c r="W676" i="6"/>
  <c r="V676" i="6"/>
  <c r="T676" i="6"/>
  <c r="S676" i="6"/>
  <c r="E676" i="6"/>
  <c r="D676" i="6"/>
  <c r="W675" i="6"/>
  <c r="V675" i="6"/>
  <c r="T675" i="6"/>
  <c r="S675" i="6"/>
  <c r="E675" i="6"/>
  <c r="D675" i="6"/>
  <c r="W674" i="6"/>
  <c r="V674" i="6"/>
  <c r="T674" i="6"/>
  <c r="S674" i="6"/>
  <c r="E674" i="6"/>
  <c r="D674" i="6"/>
  <c r="W673" i="6"/>
  <c r="V673" i="6"/>
  <c r="T673" i="6"/>
  <c r="S673" i="6"/>
  <c r="E673" i="6"/>
  <c r="D673" i="6"/>
  <c r="W672" i="6"/>
  <c r="V672" i="6"/>
  <c r="T672" i="6"/>
  <c r="S672" i="6"/>
  <c r="E672" i="6"/>
  <c r="D672" i="6"/>
  <c r="W671" i="6"/>
  <c r="V671" i="6"/>
  <c r="T671" i="6"/>
  <c r="S671" i="6"/>
  <c r="E671" i="6"/>
  <c r="D671" i="6"/>
  <c r="W670" i="6"/>
  <c r="V670" i="6"/>
  <c r="T670" i="6"/>
  <c r="S670" i="6"/>
  <c r="E670" i="6"/>
  <c r="D670" i="6"/>
  <c r="W669" i="6"/>
  <c r="V669" i="6"/>
  <c r="T669" i="6"/>
  <c r="S669" i="6"/>
  <c r="E669" i="6"/>
  <c r="D669" i="6"/>
  <c r="W668" i="6"/>
  <c r="V668" i="6"/>
  <c r="T668" i="6"/>
  <c r="S668" i="6"/>
  <c r="E668" i="6"/>
  <c r="D668" i="6"/>
  <c r="W667" i="6"/>
  <c r="V667" i="6"/>
  <c r="T667" i="6"/>
  <c r="S667" i="6"/>
  <c r="E667" i="6"/>
  <c r="D667" i="6"/>
  <c r="W666" i="6"/>
  <c r="V666" i="6"/>
  <c r="T666" i="6"/>
  <c r="S666" i="6"/>
  <c r="E666" i="6"/>
  <c r="D666" i="6"/>
  <c r="W665" i="6"/>
  <c r="V665" i="6"/>
  <c r="T665" i="6"/>
  <c r="S665" i="6"/>
  <c r="E665" i="6"/>
  <c r="D665" i="6"/>
  <c r="W664" i="6"/>
  <c r="V664" i="6"/>
  <c r="T664" i="6"/>
  <c r="S664" i="6"/>
  <c r="E664" i="6"/>
  <c r="D664" i="6"/>
  <c r="W663" i="6"/>
  <c r="V663" i="6"/>
  <c r="T663" i="6"/>
  <c r="S663" i="6"/>
  <c r="E663" i="6"/>
  <c r="D663" i="6"/>
  <c r="W662" i="6"/>
  <c r="V662" i="6"/>
  <c r="T662" i="6"/>
  <c r="S662" i="6"/>
  <c r="E662" i="6"/>
  <c r="D662" i="6"/>
  <c r="W661" i="6"/>
  <c r="V661" i="6"/>
  <c r="T661" i="6"/>
  <c r="S661" i="6"/>
  <c r="E661" i="6"/>
  <c r="D661" i="6"/>
  <c r="W660" i="6"/>
  <c r="V660" i="6"/>
  <c r="T660" i="6"/>
  <c r="S660" i="6"/>
  <c r="E660" i="6"/>
  <c r="D660" i="6"/>
  <c r="W659" i="6"/>
  <c r="V659" i="6"/>
  <c r="T659" i="6"/>
  <c r="S659" i="6"/>
  <c r="E659" i="6"/>
  <c r="D659" i="6"/>
  <c r="W658" i="6"/>
  <c r="V658" i="6"/>
  <c r="T658" i="6"/>
  <c r="S658" i="6"/>
  <c r="E658" i="6"/>
  <c r="D658" i="6"/>
  <c r="W657" i="6"/>
  <c r="V657" i="6"/>
  <c r="T657" i="6"/>
  <c r="S657" i="6"/>
  <c r="E657" i="6"/>
  <c r="D657" i="6"/>
  <c r="W656" i="6"/>
  <c r="V656" i="6"/>
  <c r="T656" i="6"/>
  <c r="S656" i="6"/>
  <c r="E656" i="6"/>
  <c r="D656" i="6"/>
  <c r="W655" i="6"/>
  <c r="V655" i="6"/>
  <c r="T655" i="6"/>
  <c r="S655" i="6"/>
  <c r="E655" i="6"/>
  <c r="D655" i="6"/>
  <c r="W654" i="6"/>
  <c r="V654" i="6"/>
  <c r="T654" i="6"/>
  <c r="S654" i="6"/>
  <c r="E654" i="6"/>
  <c r="D654" i="6"/>
  <c r="W653" i="6"/>
  <c r="V653" i="6"/>
  <c r="T653" i="6"/>
  <c r="S653" i="6"/>
  <c r="E653" i="6"/>
  <c r="D653" i="6"/>
  <c r="W652" i="6"/>
  <c r="V652" i="6"/>
  <c r="T652" i="6"/>
  <c r="S652" i="6"/>
  <c r="E652" i="6"/>
  <c r="D652" i="6"/>
  <c r="W651" i="6"/>
  <c r="V651" i="6"/>
  <c r="T651" i="6"/>
  <c r="S651" i="6"/>
  <c r="E651" i="6"/>
  <c r="D651" i="6"/>
  <c r="W650" i="6"/>
  <c r="V650" i="6"/>
  <c r="T650" i="6"/>
  <c r="S650" i="6"/>
  <c r="E650" i="6"/>
  <c r="D650" i="6"/>
  <c r="W649" i="6"/>
  <c r="V649" i="6"/>
  <c r="T649" i="6"/>
  <c r="S649" i="6"/>
  <c r="E649" i="6"/>
  <c r="D649" i="6"/>
  <c r="W648" i="6"/>
  <c r="V648" i="6"/>
  <c r="T648" i="6"/>
  <c r="S648" i="6"/>
  <c r="E648" i="6"/>
  <c r="D648" i="6"/>
  <c r="W647" i="6"/>
  <c r="V647" i="6"/>
  <c r="T647" i="6"/>
  <c r="S647" i="6"/>
  <c r="E647" i="6"/>
  <c r="D647" i="6"/>
  <c r="W646" i="6"/>
  <c r="V646" i="6"/>
  <c r="T646" i="6"/>
  <c r="S646" i="6"/>
  <c r="E646" i="6"/>
  <c r="D646" i="6"/>
  <c r="W645" i="6"/>
  <c r="V645" i="6"/>
  <c r="T645" i="6"/>
  <c r="S645" i="6"/>
  <c r="E645" i="6"/>
  <c r="D645" i="6"/>
  <c r="W644" i="6"/>
  <c r="V644" i="6"/>
  <c r="T644" i="6"/>
  <c r="S644" i="6"/>
  <c r="E644" i="6"/>
  <c r="D644" i="6"/>
  <c r="W643" i="6"/>
  <c r="V643" i="6"/>
  <c r="T643" i="6"/>
  <c r="S643" i="6"/>
  <c r="E643" i="6"/>
  <c r="D643" i="6"/>
  <c r="W642" i="6"/>
  <c r="V642" i="6"/>
  <c r="T642" i="6"/>
  <c r="S642" i="6"/>
  <c r="E642" i="6"/>
  <c r="D642" i="6"/>
  <c r="W641" i="6"/>
  <c r="V641" i="6"/>
  <c r="T641" i="6"/>
  <c r="S641" i="6"/>
  <c r="E641" i="6"/>
  <c r="D641" i="6"/>
  <c r="W640" i="6"/>
  <c r="V640" i="6"/>
  <c r="T640" i="6"/>
  <c r="S640" i="6"/>
  <c r="E640" i="6"/>
  <c r="D640" i="6"/>
  <c r="W639" i="6"/>
  <c r="V639" i="6"/>
  <c r="T639" i="6"/>
  <c r="S639" i="6"/>
  <c r="E639" i="6"/>
  <c r="D639" i="6"/>
  <c r="W638" i="6"/>
  <c r="V638" i="6"/>
  <c r="T638" i="6"/>
  <c r="S638" i="6"/>
  <c r="E638" i="6"/>
  <c r="D638" i="6"/>
  <c r="W637" i="6"/>
  <c r="V637" i="6"/>
  <c r="T637" i="6"/>
  <c r="S637" i="6"/>
  <c r="E637" i="6"/>
  <c r="D637" i="6"/>
  <c r="W636" i="6"/>
  <c r="V636" i="6"/>
  <c r="T636" i="6"/>
  <c r="S636" i="6"/>
  <c r="E636" i="6"/>
  <c r="D636" i="6"/>
  <c r="W635" i="6"/>
  <c r="V635" i="6"/>
  <c r="T635" i="6"/>
  <c r="S635" i="6"/>
  <c r="E635" i="6"/>
  <c r="D635" i="6"/>
  <c r="W634" i="6"/>
  <c r="V634" i="6"/>
  <c r="T634" i="6"/>
  <c r="S634" i="6"/>
  <c r="E634" i="6"/>
  <c r="D634" i="6"/>
  <c r="W633" i="6"/>
  <c r="V633" i="6"/>
  <c r="T633" i="6"/>
  <c r="S633" i="6"/>
  <c r="E633" i="6"/>
  <c r="D633" i="6"/>
  <c r="W632" i="6"/>
  <c r="V632" i="6"/>
  <c r="T632" i="6"/>
  <c r="S632" i="6"/>
  <c r="E632" i="6"/>
  <c r="D632" i="6"/>
  <c r="W631" i="6"/>
  <c r="V631" i="6"/>
  <c r="T631" i="6"/>
  <c r="S631" i="6"/>
  <c r="E631" i="6"/>
  <c r="D631" i="6"/>
  <c r="W630" i="6"/>
  <c r="V630" i="6"/>
  <c r="T630" i="6"/>
  <c r="S630" i="6"/>
  <c r="E630" i="6"/>
  <c r="D630" i="6"/>
  <c r="W629" i="6"/>
  <c r="V629" i="6"/>
  <c r="T629" i="6"/>
  <c r="S629" i="6"/>
  <c r="E629" i="6"/>
  <c r="D629" i="6"/>
  <c r="W628" i="6"/>
  <c r="V628" i="6"/>
  <c r="T628" i="6"/>
  <c r="S628" i="6"/>
  <c r="E628" i="6"/>
  <c r="D628" i="6"/>
  <c r="W627" i="6"/>
  <c r="V627" i="6"/>
  <c r="T627" i="6"/>
  <c r="S627" i="6"/>
  <c r="E627" i="6"/>
  <c r="D627" i="6"/>
  <c r="W626" i="6"/>
  <c r="V626" i="6"/>
  <c r="T626" i="6"/>
  <c r="S626" i="6"/>
  <c r="E626" i="6"/>
  <c r="D626" i="6"/>
  <c r="W625" i="6"/>
  <c r="V625" i="6"/>
  <c r="T625" i="6"/>
  <c r="S625" i="6"/>
  <c r="E625" i="6"/>
  <c r="D625" i="6"/>
  <c r="W624" i="6"/>
  <c r="V624" i="6"/>
  <c r="T624" i="6"/>
  <c r="S624" i="6"/>
  <c r="E624" i="6"/>
  <c r="D624" i="6"/>
  <c r="W623" i="6"/>
  <c r="V623" i="6"/>
  <c r="T623" i="6"/>
  <c r="S623" i="6"/>
  <c r="E623" i="6"/>
  <c r="D623" i="6"/>
  <c r="W622" i="6"/>
  <c r="V622" i="6"/>
  <c r="T622" i="6"/>
  <c r="S622" i="6"/>
  <c r="E622" i="6"/>
  <c r="D622" i="6"/>
  <c r="W621" i="6"/>
  <c r="V621" i="6"/>
  <c r="T621" i="6"/>
  <c r="S621" i="6"/>
  <c r="E621" i="6"/>
  <c r="D621" i="6"/>
  <c r="W620" i="6"/>
  <c r="V620" i="6"/>
  <c r="T620" i="6"/>
  <c r="S620" i="6"/>
  <c r="E620" i="6"/>
  <c r="D620" i="6"/>
  <c r="W619" i="6"/>
  <c r="V619" i="6"/>
  <c r="T619" i="6"/>
  <c r="S619" i="6"/>
  <c r="E619" i="6"/>
  <c r="D619" i="6"/>
  <c r="W618" i="6"/>
  <c r="V618" i="6"/>
  <c r="T618" i="6"/>
  <c r="S618" i="6"/>
  <c r="E618" i="6"/>
  <c r="D618" i="6"/>
  <c r="W617" i="6"/>
  <c r="V617" i="6"/>
  <c r="T617" i="6"/>
  <c r="S617" i="6"/>
  <c r="E617" i="6"/>
  <c r="D617" i="6"/>
  <c r="W616" i="6"/>
  <c r="V616" i="6"/>
  <c r="T616" i="6"/>
  <c r="S616" i="6"/>
  <c r="E616" i="6"/>
  <c r="D616" i="6"/>
  <c r="W615" i="6"/>
  <c r="V615" i="6"/>
  <c r="T615" i="6"/>
  <c r="S615" i="6"/>
  <c r="E615" i="6"/>
  <c r="D615" i="6"/>
  <c r="W614" i="6"/>
  <c r="V614" i="6"/>
  <c r="T614" i="6"/>
  <c r="S614" i="6"/>
  <c r="E614" i="6"/>
  <c r="D614" i="6"/>
  <c r="W613" i="6"/>
  <c r="V613" i="6"/>
  <c r="T613" i="6"/>
  <c r="S613" i="6"/>
  <c r="E613" i="6"/>
  <c r="D613" i="6"/>
  <c r="W612" i="6"/>
  <c r="V612" i="6"/>
  <c r="T612" i="6"/>
  <c r="S612" i="6"/>
  <c r="E612" i="6"/>
  <c r="D612" i="6"/>
  <c r="W611" i="6"/>
  <c r="V611" i="6"/>
  <c r="T611" i="6"/>
  <c r="S611" i="6"/>
  <c r="E611" i="6"/>
  <c r="D611" i="6"/>
  <c r="W610" i="6"/>
  <c r="V610" i="6"/>
  <c r="T610" i="6"/>
  <c r="S610" i="6"/>
  <c r="E610" i="6"/>
  <c r="D610" i="6"/>
  <c r="W609" i="6"/>
  <c r="V609" i="6"/>
  <c r="T609" i="6"/>
  <c r="S609" i="6"/>
  <c r="E609" i="6"/>
  <c r="D609" i="6"/>
  <c r="W608" i="6"/>
  <c r="V608" i="6"/>
  <c r="T608" i="6"/>
  <c r="S608" i="6"/>
  <c r="E608" i="6"/>
  <c r="D608" i="6"/>
  <c r="W607" i="6"/>
  <c r="V607" i="6"/>
  <c r="T607" i="6"/>
  <c r="S607" i="6"/>
  <c r="E607" i="6"/>
  <c r="D607" i="6"/>
  <c r="W606" i="6"/>
  <c r="V606" i="6"/>
  <c r="T606" i="6"/>
  <c r="S606" i="6"/>
  <c r="E606" i="6"/>
  <c r="D606" i="6"/>
  <c r="W605" i="6"/>
  <c r="V605" i="6"/>
  <c r="T605" i="6"/>
  <c r="S605" i="6"/>
  <c r="E605" i="6"/>
  <c r="D605" i="6"/>
  <c r="W604" i="6"/>
  <c r="V604" i="6"/>
  <c r="T604" i="6"/>
  <c r="S604" i="6"/>
  <c r="E604" i="6"/>
  <c r="D604" i="6"/>
  <c r="W603" i="6"/>
  <c r="V603" i="6"/>
  <c r="T603" i="6"/>
  <c r="S603" i="6"/>
  <c r="E603" i="6"/>
  <c r="D603" i="6"/>
  <c r="W602" i="6"/>
  <c r="V602" i="6"/>
  <c r="T602" i="6"/>
  <c r="S602" i="6"/>
  <c r="E602" i="6"/>
  <c r="D602" i="6"/>
  <c r="W601" i="6"/>
  <c r="V601" i="6"/>
  <c r="T601" i="6"/>
  <c r="S601" i="6"/>
  <c r="E601" i="6"/>
  <c r="D601" i="6"/>
  <c r="W600" i="6"/>
  <c r="V600" i="6"/>
  <c r="T600" i="6"/>
  <c r="S600" i="6"/>
  <c r="E600" i="6"/>
  <c r="D600" i="6"/>
  <c r="W599" i="6"/>
  <c r="V599" i="6"/>
  <c r="T599" i="6"/>
  <c r="S599" i="6"/>
  <c r="E599" i="6"/>
  <c r="D599" i="6"/>
  <c r="W598" i="6"/>
  <c r="V598" i="6"/>
  <c r="T598" i="6"/>
  <c r="S598" i="6"/>
  <c r="E598" i="6"/>
  <c r="D598" i="6"/>
  <c r="W597" i="6"/>
  <c r="V597" i="6"/>
  <c r="T597" i="6"/>
  <c r="S597" i="6"/>
  <c r="E597" i="6"/>
  <c r="D597" i="6"/>
  <c r="W596" i="6"/>
  <c r="V596" i="6"/>
  <c r="T596" i="6"/>
  <c r="S596" i="6"/>
  <c r="E596" i="6"/>
  <c r="D596" i="6"/>
  <c r="W595" i="6"/>
  <c r="V595" i="6"/>
  <c r="T595" i="6"/>
  <c r="S595" i="6"/>
  <c r="E595" i="6"/>
  <c r="D595" i="6"/>
  <c r="W594" i="6"/>
  <c r="V594" i="6"/>
  <c r="T594" i="6"/>
  <c r="S594" i="6"/>
  <c r="E594" i="6"/>
  <c r="D594" i="6"/>
  <c r="W593" i="6"/>
  <c r="V593" i="6"/>
  <c r="T593" i="6"/>
  <c r="S593" i="6"/>
  <c r="E593" i="6"/>
  <c r="D593" i="6"/>
  <c r="W592" i="6"/>
  <c r="V592" i="6"/>
  <c r="T592" i="6"/>
  <c r="S592" i="6"/>
  <c r="E592" i="6"/>
  <c r="D592" i="6"/>
  <c r="W591" i="6"/>
  <c r="V591" i="6"/>
  <c r="T591" i="6"/>
  <c r="S591" i="6"/>
  <c r="E591" i="6"/>
  <c r="D591" i="6"/>
  <c r="W590" i="6"/>
  <c r="V590" i="6"/>
  <c r="T590" i="6"/>
  <c r="S590" i="6"/>
  <c r="E590" i="6"/>
  <c r="D590" i="6"/>
  <c r="W589" i="6"/>
  <c r="V589" i="6"/>
  <c r="T589" i="6"/>
  <c r="S589" i="6"/>
  <c r="E589" i="6"/>
  <c r="D589" i="6"/>
  <c r="W588" i="6"/>
  <c r="V588" i="6"/>
  <c r="T588" i="6"/>
  <c r="S588" i="6"/>
  <c r="E588" i="6"/>
  <c r="D588" i="6"/>
  <c r="W587" i="6"/>
  <c r="V587" i="6"/>
  <c r="T587" i="6"/>
  <c r="S587" i="6"/>
  <c r="E587" i="6"/>
  <c r="D587" i="6"/>
  <c r="W586" i="6"/>
  <c r="V586" i="6"/>
  <c r="T586" i="6"/>
  <c r="S586" i="6"/>
  <c r="E586" i="6"/>
  <c r="D586" i="6"/>
  <c r="W585" i="6"/>
  <c r="V585" i="6"/>
  <c r="T585" i="6"/>
  <c r="S585" i="6"/>
  <c r="E585" i="6"/>
  <c r="D585" i="6"/>
  <c r="W584" i="6"/>
  <c r="V584" i="6"/>
  <c r="T584" i="6"/>
  <c r="S584" i="6"/>
  <c r="E584" i="6"/>
  <c r="D584" i="6"/>
  <c r="W583" i="6"/>
  <c r="V583" i="6"/>
  <c r="T583" i="6"/>
  <c r="S583" i="6"/>
  <c r="E583" i="6"/>
  <c r="D583" i="6"/>
  <c r="W582" i="6"/>
  <c r="V582" i="6"/>
  <c r="T582" i="6"/>
  <c r="S582" i="6"/>
  <c r="E582" i="6"/>
  <c r="D582" i="6"/>
  <c r="W581" i="6"/>
  <c r="V581" i="6"/>
  <c r="T581" i="6"/>
  <c r="S581" i="6"/>
  <c r="E581" i="6"/>
  <c r="D581" i="6"/>
  <c r="W580" i="6"/>
  <c r="V580" i="6"/>
  <c r="T580" i="6"/>
  <c r="S580" i="6"/>
  <c r="E580" i="6"/>
  <c r="D580" i="6"/>
  <c r="W579" i="6"/>
  <c r="V579" i="6"/>
  <c r="T579" i="6"/>
  <c r="S579" i="6"/>
  <c r="E579" i="6"/>
  <c r="D579" i="6"/>
  <c r="W578" i="6"/>
  <c r="V578" i="6"/>
  <c r="T578" i="6"/>
  <c r="S578" i="6"/>
  <c r="E578" i="6"/>
  <c r="D578" i="6"/>
  <c r="W577" i="6"/>
  <c r="V577" i="6"/>
  <c r="T577" i="6"/>
  <c r="S577" i="6"/>
  <c r="E577" i="6"/>
  <c r="D577" i="6"/>
  <c r="W576" i="6"/>
  <c r="V576" i="6"/>
  <c r="T576" i="6"/>
  <c r="S576" i="6"/>
  <c r="E576" i="6"/>
  <c r="D576" i="6"/>
  <c r="W575" i="6"/>
  <c r="V575" i="6"/>
  <c r="T575" i="6"/>
  <c r="S575" i="6"/>
  <c r="E575" i="6"/>
  <c r="D575" i="6"/>
  <c r="W574" i="6"/>
  <c r="V574" i="6"/>
  <c r="T574" i="6"/>
  <c r="S574" i="6"/>
  <c r="E574" i="6"/>
  <c r="D574" i="6"/>
  <c r="W573" i="6"/>
  <c r="V573" i="6"/>
  <c r="T573" i="6"/>
  <c r="S573" i="6"/>
  <c r="E573" i="6"/>
  <c r="D573" i="6"/>
  <c r="W572" i="6"/>
  <c r="V572" i="6"/>
  <c r="T572" i="6"/>
  <c r="S572" i="6"/>
  <c r="E572" i="6"/>
  <c r="D572" i="6"/>
  <c r="W571" i="6"/>
  <c r="V571" i="6"/>
  <c r="T571" i="6"/>
  <c r="S571" i="6"/>
  <c r="E571" i="6"/>
  <c r="D571" i="6"/>
  <c r="W570" i="6"/>
  <c r="V570" i="6"/>
  <c r="T570" i="6"/>
  <c r="S570" i="6"/>
  <c r="E570" i="6"/>
  <c r="D570" i="6"/>
  <c r="W569" i="6"/>
  <c r="V569" i="6"/>
  <c r="T569" i="6"/>
  <c r="S569" i="6"/>
  <c r="E569" i="6"/>
  <c r="D569" i="6"/>
  <c r="W568" i="6"/>
  <c r="V568" i="6"/>
  <c r="T568" i="6"/>
  <c r="S568" i="6"/>
  <c r="E568" i="6"/>
  <c r="D568" i="6"/>
  <c r="W567" i="6"/>
  <c r="V567" i="6"/>
  <c r="T567" i="6"/>
  <c r="S567" i="6"/>
  <c r="E567" i="6"/>
  <c r="D567" i="6"/>
  <c r="W566" i="6"/>
  <c r="V566" i="6"/>
  <c r="T566" i="6"/>
  <c r="S566" i="6"/>
  <c r="E566" i="6"/>
  <c r="D566" i="6"/>
  <c r="W565" i="6"/>
  <c r="V565" i="6"/>
  <c r="T565" i="6"/>
  <c r="S565" i="6"/>
  <c r="E565" i="6"/>
  <c r="D565" i="6"/>
  <c r="W564" i="6"/>
  <c r="V564" i="6"/>
  <c r="T564" i="6"/>
  <c r="S564" i="6"/>
  <c r="E564" i="6"/>
  <c r="D564" i="6"/>
  <c r="W563" i="6"/>
  <c r="V563" i="6"/>
  <c r="T563" i="6"/>
  <c r="S563" i="6"/>
  <c r="E563" i="6"/>
  <c r="D563" i="6"/>
  <c r="W562" i="6"/>
  <c r="V562" i="6"/>
  <c r="T562" i="6"/>
  <c r="S562" i="6"/>
  <c r="E562" i="6"/>
  <c r="D562" i="6"/>
  <c r="W561" i="6"/>
  <c r="V561" i="6"/>
  <c r="T561" i="6"/>
  <c r="S561" i="6"/>
  <c r="E561" i="6"/>
  <c r="D561" i="6"/>
  <c r="W560" i="6"/>
  <c r="V560" i="6"/>
  <c r="T560" i="6"/>
  <c r="S560" i="6"/>
  <c r="E560" i="6"/>
  <c r="D560" i="6"/>
  <c r="W559" i="6"/>
  <c r="V559" i="6"/>
  <c r="T559" i="6"/>
  <c r="S559" i="6"/>
  <c r="E559" i="6"/>
  <c r="D559" i="6"/>
  <c r="W558" i="6"/>
  <c r="V558" i="6"/>
  <c r="T558" i="6"/>
  <c r="S558" i="6"/>
  <c r="E558" i="6"/>
  <c r="D558" i="6"/>
  <c r="W557" i="6"/>
  <c r="V557" i="6"/>
  <c r="T557" i="6"/>
  <c r="S557" i="6"/>
  <c r="E557" i="6"/>
  <c r="D557" i="6"/>
  <c r="W556" i="6"/>
  <c r="V556" i="6"/>
  <c r="T556" i="6"/>
  <c r="S556" i="6"/>
  <c r="E556" i="6"/>
  <c r="D556" i="6"/>
  <c r="W555" i="6"/>
  <c r="V555" i="6"/>
  <c r="T555" i="6"/>
  <c r="S555" i="6"/>
  <c r="E555" i="6"/>
  <c r="D555" i="6"/>
  <c r="W554" i="6"/>
  <c r="V554" i="6"/>
  <c r="T554" i="6"/>
  <c r="S554" i="6"/>
  <c r="E554" i="6"/>
  <c r="D554" i="6"/>
  <c r="W553" i="6"/>
  <c r="V553" i="6"/>
  <c r="T553" i="6"/>
  <c r="S553" i="6"/>
  <c r="E553" i="6"/>
  <c r="D553" i="6"/>
  <c r="W552" i="6"/>
  <c r="V552" i="6"/>
  <c r="T552" i="6"/>
  <c r="S552" i="6"/>
  <c r="E552" i="6"/>
  <c r="D552" i="6"/>
  <c r="W551" i="6"/>
  <c r="V551" i="6"/>
  <c r="T551" i="6"/>
  <c r="S551" i="6"/>
  <c r="E551" i="6"/>
  <c r="D551" i="6"/>
  <c r="W550" i="6"/>
  <c r="V550" i="6"/>
  <c r="T550" i="6"/>
  <c r="S550" i="6"/>
  <c r="E550" i="6"/>
  <c r="D550" i="6"/>
  <c r="W549" i="6"/>
  <c r="V549" i="6"/>
  <c r="T549" i="6"/>
  <c r="S549" i="6"/>
  <c r="E549" i="6"/>
  <c r="D549" i="6"/>
  <c r="W548" i="6"/>
  <c r="V548" i="6"/>
  <c r="T548" i="6"/>
  <c r="S548" i="6"/>
  <c r="E548" i="6"/>
  <c r="D548" i="6"/>
  <c r="W547" i="6"/>
  <c r="V547" i="6"/>
  <c r="T547" i="6"/>
  <c r="S547" i="6"/>
  <c r="E547" i="6"/>
  <c r="D547" i="6"/>
  <c r="W546" i="6"/>
  <c r="V546" i="6"/>
  <c r="T546" i="6"/>
  <c r="S546" i="6"/>
  <c r="E546" i="6"/>
  <c r="D546" i="6"/>
  <c r="W545" i="6"/>
  <c r="V545" i="6"/>
  <c r="T545" i="6"/>
  <c r="S545" i="6"/>
  <c r="E545" i="6"/>
  <c r="D545" i="6"/>
  <c r="W544" i="6"/>
  <c r="V544" i="6"/>
  <c r="T544" i="6"/>
  <c r="S544" i="6"/>
  <c r="E544" i="6"/>
  <c r="D544" i="6"/>
  <c r="W543" i="6"/>
  <c r="V543" i="6"/>
  <c r="T543" i="6"/>
  <c r="S543" i="6"/>
  <c r="E543" i="6"/>
  <c r="D543" i="6"/>
  <c r="W542" i="6"/>
  <c r="V542" i="6"/>
  <c r="T542" i="6"/>
  <c r="S542" i="6"/>
  <c r="E542" i="6"/>
  <c r="D542" i="6"/>
  <c r="W541" i="6"/>
  <c r="V541" i="6"/>
  <c r="T541" i="6"/>
  <c r="S541" i="6"/>
  <c r="E541" i="6"/>
  <c r="D541" i="6"/>
  <c r="W540" i="6"/>
  <c r="V540" i="6"/>
  <c r="T540" i="6"/>
  <c r="S540" i="6"/>
  <c r="E540" i="6"/>
  <c r="D540" i="6"/>
  <c r="W539" i="6"/>
  <c r="V539" i="6"/>
  <c r="T539" i="6"/>
  <c r="S539" i="6"/>
  <c r="E539" i="6"/>
  <c r="D539" i="6"/>
  <c r="W538" i="6"/>
  <c r="V538" i="6"/>
  <c r="T538" i="6"/>
  <c r="S538" i="6"/>
  <c r="E538" i="6"/>
  <c r="D538" i="6"/>
  <c r="W537" i="6"/>
  <c r="V537" i="6"/>
  <c r="T537" i="6"/>
  <c r="S537" i="6"/>
  <c r="E537" i="6"/>
  <c r="D537" i="6"/>
  <c r="W536" i="6"/>
  <c r="V536" i="6"/>
  <c r="T536" i="6"/>
  <c r="S536" i="6"/>
  <c r="E536" i="6"/>
  <c r="D536" i="6"/>
  <c r="W535" i="6"/>
  <c r="V535" i="6"/>
  <c r="T535" i="6"/>
  <c r="S535" i="6"/>
  <c r="E535" i="6"/>
  <c r="D535" i="6"/>
  <c r="W534" i="6"/>
  <c r="V534" i="6"/>
  <c r="T534" i="6"/>
  <c r="S534" i="6"/>
  <c r="E534" i="6"/>
  <c r="D534" i="6"/>
  <c r="W533" i="6"/>
  <c r="V533" i="6"/>
  <c r="T533" i="6"/>
  <c r="S533" i="6"/>
  <c r="E533" i="6"/>
  <c r="D533" i="6"/>
  <c r="W532" i="6"/>
  <c r="V532" i="6"/>
  <c r="T532" i="6"/>
  <c r="S532" i="6"/>
  <c r="E532" i="6"/>
  <c r="D532" i="6"/>
  <c r="W531" i="6"/>
  <c r="V531" i="6"/>
  <c r="T531" i="6"/>
  <c r="S531" i="6"/>
  <c r="E531" i="6"/>
  <c r="D531" i="6"/>
  <c r="W530" i="6"/>
  <c r="V530" i="6"/>
  <c r="T530" i="6"/>
  <c r="S530" i="6"/>
  <c r="E530" i="6"/>
  <c r="D530" i="6"/>
  <c r="W529" i="6"/>
  <c r="V529" i="6"/>
  <c r="T529" i="6"/>
  <c r="S529" i="6"/>
  <c r="E529" i="6"/>
  <c r="D529" i="6"/>
  <c r="W528" i="6"/>
  <c r="V528" i="6"/>
  <c r="T528" i="6"/>
  <c r="S528" i="6"/>
  <c r="E528" i="6"/>
  <c r="D528" i="6"/>
  <c r="W527" i="6"/>
  <c r="V527" i="6"/>
  <c r="T527" i="6"/>
  <c r="S527" i="6"/>
  <c r="E527" i="6"/>
  <c r="D527" i="6"/>
  <c r="W526" i="6"/>
  <c r="V526" i="6"/>
  <c r="T526" i="6"/>
  <c r="S526" i="6"/>
  <c r="E526" i="6"/>
  <c r="D526" i="6"/>
  <c r="W525" i="6"/>
  <c r="V525" i="6"/>
  <c r="T525" i="6"/>
  <c r="S525" i="6"/>
  <c r="E525" i="6"/>
  <c r="D525" i="6"/>
  <c r="W524" i="6"/>
  <c r="V524" i="6"/>
  <c r="T524" i="6"/>
  <c r="S524" i="6"/>
  <c r="E524" i="6"/>
  <c r="D524" i="6"/>
  <c r="W523" i="6"/>
  <c r="V523" i="6"/>
  <c r="T523" i="6"/>
  <c r="S523" i="6"/>
  <c r="E523" i="6"/>
  <c r="D523" i="6"/>
  <c r="W522" i="6"/>
  <c r="V522" i="6"/>
  <c r="T522" i="6"/>
  <c r="S522" i="6"/>
  <c r="E522" i="6"/>
  <c r="D522" i="6"/>
  <c r="W521" i="6"/>
  <c r="V521" i="6"/>
  <c r="T521" i="6"/>
  <c r="S521" i="6"/>
  <c r="E521" i="6"/>
  <c r="D521" i="6"/>
  <c r="W520" i="6"/>
  <c r="V520" i="6"/>
  <c r="T520" i="6"/>
  <c r="S520" i="6"/>
  <c r="E520" i="6"/>
  <c r="D520" i="6"/>
  <c r="W519" i="6"/>
  <c r="V519" i="6"/>
  <c r="T519" i="6"/>
  <c r="S519" i="6"/>
  <c r="E519" i="6"/>
  <c r="D519" i="6"/>
  <c r="W518" i="6"/>
  <c r="V518" i="6"/>
  <c r="T518" i="6"/>
  <c r="S518" i="6"/>
  <c r="E518" i="6"/>
  <c r="D518" i="6"/>
  <c r="W517" i="6"/>
  <c r="V517" i="6"/>
  <c r="T517" i="6"/>
  <c r="S517" i="6"/>
  <c r="E517" i="6"/>
  <c r="D517" i="6"/>
  <c r="W516" i="6"/>
  <c r="V516" i="6"/>
  <c r="T516" i="6"/>
  <c r="S516" i="6"/>
  <c r="E516" i="6"/>
  <c r="D516" i="6"/>
  <c r="W515" i="6"/>
  <c r="V515" i="6"/>
  <c r="T515" i="6"/>
  <c r="S515" i="6"/>
  <c r="E515" i="6"/>
  <c r="D515" i="6"/>
  <c r="W514" i="6"/>
  <c r="V514" i="6"/>
  <c r="T514" i="6"/>
  <c r="S514" i="6"/>
  <c r="E514" i="6"/>
  <c r="D514" i="6"/>
  <c r="W513" i="6"/>
  <c r="V513" i="6"/>
  <c r="T513" i="6"/>
  <c r="S513" i="6"/>
  <c r="E513" i="6"/>
  <c r="D513" i="6"/>
  <c r="W512" i="6"/>
  <c r="V512" i="6"/>
  <c r="T512" i="6"/>
  <c r="S512" i="6"/>
  <c r="E512" i="6"/>
  <c r="D512" i="6"/>
  <c r="W511" i="6"/>
  <c r="V511" i="6"/>
  <c r="T511" i="6"/>
  <c r="S511" i="6"/>
  <c r="E511" i="6"/>
  <c r="D511" i="6"/>
  <c r="W510" i="6"/>
  <c r="V510" i="6"/>
  <c r="T510" i="6"/>
  <c r="S510" i="6"/>
  <c r="E510" i="6"/>
  <c r="D510" i="6"/>
  <c r="W509" i="6"/>
  <c r="V509" i="6"/>
  <c r="T509" i="6"/>
  <c r="S509" i="6"/>
  <c r="E509" i="6"/>
  <c r="D509" i="6"/>
  <c r="W508" i="6"/>
  <c r="V508" i="6"/>
  <c r="T508" i="6"/>
  <c r="S508" i="6"/>
  <c r="E508" i="6"/>
  <c r="D508" i="6"/>
  <c r="W507" i="6"/>
  <c r="V507" i="6"/>
  <c r="T507" i="6"/>
  <c r="S507" i="6"/>
  <c r="E507" i="6"/>
  <c r="D507" i="6"/>
  <c r="W506" i="6"/>
  <c r="V506" i="6"/>
  <c r="T506" i="6"/>
  <c r="S506" i="6"/>
  <c r="E506" i="6"/>
  <c r="D506" i="6"/>
  <c r="W505" i="6"/>
  <c r="V505" i="6"/>
  <c r="T505" i="6"/>
  <c r="S505" i="6"/>
  <c r="E505" i="6"/>
  <c r="D505" i="6"/>
  <c r="W504" i="6"/>
  <c r="V504" i="6"/>
  <c r="T504" i="6"/>
  <c r="S504" i="6"/>
  <c r="E504" i="6"/>
  <c r="D504" i="6"/>
  <c r="W503" i="6"/>
  <c r="V503" i="6"/>
  <c r="T503" i="6"/>
  <c r="S503" i="6"/>
  <c r="E503" i="6"/>
  <c r="D503" i="6"/>
  <c r="W502" i="6"/>
  <c r="V502" i="6"/>
  <c r="T502" i="6"/>
  <c r="S502" i="6"/>
  <c r="E502" i="6"/>
  <c r="D502" i="6"/>
  <c r="W501" i="6"/>
  <c r="V501" i="6"/>
  <c r="T501" i="6"/>
  <c r="S501" i="6"/>
  <c r="E501" i="6"/>
  <c r="D501" i="6"/>
  <c r="W500" i="6"/>
  <c r="T500" i="6"/>
  <c r="E500" i="6"/>
  <c r="D500" i="6"/>
  <c r="W499" i="6"/>
  <c r="T499" i="6"/>
  <c r="E499" i="6"/>
  <c r="D499" i="6"/>
  <c r="W498" i="6"/>
  <c r="T498" i="6"/>
  <c r="E498" i="6"/>
  <c r="D498" i="6"/>
  <c r="W497" i="6"/>
  <c r="T497" i="6"/>
  <c r="E497" i="6"/>
  <c r="D497" i="6"/>
  <c r="W496" i="6"/>
  <c r="T496" i="6"/>
  <c r="E496" i="6"/>
  <c r="D496" i="6"/>
  <c r="W495" i="6"/>
  <c r="T495" i="6"/>
  <c r="E495" i="6"/>
  <c r="D495" i="6"/>
  <c r="W494" i="6"/>
  <c r="T494" i="6"/>
  <c r="E494" i="6"/>
  <c r="D494" i="6"/>
  <c r="W493" i="6"/>
  <c r="T493" i="6"/>
  <c r="E493" i="6"/>
  <c r="D493" i="6"/>
  <c r="W492" i="6"/>
  <c r="T492" i="6"/>
  <c r="E492" i="6"/>
  <c r="D492" i="6"/>
  <c r="W491" i="6"/>
  <c r="T491" i="6"/>
  <c r="E491" i="6"/>
  <c r="D491" i="6"/>
  <c r="W490" i="6"/>
  <c r="T490" i="6"/>
  <c r="E490" i="6"/>
  <c r="D490" i="6"/>
  <c r="W489" i="6"/>
  <c r="T489" i="6"/>
  <c r="E489" i="6"/>
  <c r="D489" i="6"/>
  <c r="W488" i="6"/>
  <c r="T488" i="6"/>
  <c r="E488" i="6"/>
  <c r="D488" i="6"/>
  <c r="W487" i="6"/>
  <c r="T487" i="6"/>
  <c r="E487" i="6"/>
  <c r="D487" i="6"/>
  <c r="W486" i="6"/>
  <c r="T486" i="6"/>
  <c r="E486" i="6"/>
  <c r="D486" i="6"/>
  <c r="W485" i="6"/>
  <c r="T485" i="6"/>
  <c r="E485" i="6"/>
  <c r="D485" i="6"/>
  <c r="W484" i="6"/>
  <c r="T484" i="6"/>
  <c r="E484" i="6"/>
  <c r="D484" i="6"/>
  <c r="W483" i="6"/>
  <c r="T483" i="6"/>
  <c r="E483" i="6"/>
  <c r="D483" i="6"/>
  <c r="W482" i="6"/>
  <c r="T482" i="6"/>
  <c r="E482" i="6"/>
  <c r="D482" i="6"/>
  <c r="W481" i="6"/>
  <c r="T481" i="6"/>
  <c r="E481" i="6"/>
  <c r="D481" i="6"/>
  <c r="W480" i="6"/>
  <c r="T480" i="6"/>
  <c r="E480" i="6"/>
  <c r="D480" i="6"/>
  <c r="W479" i="6"/>
  <c r="T479" i="6"/>
  <c r="E479" i="6"/>
  <c r="D479" i="6"/>
  <c r="W478" i="6"/>
  <c r="T478" i="6"/>
  <c r="E478" i="6"/>
  <c r="D478" i="6"/>
  <c r="W477" i="6"/>
  <c r="T477" i="6"/>
  <c r="E477" i="6"/>
  <c r="D477" i="6"/>
  <c r="W476" i="6"/>
  <c r="V476" i="6"/>
  <c r="T476" i="6"/>
  <c r="S476" i="6"/>
  <c r="E476" i="6"/>
  <c r="D476" i="6"/>
  <c r="W475" i="6"/>
  <c r="V475" i="6"/>
  <c r="T475" i="6"/>
  <c r="S475" i="6"/>
  <c r="E475" i="6"/>
  <c r="D475" i="6"/>
  <c r="W474" i="6"/>
  <c r="V474" i="6"/>
  <c r="T474" i="6"/>
  <c r="S474" i="6"/>
  <c r="E474" i="6"/>
  <c r="D474" i="6"/>
  <c r="W473" i="6"/>
  <c r="V473" i="6"/>
  <c r="T473" i="6"/>
  <c r="S473" i="6"/>
  <c r="E473" i="6"/>
  <c r="D473" i="6"/>
  <c r="W472" i="6"/>
  <c r="V472" i="6"/>
  <c r="T472" i="6"/>
  <c r="S472" i="6"/>
  <c r="E472" i="6"/>
  <c r="D472" i="6"/>
  <c r="W471" i="6"/>
  <c r="V471" i="6"/>
  <c r="T471" i="6"/>
  <c r="S471" i="6"/>
  <c r="E471" i="6"/>
  <c r="D471" i="6"/>
  <c r="W470" i="6"/>
  <c r="V470" i="6"/>
  <c r="T470" i="6"/>
  <c r="S470" i="6"/>
  <c r="E470" i="6"/>
  <c r="D470" i="6"/>
  <c r="W469" i="6"/>
  <c r="V469" i="6"/>
  <c r="T469" i="6"/>
  <c r="S469" i="6"/>
  <c r="E469" i="6"/>
  <c r="D469" i="6"/>
  <c r="W468" i="6"/>
  <c r="V468" i="6"/>
  <c r="T468" i="6"/>
  <c r="S468" i="6"/>
  <c r="E468" i="6"/>
  <c r="D468" i="6"/>
  <c r="W467" i="6"/>
  <c r="V467" i="6"/>
  <c r="T467" i="6"/>
  <c r="S467" i="6"/>
  <c r="E467" i="6"/>
  <c r="D467" i="6"/>
  <c r="W466" i="6"/>
  <c r="V466" i="6"/>
  <c r="T466" i="6"/>
  <c r="S466" i="6"/>
  <c r="E466" i="6"/>
  <c r="D466" i="6"/>
  <c r="W465" i="6"/>
  <c r="V465" i="6"/>
  <c r="T465" i="6"/>
  <c r="S465" i="6"/>
  <c r="E465" i="6"/>
  <c r="D465" i="6"/>
  <c r="W464" i="6"/>
  <c r="V464" i="6"/>
  <c r="T464" i="6"/>
  <c r="S464" i="6"/>
  <c r="E464" i="6"/>
  <c r="D464" i="6"/>
  <c r="W463" i="6"/>
  <c r="V463" i="6"/>
  <c r="T463" i="6"/>
  <c r="S463" i="6"/>
  <c r="E463" i="6"/>
  <c r="D463" i="6"/>
  <c r="W462" i="6"/>
  <c r="V462" i="6"/>
  <c r="T462" i="6"/>
  <c r="S462" i="6"/>
  <c r="E462" i="6"/>
  <c r="D462" i="6"/>
  <c r="W461" i="6"/>
  <c r="V461" i="6"/>
  <c r="T461" i="6"/>
  <c r="S461" i="6"/>
  <c r="E461" i="6"/>
  <c r="D461" i="6"/>
  <c r="W460" i="6"/>
  <c r="V460" i="6"/>
  <c r="T460" i="6"/>
  <c r="S460" i="6"/>
  <c r="E460" i="6"/>
  <c r="D460" i="6"/>
  <c r="W459" i="6"/>
  <c r="V459" i="6"/>
  <c r="T459" i="6"/>
  <c r="S459" i="6"/>
  <c r="E459" i="6"/>
  <c r="D459" i="6"/>
  <c r="W458" i="6"/>
  <c r="V458" i="6"/>
  <c r="T458" i="6"/>
  <c r="S458" i="6"/>
  <c r="E458" i="6"/>
  <c r="D458" i="6"/>
  <c r="W457" i="6"/>
  <c r="V457" i="6"/>
  <c r="T457" i="6"/>
  <c r="S457" i="6"/>
  <c r="E457" i="6"/>
  <c r="D457" i="6"/>
  <c r="W456" i="6"/>
  <c r="V456" i="6"/>
  <c r="T456" i="6"/>
  <c r="S456" i="6"/>
  <c r="E456" i="6"/>
  <c r="D456" i="6"/>
  <c r="W455" i="6"/>
  <c r="V455" i="6"/>
  <c r="T455" i="6"/>
  <c r="S455" i="6"/>
  <c r="E455" i="6"/>
  <c r="D455" i="6"/>
  <c r="W454" i="6"/>
  <c r="V454" i="6"/>
  <c r="T454" i="6"/>
  <c r="S454" i="6"/>
  <c r="E454" i="6"/>
  <c r="D454" i="6"/>
  <c r="W453" i="6"/>
  <c r="V453" i="6"/>
  <c r="T453" i="6"/>
  <c r="S453" i="6"/>
  <c r="E453" i="6"/>
  <c r="D453" i="6"/>
  <c r="W452" i="6"/>
  <c r="V452" i="6"/>
  <c r="T452" i="6"/>
  <c r="S452" i="6"/>
  <c r="E452" i="6"/>
  <c r="D452" i="6"/>
  <c r="W451" i="6"/>
  <c r="V451" i="6"/>
  <c r="T451" i="6"/>
  <c r="S451" i="6"/>
  <c r="E451" i="6"/>
  <c r="D451" i="6"/>
  <c r="W450" i="6"/>
  <c r="V450" i="6"/>
  <c r="T450" i="6"/>
  <c r="S450" i="6"/>
  <c r="E450" i="6"/>
  <c r="D450" i="6"/>
  <c r="W449" i="6"/>
  <c r="V449" i="6"/>
  <c r="T449" i="6"/>
  <c r="S449" i="6"/>
  <c r="E449" i="6"/>
  <c r="D449" i="6"/>
  <c r="W448" i="6"/>
  <c r="V448" i="6"/>
  <c r="T448" i="6"/>
  <c r="S448" i="6"/>
  <c r="E448" i="6"/>
  <c r="D448" i="6"/>
  <c r="W447" i="6"/>
  <c r="V447" i="6"/>
  <c r="T447" i="6"/>
  <c r="S447" i="6"/>
  <c r="E447" i="6"/>
  <c r="D447" i="6"/>
  <c r="W446" i="6"/>
  <c r="V446" i="6"/>
  <c r="T446" i="6"/>
  <c r="S446" i="6"/>
  <c r="E446" i="6"/>
  <c r="D446" i="6"/>
  <c r="W445" i="6"/>
  <c r="V445" i="6"/>
  <c r="T445" i="6"/>
  <c r="S445" i="6"/>
  <c r="E445" i="6"/>
  <c r="D445" i="6"/>
  <c r="W444" i="6"/>
  <c r="V444" i="6"/>
  <c r="T444" i="6"/>
  <c r="S444" i="6"/>
  <c r="E444" i="6"/>
  <c r="D444" i="6"/>
  <c r="W443" i="6"/>
  <c r="V443" i="6"/>
  <c r="T443" i="6"/>
  <c r="S443" i="6"/>
  <c r="E443" i="6"/>
  <c r="D443" i="6"/>
  <c r="W442" i="6"/>
  <c r="V442" i="6"/>
  <c r="T442" i="6"/>
  <c r="S442" i="6"/>
  <c r="E442" i="6"/>
  <c r="D442" i="6"/>
  <c r="W441" i="6"/>
  <c r="V441" i="6"/>
  <c r="T441" i="6"/>
  <c r="S441" i="6"/>
  <c r="E441" i="6"/>
  <c r="D441" i="6"/>
  <c r="W440" i="6"/>
  <c r="V440" i="6"/>
  <c r="T440" i="6"/>
  <c r="S440" i="6"/>
  <c r="E440" i="6"/>
  <c r="D440" i="6"/>
  <c r="W439" i="6"/>
  <c r="V439" i="6"/>
  <c r="T439" i="6"/>
  <c r="S439" i="6"/>
  <c r="E439" i="6"/>
  <c r="D439" i="6"/>
  <c r="W438" i="6"/>
  <c r="V438" i="6"/>
  <c r="T438" i="6"/>
  <c r="S438" i="6"/>
  <c r="E438" i="6"/>
  <c r="D438" i="6"/>
  <c r="W437" i="6"/>
  <c r="V437" i="6"/>
  <c r="T437" i="6"/>
  <c r="S437" i="6"/>
  <c r="E437" i="6"/>
  <c r="D437" i="6"/>
  <c r="W436" i="6"/>
  <c r="V436" i="6"/>
  <c r="T436" i="6"/>
  <c r="S436" i="6"/>
  <c r="E436" i="6"/>
  <c r="D436" i="6"/>
  <c r="W435" i="6"/>
  <c r="V435" i="6"/>
  <c r="T435" i="6"/>
  <c r="S435" i="6"/>
  <c r="E435" i="6"/>
  <c r="D435" i="6"/>
  <c r="W434" i="6"/>
  <c r="V434" i="6"/>
  <c r="T434" i="6"/>
  <c r="S434" i="6"/>
  <c r="E434" i="6"/>
  <c r="D434" i="6"/>
  <c r="W433" i="6"/>
  <c r="V433" i="6"/>
  <c r="T433" i="6"/>
  <c r="S433" i="6"/>
  <c r="E433" i="6"/>
  <c r="D433" i="6"/>
  <c r="W432" i="6"/>
  <c r="V432" i="6"/>
  <c r="T432" i="6"/>
  <c r="S432" i="6"/>
  <c r="E432" i="6"/>
  <c r="D432" i="6"/>
  <c r="W431" i="6"/>
  <c r="V431" i="6"/>
  <c r="U431" i="6"/>
  <c r="T431" i="6"/>
  <c r="S431" i="6"/>
  <c r="R431" i="6"/>
  <c r="P431" i="6"/>
  <c r="M431" i="6"/>
  <c r="K431" i="6" s="1"/>
  <c r="L431" i="6"/>
  <c r="E431" i="6"/>
  <c r="D431" i="6"/>
  <c r="W430" i="6"/>
  <c r="V430" i="6"/>
  <c r="U430" i="6"/>
  <c r="T430" i="6"/>
  <c r="S430" i="6"/>
  <c r="R430" i="6"/>
  <c r="P430" i="6"/>
  <c r="M430" i="6"/>
  <c r="K430" i="6" s="1"/>
  <c r="L430" i="6"/>
  <c r="E430" i="6"/>
  <c r="D430" i="6"/>
  <c r="W429" i="6"/>
  <c r="V429" i="6"/>
  <c r="U429" i="6"/>
  <c r="T429" i="6"/>
  <c r="S429" i="6"/>
  <c r="R429" i="6"/>
  <c r="P429" i="6"/>
  <c r="M429" i="6"/>
  <c r="K429" i="6" s="1"/>
  <c r="L429" i="6"/>
  <c r="E429" i="6"/>
  <c r="D429" i="6"/>
  <c r="W428" i="6"/>
  <c r="V428" i="6"/>
  <c r="U428" i="6"/>
  <c r="T428" i="6"/>
  <c r="S428" i="6"/>
  <c r="R428" i="6"/>
  <c r="P428" i="6"/>
  <c r="M428" i="6"/>
  <c r="K428" i="6" s="1"/>
  <c r="L428" i="6"/>
  <c r="E428" i="6"/>
  <c r="D428" i="6"/>
  <c r="W427" i="6"/>
  <c r="V427" i="6"/>
  <c r="U427" i="6"/>
  <c r="T427" i="6"/>
  <c r="S427" i="6"/>
  <c r="R427" i="6"/>
  <c r="P427" i="6"/>
  <c r="M427" i="6"/>
  <c r="K427" i="6" s="1"/>
  <c r="L427" i="6"/>
  <c r="E427" i="6"/>
  <c r="D427" i="6"/>
  <c r="W426" i="6"/>
  <c r="V426" i="6"/>
  <c r="U426" i="6"/>
  <c r="T426" i="6"/>
  <c r="S426" i="6"/>
  <c r="R426" i="6"/>
  <c r="P426" i="6"/>
  <c r="M426" i="6"/>
  <c r="K426" i="6" s="1"/>
  <c r="L426" i="6"/>
  <c r="E426" i="6"/>
  <c r="D426" i="6"/>
  <c r="W425" i="6"/>
  <c r="V425" i="6"/>
  <c r="U425" i="6"/>
  <c r="T425" i="6"/>
  <c r="S425" i="6"/>
  <c r="R425" i="6"/>
  <c r="P425" i="6"/>
  <c r="M425" i="6"/>
  <c r="K425" i="6" s="1"/>
  <c r="L425" i="6"/>
  <c r="E425" i="6"/>
  <c r="D425" i="6"/>
  <c r="W424" i="6"/>
  <c r="V424" i="6"/>
  <c r="U424" i="6"/>
  <c r="T424" i="6"/>
  <c r="S424" i="6"/>
  <c r="R424" i="6"/>
  <c r="P424" i="6"/>
  <c r="M424" i="6"/>
  <c r="K424" i="6" s="1"/>
  <c r="L424" i="6"/>
  <c r="E424" i="6"/>
  <c r="D424" i="6"/>
  <c r="W423" i="6"/>
  <c r="V423" i="6"/>
  <c r="U423" i="6"/>
  <c r="T423" i="6"/>
  <c r="S423" i="6"/>
  <c r="R423" i="6"/>
  <c r="P423" i="6"/>
  <c r="M423" i="6"/>
  <c r="K423" i="6" s="1"/>
  <c r="L423" i="6"/>
  <c r="E423" i="6"/>
  <c r="D423" i="6"/>
  <c r="W422" i="6"/>
  <c r="V422" i="6"/>
  <c r="U422" i="6"/>
  <c r="T422" i="6"/>
  <c r="S422" i="6"/>
  <c r="R422" i="6"/>
  <c r="P422" i="6"/>
  <c r="M422" i="6"/>
  <c r="K422" i="6" s="1"/>
  <c r="L422" i="6"/>
  <c r="E422" i="6"/>
  <c r="D422" i="6"/>
  <c r="W421" i="6"/>
  <c r="V421" i="6"/>
  <c r="U421" i="6"/>
  <c r="T421" i="6"/>
  <c r="S421" i="6"/>
  <c r="R421" i="6"/>
  <c r="P421" i="6"/>
  <c r="M421" i="6"/>
  <c r="K421" i="6" s="1"/>
  <c r="L421" i="6"/>
  <c r="E421" i="6"/>
  <c r="D421" i="6"/>
  <c r="W420" i="6"/>
  <c r="V420" i="6"/>
  <c r="U420" i="6"/>
  <c r="T420" i="6"/>
  <c r="S420" i="6"/>
  <c r="R420" i="6"/>
  <c r="P420" i="6"/>
  <c r="M420" i="6"/>
  <c r="K420" i="6" s="1"/>
  <c r="L420" i="6"/>
  <c r="E420" i="6"/>
  <c r="D420" i="6"/>
  <c r="W419" i="6"/>
  <c r="V419" i="6"/>
  <c r="U419" i="6"/>
  <c r="T419" i="6"/>
  <c r="S419" i="6"/>
  <c r="R419" i="6"/>
  <c r="P419" i="6"/>
  <c r="M419" i="6"/>
  <c r="K419" i="6" s="1"/>
  <c r="L419" i="6"/>
  <c r="E419" i="6"/>
  <c r="D419" i="6"/>
  <c r="W418" i="6"/>
  <c r="V418" i="6"/>
  <c r="U418" i="6"/>
  <c r="T418" i="6"/>
  <c r="S418" i="6"/>
  <c r="R418" i="6"/>
  <c r="P418" i="6"/>
  <c r="M418" i="6"/>
  <c r="K418" i="6" s="1"/>
  <c r="L418" i="6"/>
  <c r="E418" i="6"/>
  <c r="D418" i="6"/>
  <c r="W417" i="6"/>
  <c r="V417" i="6"/>
  <c r="U417" i="6"/>
  <c r="T417" i="6"/>
  <c r="S417" i="6"/>
  <c r="R417" i="6"/>
  <c r="P417" i="6"/>
  <c r="M417" i="6"/>
  <c r="K417" i="6" s="1"/>
  <c r="L417" i="6"/>
  <c r="E417" i="6"/>
  <c r="D417" i="6"/>
  <c r="W416" i="6"/>
  <c r="V416" i="6"/>
  <c r="U416" i="6"/>
  <c r="T416" i="6"/>
  <c r="S416" i="6"/>
  <c r="R416" i="6"/>
  <c r="P416" i="6"/>
  <c r="M416" i="6"/>
  <c r="K416" i="6" s="1"/>
  <c r="L416" i="6"/>
  <c r="E416" i="6"/>
  <c r="D416" i="6"/>
  <c r="W415" i="6"/>
  <c r="V415" i="6"/>
  <c r="U415" i="6"/>
  <c r="T415" i="6"/>
  <c r="S415" i="6"/>
  <c r="R415" i="6"/>
  <c r="P415" i="6"/>
  <c r="M415" i="6"/>
  <c r="K415" i="6" s="1"/>
  <c r="L415" i="6"/>
  <c r="E415" i="6"/>
  <c r="D415" i="6"/>
  <c r="W414" i="6"/>
  <c r="V414" i="6"/>
  <c r="U414" i="6"/>
  <c r="T414" i="6"/>
  <c r="S414" i="6"/>
  <c r="R414" i="6"/>
  <c r="P414" i="6"/>
  <c r="M414" i="6"/>
  <c r="K414" i="6" s="1"/>
  <c r="L414" i="6"/>
  <c r="E414" i="6"/>
  <c r="D414" i="6"/>
  <c r="W413" i="6"/>
  <c r="V413" i="6"/>
  <c r="U413" i="6"/>
  <c r="T413" i="6"/>
  <c r="S413" i="6"/>
  <c r="R413" i="6"/>
  <c r="P413" i="6"/>
  <c r="M413" i="6"/>
  <c r="K413" i="6" s="1"/>
  <c r="L413" i="6"/>
  <c r="E413" i="6"/>
  <c r="D413" i="6"/>
  <c r="W412" i="6"/>
  <c r="V412" i="6"/>
  <c r="U412" i="6"/>
  <c r="T412" i="6"/>
  <c r="S412" i="6"/>
  <c r="R412" i="6"/>
  <c r="P412" i="6"/>
  <c r="M412" i="6"/>
  <c r="K412" i="6" s="1"/>
  <c r="L412" i="6"/>
  <c r="E412" i="6"/>
  <c r="D412" i="6"/>
  <c r="W411" i="6"/>
  <c r="V411" i="6"/>
  <c r="U411" i="6"/>
  <c r="T411" i="6"/>
  <c r="S411" i="6"/>
  <c r="R411" i="6"/>
  <c r="P411" i="6"/>
  <c r="M411" i="6"/>
  <c r="K411" i="6" s="1"/>
  <c r="L411" i="6"/>
  <c r="E411" i="6"/>
  <c r="D411" i="6"/>
  <c r="W410" i="6"/>
  <c r="V410" i="6"/>
  <c r="U410" i="6"/>
  <c r="T410" i="6"/>
  <c r="S410" i="6"/>
  <c r="R410" i="6"/>
  <c r="P410" i="6"/>
  <c r="M410" i="6"/>
  <c r="K410" i="6" s="1"/>
  <c r="L410" i="6"/>
  <c r="E410" i="6"/>
  <c r="D410" i="6"/>
  <c r="W409" i="6"/>
  <c r="V409" i="6"/>
  <c r="U409" i="6"/>
  <c r="T409" i="6"/>
  <c r="S409" i="6"/>
  <c r="R409" i="6"/>
  <c r="P409" i="6"/>
  <c r="M409" i="6"/>
  <c r="K409" i="6" s="1"/>
  <c r="L409" i="6"/>
  <c r="E409" i="6"/>
  <c r="D409" i="6"/>
  <c r="W408" i="6"/>
  <c r="V408" i="6"/>
  <c r="U408" i="6"/>
  <c r="T408" i="6"/>
  <c r="S408" i="6"/>
  <c r="R408" i="6"/>
  <c r="P408" i="6"/>
  <c r="M408" i="6"/>
  <c r="K408" i="6" s="1"/>
  <c r="L408" i="6"/>
  <c r="E408" i="6"/>
  <c r="D408" i="6"/>
  <c r="W407" i="6"/>
  <c r="V407" i="6"/>
  <c r="U407" i="6"/>
  <c r="T407" i="6"/>
  <c r="S407" i="6"/>
  <c r="R407" i="6"/>
  <c r="P407" i="6"/>
  <c r="M407" i="6"/>
  <c r="K407" i="6" s="1"/>
  <c r="L407" i="6"/>
  <c r="E407" i="6"/>
  <c r="D407" i="6"/>
  <c r="W406" i="6"/>
  <c r="V406" i="6"/>
  <c r="U406" i="6"/>
  <c r="T406" i="6"/>
  <c r="S406" i="6"/>
  <c r="R406" i="6"/>
  <c r="P406" i="6"/>
  <c r="M406" i="6"/>
  <c r="K406" i="6" s="1"/>
  <c r="L406" i="6"/>
  <c r="E406" i="6"/>
  <c r="D406" i="6"/>
  <c r="W405" i="6"/>
  <c r="V405" i="6"/>
  <c r="U405" i="6"/>
  <c r="T405" i="6"/>
  <c r="S405" i="6"/>
  <c r="R405" i="6"/>
  <c r="P405" i="6"/>
  <c r="M405" i="6"/>
  <c r="K405" i="6" s="1"/>
  <c r="L405" i="6"/>
  <c r="E405" i="6"/>
  <c r="D405" i="6"/>
  <c r="W404" i="6"/>
  <c r="V404" i="6"/>
  <c r="U404" i="6"/>
  <c r="T404" i="6"/>
  <c r="S404" i="6"/>
  <c r="R404" i="6"/>
  <c r="P404" i="6"/>
  <c r="M404" i="6"/>
  <c r="K404" i="6" s="1"/>
  <c r="L404" i="6"/>
  <c r="E404" i="6"/>
  <c r="D404" i="6"/>
  <c r="W403" i="6"/>
  <c r="V403" i="6"/>
  <c r="U403" i="6"/>
  <c r="T403" i="6"/>
  <c r="S403" i="6"/>
  <c r="R403" i="6"/>
  <c r="P403" i="6"/>
  <c r="M403" i="6"/>
  <c r="K403" i="6" s="1"/>
  <c r="L403" i="6"/>
  <c r="E403" i="6"/>
  <c r="D403" i="6"/>
  <c r="W402" i="6"/>
  <c r="V402" i="6"/>
  <c r="U402" i="6"/>
  <c r="T402" i="6"/>
  <c r="S402" i="6"/>
  <c r="R402" i="6"/>
  <c r="P402" i="6"/>
  <c r="M402" i="6"/>
  <c r="K402" i="6" s="1"/>
  <c r="L402" i="6"/>
  <c r="E402" i="6"/>
  <c r="D402" i="6"/>
  <c r="W401" i="6"/>
  <c r="V401" i="6"/>
  <c r="U401" i="6"/>
  <c r="T401" i="6"/>
  <c r="S401" i="6"/>
  <c r="R401" i="6"/>
  <c r="P401" i="6"/>
  <c r="M401" i="6"/>
  <c r="K401" i="6" s="1"/>
  <c r="L401" i="6"/>
  <c r="E401" i="6"/>
  <c r="D401" i="6"/>
  <c r="W400" i="6"/>
  <c r="V400" i="6"/>
  <c r="U400" i="6"/>
  <c r="T400" i="6"/>
  <c r="S400" i="6"/>
  <c r="R400" i="6"/>
  <c r="P400" i="6"/>
  <c r="M400" i="6"/>
  <c r="K400" i="6" s="1"/>
  <c r="L400" i="6"/>
  <c r="E400" i="6"/>
  <c r="D400" i="6"/>
  <c r="W399" i="6"/>
  <c r="V399" i="6"/>
  <c r="U399" i="6"/>
  <c r="T399" i="6"/>
  <c r="S399" i="6"/>
  <c r="R399" i="6"/>
  <c r="P399" i="6"/>
  <c r="M399" i="6"/>
  <c r="K399" i="6" s="1"/>
  <c r="L399" i="6"/>
  <c r="E399" i="6"/>
  <c r="D399" i="6"/>
  <c r="W398" i="6"/>
  <c r="V398" i="6"/>
  <c r="U398" i="6"/>
  <c r="T398" i="6"/>
  <c r="S398" i="6"/>
  <c r="R398" i="6"/>
  <c r="P398" i="6"/>
  <c r="M398" i="6"/>
  <c r="K398" i="6" s="1"/>
  <c r="L398" i="6"/>
  <c r="E398" i="6"/>
  <c r="D398" i="6"/>
  <c r="W397" i="6"/>
  <c r="V397" i="6"/>
  <c r="U397" i="6"/>
  <c r="T397" i="6"/>
  <c r="S397" i="6"/>
  <c r="R397" i="6"/>
  <c r="P397" i="6"/>
  <c r="M397" i="6"/>
  <c r="K397" i="6" s="1"/>
  <c r="L397" i="6"/>
  <c r="E397" i="6"/>
  <c r="D397" i="6"/>
  <c r="W396" i="6"/>
  <c r="V396" i="6"/>
  <c r="U396" i="6"/>
  <c r="T396" i="6"/>
  <c r="S396" i="6"/>
  <c r="R396" i="6"/>
  <c r="P396" i="6"/>
  <c r="M396" i="6"/>
  <c r="K396" i="6" s="1"/>
  <c r="L396" i="6"/>
  <c r="E396" i="6"/>
  <c r="D396" i="6"/>
  <c r="W395" i="6"/>
  <c r="V395" i="6"/>
  <c r="U395" i="6"/>
  <c r="T395" i="6"/>
  <c r="S395" i="6"/>
  <c r="R395" i="6"/>
  <c r="P395" i="6"/>
  <c r="M395" i="6"/>
  <c r="K395" i="6" s="1"/>
  <c r="L395" i="6"/>
  <c r="E395" i="6"/>
  <c r="D395" i="6"/>
  <c r="W394" i="6"/>
  <c r="V394" i="6"/>
  <c r="U394" i="6"/>
  <c r="T394" i="6"/>
  <c r="S394" i="6"/>
  <c r="R394" i="6"/>
  <c r="P394" i="6"/>
  <c r="M394" i="6"/>
  <c r="K394" i="6" s="1"/>
  <c r="L394" i="6"/>
  <c r="E394" i="6"/>
  <c r="D394" i="6"/>
  <c r="W393" i="6"/>
  <c r="V393" i="6"/>
  <c r="U393" i="6"/>
  <c r="T393" i="6"/>
  <c r="S393" i="6"/>
  <c r="R393" i="6"/>
  <c r="P393" i="6"/>
  <c r="M393" i="6"/>
  <c r="K393" i="6" s="1"/>
  <c r="L393" i="6"/>
  <c r="E393" i="6"/>
  <c r="D393" i="6"/>
  <c r="W392" i="6"/>
  <c r="V392" i="6"/>
  <c r="U392" i="6"/>
  <c r="T392" i="6"/>
  <c r="S392" i="6"/>
  <c r="R392" i="6"/>
  <c r="P392" i="6"/>
  <c r="M392" i="6"/>
  <c r="K392" i="6" s="1"/>
  <c r="L392" i="6"/>
  <c r="E392" i="6"/>
  <c r="D392" i="6"/>
  <c r="W391" i="6"/>
  <c r="V391" i="6"/>
  <c r="U391" i="6"/>
  <c r="T391" i="6"/>
  <c r="S391" i="6"/>
  <c r="R391" i="6"/>
  <c r="P391" i="6"/>
  <c r="M391" i="6"/>
  <c r="K391" i="6" s="1"/>
  <c r="L391" i="6"/>
  <c r="E391" i="6"/>
  <c r="D391" i="6"/>
  <c r="W390" i="6"/>
  <c r="V390" i="6"/>
  <c r="U390" i="6"/>
  <c r="T390" i="6"/>
  <c r="S390" i="6"/>
  <c r="R390" i="6"/>
  <c r="P390" i="6"/>
  <c r="M390" i="6"/>
  <c r="K390" i="6" s="1"/>
  <c r="L390" i="6"/>
  <c r="E390" i="6"/>
  <c r="D390" i="6"/>
  <c r="W389" i="6"/>
  <c r="V389" i="6"/>
  <c r="U389" i="6"/>
  <c r="T389" i="6"/>
  <c r="S389" i="6"/>
  <c r="R389" i="6"/>
  <c r="P389" i="6"/>
  <c r="M389" i="6"/>
  <c r="K389" i="6" s="1"/>
  <c r="L389" i="6"/>
  <c r="E389" i="6"/>
  <c r="D389" i="6"/>
  <c r="W388" i="6"/>
  <c r="V388" i="6"/>
  <c r="U388" i="6"/>
  <c r="T388" i="6"/>
  <c r="S388" i="6"/>
  <c r="R388" i="6"/>
  <c r="P388" i="6"/>
  <c r="M388" i="6"/>
  <c r="K388" i="6" s="1"/>
  <c r="L388" i="6"/>
  <c r="E388" i="6"/>
  <c r="D388" i="6"/>
  <c r="W387" i="6"/>
  <c r="V387" i="6"/>
  <c r="U387" i="6"/>
  <c r="T387" i="6"/>
  <c r="S387" i="6"/>
  <c r="R387" i="6"/>
  <c r="P387" i="6"/>
  <c r="M387" i="6"/>
  <c r="K387" i="6" s="1"/>
  <c r="L387" i="6"/>
  <c r="E387" i="6"/>
  <c r="D387" i="6"/>
  <c r="W386" i="6"/>
  <c r="V386" i="6"/>
  <c r="U386" i="6"/>
  <c r="T386" i="6"/>
  <c r="S386" i="6"/>
  <c r="R386" i="6"/>
  <c r="P386" i="6"/>
  <c r="M386" i="6"/>
  <c r="K386" i="6" s="1"/>
  <c r="L386" i="6"/>
  <c r="E386" i="6"/>
  <c r="D386" i="6"/>
  <c r="W385" i="6"/>
  <c r="V385" i="6"/>
  <c r="U385" i="6"/>
  <c r="T385" i="6"/>
  <c r="S385" i="6"/>
  <c r="R385" i="6"/>
  <c r="P385" i="6"/>
  <c r="M385" i="6"/>
  <c r="K385" i="6" s="1"/>
  <c r="L385" i="6"/>
  <c r="E385" i="6"/>
  <c r="D385" i="6"/>
  <c r="W384" i="6"/>
  <c r="V384" i="6"/>
  <c r="U384" i="6"/>
  <c r="T384" i="6"/>
  <c r="S384" i="6"/>
  <c r="R384" i="6"/>
  <c r="P384" i="6"/>
  <c r="M384" i="6"/>
  <c r="K384" i="6" s="1"/>
  <c r="L384" i="6"/>
  <c r="E384" i="6"/>
  <c r="D384" i="6"/>
  <c r="W383" i="6"/>
  <c r="V383" i="6"/>
  <c r="U383" i="6"/>
  <c r="T383" i="6"/>
  <c r="S383" i="6"/>
  <c r="R383" i="6"/>
  <c r="P383" i="6"/>
  <c r="M383" i="6"/>
  <c r="K383" i="6" s="1"/>
  <c r="L383" i="6"/>
  <c r="E383" i="6"/>
  <c r="D383" i="6"/>
  <c r="W382" i="6"/>
  <c r="V382" i="6"/>
  <c r="U382" i="6"/>
  <c r="T382" i="6"/>
  <c r="S382" i="6"/>
  <c r="R382" i="6"/>
  <c r="P382" i="6"/>
  <c r="M382" i="6"/>
  <c r="K382" i="6" s="1"/>
  <c r="L382" i="6"/>
  <c r="E382" i="6"/>
  <c r="D382" i="6"/>
  <c r="W381" i="6"/>
  <c r="V381" i="6"/>
  <c r="U381" i="6"/>
  <c r="T381" i="6"/>
  <c r="S381" i="6"/>
  <c r="R381" i="6"/>
  <c r="P381" i="6"/>
  <c r="M381" i="6"/>
  <c r="K381" i="6" s="1"/>
  <c r="L381" i="6"/>
  <c r="E381" i="6"/>
  <c r="D381" i="6"/>
  <c r="W380" i="6"/>
  <c r="V380" i="6"/>
  <c r="U380" i="6"/>
  <c r="T380" i="6"/>
  <c r="S380" i="6"/>
  <c r="R380" i="6"/>
  <c r="P380" i="6"/>
  <c r="M380" i="6"/>
  <c r="K380" i="6" s="1"/>
  <c r="L380" i="6"/>
  <c r="E380" i="6"/>
  <c r="D380" i="6"/>
  <c r="W379" i="6"/>
  <c r="V379" i="6"/>
  <c r="U379" i="6"/>
  <c r="T379" i="6"/>
  <c r="S379" i="6"/>
  <c r="R379" i="6"/>
  <c r="P379" i="6"/>
  <c r="M379" i="6"/>
  <c r="K379" i="6" s="1"/>
  <c r="L379" i="6"/>
  <c r="E379" i="6"/>
  <c r="D379" i="6"/>
  <c r="W378" i="6"/>
  <c r="V378" i="6"/>
  <c r="U378" i="6"/>
  <c r="T378" i="6"/>
  <c r="S378" i="6"/>
  <c r="R378" i="6"/>
  <c r="P378" i="6"/>
  <c r="M378" i="6"/>
  <c r="K378" i="6" s="1"/>
  <c r="L378" i="6"/>
  <c r="E378" i="6"/>
  <c r="D378" i="6"/>
  <c r="W377" i="6"/>
  <c r="V377" i="6"/>
  <c r="U377" i="6"/>
  <c r="T377" i="6"/>
  <c r="S377" i="6"/>
  <c r="R377" i="6"/>
  <c r="P377" i="6"/>
  <c r="M377" i="6"/>
  <c r="K377" i="6" s="1"/>
  <c r="L377" i="6"/>
  <c r="E377" i="6"/>
  <c r="D377" i="6"/>
  <c r="W376" i="6"/>
  <c r="V376" i="6"/>
  <c r="U376" i="6"/>
  <c r="T376" i="6"/>
  <c r="S376" i="6"/>
  <c r="R376" i="6"/>
  <c r="P376" i="6"/>
  <c r="M376" i="6"/>
  <c r="K376" i="6" s="1"/>
  <c r="L376" i="6"/>
  <c r="E376" i="6"/>
  <c r="D376" i="6"/>
  <c r="W375" i="6"/>
  <c r="V375" i="6"/>
  <c r="U375" i="6"/>
  <c r="T375" i="6"/>
  <c r="S375" i="6"/>
  <c r="R375" i="6"/>
  <c r="P375" i="6"/>
  <c r="M375" i="6"/>
  <c r="K375" i="6" s="1"/>
  <c r="L375" i="6"/>
  <c r="E375" i="6"/>
  <c r="D375" i="6"/>
  <c r="W374" i="6"/>
  <c r="V374" i="6"/>
  <c r="U374" i="6"/>
  <c r="T374" i="6"/>
  <c r="S374" i="6"/>
  <c r="R374" i="6"/>
  <c r="P374" i="6"/>
  <c r="M374" i="6"/>
  <c r="K374" i="6" s="1"/>
  <c r="L374" i="6"/>
  <c r="E374" i="6"/>
  <c r="D374" i="6"/>
  <c r="W373" i="6"/>
  <c r="V373" i="6"/>
  <c r="U373" i="6"/>
  <c r="T373" i="6"/>
  <c r="S373" i="6"/>
  <c r="R373" i="6"/>
  <c r="P373" i="6"/>
  <c r="M373" i="6"/>
  <c r="K373" i="6" s="1"/>
  <c r="L373" i="6"/>
  <c r="E373" i="6"/>
  <c r="D373" i="6"/>
  <c r="W372" i="6"/>
  <c r="V372" i="6"/>
  <c r="U372" i="6"/>
  <c r="T372" i="6"/>
  <c r="S372" i="6"/>
  <c r="R372" i="6"/>
  <c r="P372" i="6"/>
  <c r="M372" i="6"/>
  <c r="K372" i="6" s="1"/>
  <c r="L372" i="6"/>
  <c r="E372" i="6"/>
  <c r="D372" i="6"/>
  <c r="W371" i="6"/>
  <c r="V371" i="6"/>
  <c r="U371" i="6"/>
  <c r="T371" i="6"/>
  <c r="S371" i="6"/>
  <c r="R371" i="6"/>
  <c r="P371" i="6"/>
  <c r="M371" i="6"/>
  <c r="K371" i="6" s="1"/>
  <c r="L371" i="6"/>
  <c r="E371" i="6"/>
  <c r="D371" i="6"/>
  <c r="W370" i="6"/>
  <c r="V370" i="6"/>
  <c r="U370" i="6"/>
  <c r="T370" i="6"/>
  <c r="S370" i="6"/>
  <c r="R370" i="6"/>
  <c r="P370" i="6"/>
  <c r="M370" i="6"/>
  <c r="K370" i="6" s="1"/>
  <c r="L370" i="6"/>
  <c r="E370" i="6"/>
  <c r="D370" i="6"/>
  <c r="W369" i="6"/>
  <c r="V369" i="6"/>
  <c r="U369" i="6"/>
  <c r="T369" i="6"/>
  <c r="S369" i="6"/>
  <c r="R369" i="6"/>
  <c r="P369" i="6"/>
  <c r="M369" i="6"/>
  <c r="K369" i="6" s="1"/>
  <c r="L369" i="6"/>
  <c r="E369" i="6"/>
  <c r="D369" i="6"/>
  <c r="W368" i="6"/>
  <c r="V368" i="6"/>
  <c r="U368" i="6"/>
  <c r="T368" i="6"/>
  <c r="S368" i="6"/>
  <c r="R368" i="6"/>
  <c r="P368" i="6"/>
  <c r="M368" i="6"/>
  <c r="K368" i="6" s="1"/>
  <c r="L368" i="6"/>
  <c r="E368" i="6"/>
  <c r="D368" i="6"/>
  <c r="W367" i="6"/>
  <c r="V367" i="6"/>
  <c r="U367" i="6"/>
  <c r="T367" i="6"/>
  <c r="S367" i="6"/>
  <c r="R367" i="6"/>
  <c r="P367" i="6"/>
  <c r="M367" i="6"/>
  <c r="K367" i="6" s="1"/>
  <c r="L367" i="6"/>
  <c r="E367" i="6"/>
  <c r="D367" i="6"/>
  <c r="W366" i="6"/>
  <c r="V366" i="6"/>
  <c r="U366" i="6"/>
  <c r="T366" i="6"/>
  <c r="S366" i="6"/>
  <c r="R366" i="6"/>
  <c r="P366" i="6"/>
  <c r="M366" i="6"/>
  <c r="K366" i="6" s="1"/>
  <c r="L366" i="6"/>
  <c r="E366" i="6"/>
  <c r="D366" i="6"/>
  <c r="W365" i="6"/>
  <c r="V365" i="6"/>
  <c r="U365" i="6"/>
  <c r="T365" i="6"/>
  <c r="S365" i="6"/>
  <c r="R365" i="6"/>
  <c r="P365" i="6"/>
  <c r="M365" i="6"/>
  <c r="K365" i="6" s="1"/>
  <c r="L365" i="6"/>
  <c r="E365" i="6"/>
  <c r="D365" i="6"/>
  <c r="W364" i="6"/>
  <c r="V364" i="6"/>
  <c r="U364" i="6"/>
  <c r="T364" i="6"/>
  <c r="S364" i="6"/>
  <c r="R364" i="6"/>
  <c r="P364" i="6"/>
  <c r="M364" i="6"/>
  <c r="K364" i="6" s="1"/>
  <c r="L364" i="6"/>
  <c r="E364" i="6"/>
  <c r="D364" i="6"/>
  <c r="W363" i="6"/>
  <c r="V363" i="6"/>
  <c r="U363" i="6"/>
  <c r="T363" i="6"/>
  <c r="S363" i="6"/>
  <c r="R363" i="6"/>
  <c r="P363" i="6"/>
  <c r="M363" i="6"/>
  <c r="K363" i="6" s="1"/>
  <c r="L363" i="6"/>
  <c r="E363" i="6"/>
  <c r="D363" i="6"/>
  <c r="W362" i="6"/>
  <c r="V362" i="6"/>
  <c r="U362" i="6"/>
  <c r="T362" i="6"/>
  <c r="S362" i="6"/>
  <c r="R362" i="6"/>
  <c r="P362" i="6"/>
  <c r="M362" i="6"/>
  <c r="K362" i="6" s="1"/>
  <c r="L362" i="6"/>
  <c r="E362" i="6"/>
  <c r="D362" i="6"/>
  <c r="W361" i="6"/>
  <c r="V361" i="6"/>
  <c r="U361" i="6"/>
  <c r="T361" i="6"/>
  <c r="S361" i="6"/>
  <c r="R361" i="6"/>
  <c r="P361" i="6"/>
  <c r="M361" i="6"/>
  <c r="K361" i="6" s="1"/>
  <c r="L361" i="6"/>
  <c r="E361" i="6"/>
  <c r="D361" i="6"/>
  <c r="W360" i="6"/>
  <c r="V360" i="6"/>
  <c r="U360" i="6"/>
  <c r="T360" i="6"/>
  <c r="S360" i="6"/>
  <c r="R360" i="6"/>
  <c r="P360" i="6"/>
  <c r="M360" i="6"/>
  <c r="K360" i="6" s="1"/>
  <c r="L360" i="6"/>
  <c r="E360" i="6"/>
  <c r="D360" i="6"/>
  <c r="W359" i="6"/>
  <c r="V359" i="6"/>
  <c r="U359" i="6"/>
  <c r="T359" i="6"/>
  <c r="S359" i="6"/>
  <c r="R359" i="6"/>
  <c r="P359" i="6"/>
  <c r="M359" i="6"/>
  <c r="K359" i="6" s="1"/>
  <c r="L359" i="6"/>
  <c r="E359" i="6"/>
  <c r="D359" i="6"/>
  <c r="W358" i="6"/>
  <c r="V358" i="6"/>
  <c r="U358" i="6"/>
  <c r="T358" i="6"/>
  <c r="S358" i="6"/>
  <c r="R358" i="6"/>
  <c r="P358" i="6"/>
  <c r="M358" i="6"/>
  <c r="K358" i="6" s="1"/>
  <c r="L358" i="6"/>
  <c r="E358" i="6"/>
  <c r="D358" i="6"/>
  <c r="W357" i="6"/>
  <c r="V357" i="6"/>
  <c r="U357" i="6"/>
  <c r="T357" i="6"/>
  <c r="S357" i="6"/>
  <c r="R357" i="6"/>
  <c r="P357" i="6"/>
  <c r="M357" i="6"/>
  <c r="K357" i="6" s="1"/>
  <c r="L357" i="6"/>
  <c r="E357" i="6"/>
  <c r="D357" i="6"/>
  <c r="W356" i="6"/>
  <c r="V356" i="6"/>
  <c r="U356" i="6"/>
  <c r="T356" i="6"/>
  <c r="S356" i="6"/>
  <c r="R356" i="6"/>
  <c r="P356" i="6"/>
  <c r="M356" i="6"/>
  <c r="K356" i="6" s="1"/>
  <c r="L356" i="6"/>
  <c r="E356" i="6"/>
  <c r="D356" i="6"/>
  <c r="W355" i="6"/>
  <c r="V355" i="6"/>
  <c r="U355" i="6"/>
  <c r="T355" i="6"/>
  <c r="S355" i="6"/>
  <c r="R355" i="6"/>
  <c r="P355" i="6"/>
  <c r="M355" i="6"/>
  <c r="K355" i="6" s="1"/>
  <c r="L355" i="6"/>
  <c r="E355" i="6"/>
  <c r="D355" i="6"/>
  <c r="W354" i="6"/>
  <c r="V354" i="6"/>
  <c r="U354" i="6"/>
  <c r="T354" i="6"/>
  <c r="S354" i="6"/>
  <c r="R354" i="6"/>
  <c r="P354" i="6"/>
  <c r="M354" i="6"/>
  <c r="K354" i="6" s="1"/>
  <c r="L354" i="6"/>
  <c r="E354" i="6"/>
  <c r="D354" i="6"/>
  <c r="W353" i="6"/>
  <c r="V353" i="6"/>
  <c r="U353" i="6"/>
  <c r="T353" i="6"/>
  <c r="S353" i="6"/>
  <c r="R353" i="6"/>
  <c r="P353" i="6"/>
  <c r="M353" i="6"/>
  <c r="K353" i="6" s="1"/>
  <c r="L353" i="6"/>
  <c r="E353" i="6"/>
  <c r="D353" i="6"/>
  <c r="W352" i="6"/>
  <c r="V352" i="6"/>
  <c r="U352" i="6"/>
  <c r="T352" i="6"/>
  <c r="S352" i="6"/>
  <c r="R352" i="6"/>
  <c r="P352" i="6"/>
  <c r="M352" i="6"/>
  <c r="K352" i="6" s="1"/>
  <c r="L352" i="6"/>
  <c r="E352" i="6"/>
  <c r="D352" i="6"/>
  <c r="W351" i="6"/>
  <c r="V351" i="6"/>
  <c r="U351" i="6"/>
  <c r="T351" i="6"/>
  <c r="S351" i="6"/>
  <c r="R351" i="6"/>
  <c r="P351" i="6"/>
  <c r="M351" i="6"/>
  <c r="K351" i="6" s="1"/>
  <c r="L351" i="6"/>
  <c r="E351" i="6"/>
  <c r="D351" i="6"/>
  <c r="W350" i="6"/>
  <c r="V350" i="6"/>
  <c r="U350" i="6"/>
  <c r="T350" i="6"/>
  <c r="S350" i="6"/>
  <c r="R350" i="6"/>
  <c r="P350" i="6"/>
  <c r="M350" i="6"/>
  <c r="K350" i="6" s="1"/>
  <c r="L350" i="6"/>
  <c r="E350" i="6"/>
  <c r="D350" i="6"/>
  <c r="W349" i="6"/>
  <c r="V349" i="6"/>
  <c r="U349" i="6"/>
  <c r="T349" i="6"/>
  <c r="S349" i="6"/>
  <c r="R349" i="6"/>
  <c r="P349" i="6"/>
  <c r="M349" i="6"/>
  <c r="K349" i="6" s="1"/>
  <c r="L349" i="6"/>
  <c r="E349" i="6"/>
  <c r="D349" i="6"/>
  <c r="W348" i="6"/>
  <c r="V348" i="6"/>
  <c r="U348" i="6"/>
  <c r="T348" i="6"/>
  <c r="S348" i="6"/>
  <c r="R348" i="6"/>
  <c r="P348" i="6"/>
  <c r="M348" i="6"/>
  <c r="K348" i="6" s="1"/>
  <c r="L348" i="6"/>
  <c r="E348" i="6"/>
  <c r="D348" i="6"/>
  <c r="W347" i="6"/>
  <c r="V347" i="6"/>
  <c r="U347" i="6"/>
  <c r="T347" i="6"/>
  <c r="S347" i="6"/>
  <c r="R347" i="6"/>
  <c r="P347" i="6"/>
  <c r="M347" i="6"/>
  <c r="K347" i="6" s="1"/>
  <c r="L347" i="6"/>
  <c r="E347" i="6"/>
  <c r="D347" i="6"/>
  <c r="W346" i="6"/>
  <c r="V346" i="6"/>
  <c r="U346" i="6"/>
  <c r="T346" i="6"/>
  <c r="S346" i="6"/>
  <c r="R346" i="6"/>
  <c r="P346" i="6"/>
  <c r="M346" i="6"/>
  <c r="K346" i="6" s="1"/>
  <c r="L346" i="6"/>
  <c r="E346" i="6"/>
  <c r="D346" i="6"/>
  <c r="W345" i="6"/>
  <c r="V345" i="6"/>
  <c r="U345" i="6"/>
  <c r="T345" i="6"/>
  <c r="S345" i="6"/>
  <c r="R345" i="6"/>
  <c r="P345" i="6"/>
  <c r="M345" i="6"/>
  <c r="K345" i="6" s="1"/>
  <c r="L345" i="6"/>
  <c r="E345" i="6"/>
  <c r="D345" i="6"/>
  <c r="W344" i="6"/>
  <c r="V344" i="6"/>
  <c r="U344" i="6"/>
  <c r="T344" i="6"/>
  <c r="S344" i="6"/>
  <c r="R344" i="6"/>
  <c r="P344" i="6"/>
  <c r="M344" i="6"/>
  <c r="K344" i="6" s="1"/>
  <c r="L344" i="6"/>
  <c r="E344" i="6"/>
  <c r="D344" i="6"/>
  <c r="W343" i="6"/>
  <c r="V343" i="6"/>
  <c r="U343" i="6"/>
  <c r="T343" i="6"/>
  <c r="S343" i="6"/>
  <c r="R343" i="6"/>
  <c r="P343" i="6"/>
  <c r="M343" i="6"/>
  <c r="K343" i="6" s="1"/>
  <c r="L343" i="6"/>
  <c r="E343" i="6"/>
  <c r="D343" i="6"/>
  <c r="W342" i="6"/>
  <c r="V342" i="6"/>
  <c r="U342" i="6"/>
  <c r="T342" i="6"/>
  <c r="S342" i="6"/>
  <c r="R342" i="6"/>
  <c r="P342" i="6"/>
  <c r="M342" i="6"/>
  <c r="K342" i="6" s="1"/>
  <c r="L342" i="6"/>
  <c r="E342" i="6"/>
  <c r="D342" i="6"/>
  <c r="W341" i="6"/>
  <c r="V341" i="6"/>
  <c r="U341" i="6"/>
  <c r="T341" i="6"/>
  <c r="S341" i="6"/>
  <c r="R341" i="6"/>
  <c r="P341" i="6"/>
  <c r="M341" i="6"/>
  <c r="K341" i="6" s="1"/>
  <c r="L341" i="6"/>
  <c r="E341" i="6"/>
  <c r="D341" i="6"/>
  <c r="W340" i="6"/>
  <c r="V340" i="6"/>
  <c r="U340" i="6"/>
  <c r="T340" i="6"/>
  <c r="S340" i="6"/>
  <c r="R340" i="6"/>
  <c r="P340" i="6"/>
  <c r="M340" i="6"/>
  <c r="K340" i="6" s="1"/>
  <c r="L340" i="6"/>
  <c r="E340" i="6"/>
  <c r="D340" i="6"/>
  <c r="W339" i="6"/>
  <c r="V339" i="6"/>
  <c r="U339" i="6"/>
  <c r="T339" i="6"/>
  <c r="S339" i="6"/>
  <c r="R339" i="6"/>
  <c r="P339" i="6"/>
  <c r="M339" i="6"/>
  <c r="K339" i="6" s="1"/>
  <c r="L339" i="6"/>
  <c r="E339" i="6"/>
  <c r="D339" i="6"/>
  <c r="W338" i="6"/>
  <c r="V338" i="6"/>
  <c r="U338" i="6"/>
  <c r="T338" i="6"/>
  <c r="S338" i="6"/>
  <c r="R338" i="6"/>
  <c r="P338" i="6"/>
  <c r="M338" i="6"/>
  <c r="K338" i="6" s="1"/>
  <c r="L338" i="6"/>
  <c r="E338" i="6"/>
  <c r="D338" i="6"/>
  <c r="W337" i="6"/>
  <c r="V337" i="6"/>
  <c r="U337" i="6"/>
  <c r="T337" i="6"/>
  <c r="S337" i="6"/>
  <c r="R337" i="6"/>
  <c r="P337" i="6"/>
  <c r="M337" i="6"/>
  <c r="K337" i="6" s="1"/>
  <c r="L337" i="6"/>
  <c r="E337" i="6"/>
  <c r="D337" i="6"/>
  <c r="W336" i="6"/>
  <c r="V336" i="6"/>
  <c r="U336" i="6"/>
  <c r="T336" i="6"/>
  <c r="S336" i="6"/>
  <c r="R336" i="6"/>
  <c r="P336" i="6"/>
  <c r="M336" i="6"/>
  <c r="K336" i="6" s="1"/>
  <c r="L336" i="6"/>
  <c r="E336" i="6"/>
  <c r="D336" i="6"/>
  <c r="W335" i="6"/>
  <c r="V335" i="6"/>
  <c r="U335" i="6"/>
  <c r="T335" i="6"/>
  <c r="S335" i="6"/>
  <c r="R335" i="6"/>
  <c r="P335" i="6"/>
  <c r="M335" i="6"/>
  <c r="K335" i="6" s="1"/>
  <c r="L335" i="6"/>
  <c r="E335" i="6"/>
  <c r="D335" i="6"/>
  <c r="W334" i="6"/>
  <c r="V334" i="6"/>
  <c r="U334" i="6"/>
  <c r="T334" i="6"/>
  <c r="S334" i="6"/>
  <c r="R334" i="6"/>
  <c r="P334" i="6"/>
  <c r="M334" i="6"/>
  <c r="K334" i="6" s="1"/>
  <c r="L334" i="6"/>
  <c r="E334" i="6"/>
  <c r="D334" i="6"/>
  <c r="W333" i="6"/>
  <c r="V333" i="6"/>
  <c r="U333" i="6"/>
  <c r="T333" i="6"/>
  <c r="S333" i="6"/>
  <c r="R333" i="6"/>
  <c r="P333" i="6"/>
  <c r="M333" i="6"/>
  <c r="K333" i="6" s="1"/>
  <c r="L333" i="6"/>
  <c r="E333" i="6"/>
  <c r="D333" i="6"/>
  <c r="W332" i="6"/>
  <c r="V332" i="6"/>
  <c r="U332" i="6"/>
  <c r="T332" i="6"/>
  <c r="S332" i="6"/>
  <c r="R332" i="6"/>
  <c r="P332" i="6"/>
  <c r="M332" i="6"/>
  <c r="K332" i="6" s="1"/>
  <c r="L332" i="6"/>
  <c r="E332" i="6"/>
  <c r="D332" i="6"/>
  <c r="W331" i="6"/>
  <c r="V331" i="6"/>
  <c r="U331" i="6"/>
  <c r="T331" i="6"/>
  <c r="S331" i="6"/>
  <c r="R331" i="6"/>
  <c r="P331" i="6"/>
  <c r="M331" i="6"/>
  <c r="K331" i="6" s="1"/>
  <c r="L331" i="6"/>
  <c r="E331" i="6"/>
  <c r="D331" i="6"/>
  <c r="W330" i="6"/>
  <c r="V330" i="6"/>
  <c r="U330" i="6"/>
  <c r="T330" i="6"/>
  <c r="S330" i="6"/>
  <c r="R330" i="6"/>
  <c r="P330" i="6"/>
  <c r="M330" i="6"/>
  <c r="K330" i="6" s="1"/>
  <c r="L330" i="6"/>
  <c r="E330" i="6"/>
  <c r="D330" i="6"/>
  <c r="W329" i="6"/>
  <c r="V329" i="6"/>
  <c r="U329" i="6"/>
  <c r="T329" i="6"/>
  <c r="S329" i="6"/>
  <c r="R329" i="6"/>
  <c r="P329" i="6"/>
  <c r="M329" i="6"/>
  <c r="K329" i="6" s="1"/>
  <c r="L329" i="6"/>
  <c r="E329" i="6"/>
  <c r="D329" i="6"/>
  <c r="W328" i="6"/>
  <c r="V328" i="6"/>
  <c r="U328" i="6"/>
  <c r="T328" i="6"/>
  <c r="S328" i="6"/>
  <c r="R328" i="6"/>
  <c r="P328" i="6"/>
  <c r="M328" i="6"/>
  <c r="K328" i="6" s="1"/>
  <c r="L328" i="6"/>
  <c r="E328" i="6"/>
  <c r="D328" i="6"/>
  <c r="W327" i="6"/>
  <c r="V327" i="6"/>
  <c r="U327" i="6"/>
  <c r="T327" i="6"/>
  <c r="S327" i="6"/>
  <c r="R327" i="6"/>
  <c r="P327" i="6"/>
  <c r="M327" i="6"/>
  <c r="K327" i="6" s="1"/>
  <c r="L327" i="6"/>
  <c r="E327" i="6"/>
  <c r="D327" i="6"/>
  <c r="W326" i="6"/>
  <c r="V326" i="6"/>
  <c r="U326" i="6"/>
  <c r="T326" i="6"/>
  <c r="S326" i="6"/>
  <c r="R326" i="6"/>
  <c r="P326" i="6"/>
  <c r="M326" i="6"/>
  <c r="K326" i="6" s="1"/>
  <c r="L326" i="6"/>
  <c r="E326" i="6"/>
  <c r="D326" i="6"/>
  <c r="W325" i="6"/>
  <c r="V325" i="6"/>
  <c r="U325" i="6"/>
  <c r="T325" i="6"/>
  <c r="S325" i="6"/>
  <c r="R325" i="6"/>
  <c r="P325" i="6"/>
  <c r="M325" i="6"/>
  <c r="K325" i="6" s="1"/>
  <c r="L325" i="6"/>
  <c r="E325" i="6"/>
  <c r="D325" i="6"/>
  <c r="W324" i="6"/>
  <c r="V324" i="6"/>
  <c r="U324" i="6"/>
  <c r="T324" i="6"/>
  <c r="S324" i="6"/>
  <c r="R324" i="6"/>
  <c r="P324" i="6"/>
  <c r="M324" i="6"/>
  <c r="K324" i="6" s="1"/>
  <c r="L324" i="6"/>
  <c r="E324" i="6"/>
  <c r="D324" i="6"/>
  <c r="W323" i="6"/>
  <c r="V323" i="6"/>
  <c r="U323" i="6"/>
  <c r="T323" i="6"/>
  <c r="S323" i="6"/>
  <c r="R323" i="6"/>
  <c r="P323" i="6"/>
  <c r="M323" i="6"/>
  <c r="K323" i="6" s="1"/>
  <c r="L323" i="6"/>
  <c r="E323" i="6"/>
  <c r="D323" i="6"/>
  <c r="W322" i="6"/>
  <c r="V322" i="6"/>
  <c r="U322" i="6"/>
  <c r="T322" i="6"/>
  <c r="S322" i="6"/>
  <c r="R322" i="6"/>
  <c r="P322" i="6"/>
  <c r="M322" i="6"/>
  <c r="K322" i="6" s="1"/>
  <c r="L322" i="6"/>
  <c r="E322" i="6"/>
  <c r="D322" i="6"/>
  <c r="W321" i="6"/>
  <c r="V321" i="6"/>
  <c r="U321" i="6"/>
  <c r="T321" i="6"/>
  <c r="S321" i="6"/>
  <c r="R321" i="6"/>
  <c r="P321" i="6"/>
  <c r="M321" i="6"/>
  <c r="K321" i="6" s="1"/>
  <c r="L321" i="6"/>
  <c r="E321" i="6"/>
  <c r="D321" i="6"/>
  <c r="W320" i="6"/>
  <c r="V320" i="6"/>
  <c r="U320" i="6"/>
  <c r="T320" i="6"/>
  <c r="S320" i="6"/>
  <c r="R320" i="6"/>
  <c r="P320" i="6"/>
  <c r="M320" i="6"/>
  <c r="K320" i="6" s="1"/>
  <c r="L320" i="6"/>
  <c r="E320" i="6"/>
  <c r="D320" i="6"/>
  <c r="W319" i="6"/>
  <c r="V319" i="6"/>
  <c r="U319" i="6"/>
  <c r="T319" i="6"/>
  <c r="S319" i="6"/>
  <c r="R319" i="6"/>
  <c r="P319" i="6"/>
  <c r="M319" i="6"/>
  <c r="K319" i="6" s="1"/>
  <c r="L319" i="6"/>
  <c r="E319" i="6"/>
  <c r="D319" i="6"/>
  <c r="W318" i="6"/>
  <c r="V318" i="6"/>
  <c r="U318" i="6"/>
  <c r="T318" i="6"/>
  <c r="S318" i="6"/>
  <c r="R318" i="6"/>
  <c r="P318" i="6"/>
  <c r="M318" i="6"/>
  <c r="K318" i="6" s="1"/>
  <c r="L318" i="6"/>
  <c r="E318" i="6"/>
  <c r="D318" i="6"/>
  <c r="W317" i="6"/>
  <c r="V317" i="6"/>
  <c r="U317" i="6"/>
  <c r="T317" i="6"/>
  <c r="S317" i="6"/>
  <c r="R317" i="6"/>
  <c r="P317" i="6"/>
  <c r="M317" i="6"/>
  <c r="K317" i="6" s="1"/>
  <c r="L317" i="6"/>
  <c r="E317" i="6"/>
  <c r="D317" i="6"/>
  <c r="W316" i="6"/>
  <c r="V316" i="6"/>
  <c r="U316" i="6"/>
  <c r="T316" i="6"/>
  <c r="S316" i="6"/>
  <c r="R316" i="6"/>
  <c r="P316" i="6"/>
  <c r="M316" i="6"/>
  <c r="K316" i="6" s="1"/>
  <c r="L316" i="6"/>
  <c r="E316" i="6"/>
  <c r="D316" i="6"/>
  <c r="W315" i="6"/>
  <c r="V315" i="6"/>
  <c r="U315" i="6"/>
  <c r="T315" i="6"/>
  <c r="S315" i="6"/>
  <c r="R315" i="6"/>
  <c r="P315" i="6"/>
  <c r="M315" i="6"/>
  <c r="K315" i="6" s="1"/>
  <c r="L315" i="6"/>
  <c r="E315" i="6"/>
  <c r="D315" i="6"/>
  <c r="W314" i="6"/>
  <c r="V314" i="6"/>
  <c r="U314" i="6"/>
  <c r="T314" i="6"/>
  <c r="S314" i="6"/>
  <c r="R314" i="6"/>
  <c r="P314" i="6"/>
  <c r="M314" i="6"/>
  <c r="K314" i="6" s="1"/>
  <c r="L314" i="6"/>
  <c r="E314" i="6"/>
  <c r="D314" i="6"/>
  <c r="W313" i="6"/>
  <c r="V313" i="6"/>
  <c r="U313" i="6"/>
  <c r="T313" i="6"/>
  <c r="S313" i="6"/>
  <c r="R313" i="6"/>
  <c r="P313" i="6"/>
  <c r="M313" i="6"/>
  <c r="K313" i="6" s="1"/>
  <c r="L313" i="6"/>
  <c r="E313" i="6"/>
  <c r="D313" i="6"/>
  <c r="W312" i="6"/>
  <c r="V312" i="6"/>
  <c r="U312" i="6"/>
  <c r="T312" i="6"/>
  <c r="S312" i="6"/>
  <c r="R312" i="6"/>
  <c r="P312" i="6"/>
  <c r="M312" i="6"/>
  <c r="K312" i="6" s="1"/>
  <c r="L312" i="6"/>
  <c r="E312" i="6"/>
  <c r="D312" i="6"/>
  <c r="W311" i="6"/>
  <c r="V311" i="6"/>
  <c r="U311" i="6"/>
  <c r="T311" i="6"/>
  <c r="S311" i="6"/>
  <c r="R311" i="6"/>
  <c r="P311" i="6"/>
  <c r="M311" i="6"/>
  <c r="K311" i="6" s="1"/>
  <c r="L311" i="6"/>
  <c r="E311" i="6"/>
  <c r="D311" i="6"/>
  <c r="W310" i="6"/>
  <c r="V310" i="6"/>
  <c r="U310" i="6"/>
  <c r="T310" i="6"/>
  <c r="S310" i="6"/>
  <c r="R310" i="6"/>
  <c r="P310" i="6"/>
  <c r="M310" i="6"/>
  <c r="K310" i="6" s="1"/>
  <c r="L310" i="6"/>
  <c r="E310" i="6"/>
  <c r="D310" i="6"/>
  <c r="W309" i="6"/>
  <c r="V309" i="6"/>
  <c r="U309" i="6"/>
  <c r="T309" i="6"/>
  <c r="S309" i="6"/>
  <c r="R309" i="6"/>
  <c r="P309" i="6"/>
  <c r="M309" i="6"/>
  <c r="K309" i="6" s="1"/>
  <c r="L309" i="6"/>
  <c r="E309" i="6"/>
  <c r="D309" i="6"/>
  <c r="W308" i="6"/>
  <c r="V308" i="6"/>
  <c r="U308" i="6"/>
  <c r="T308" i="6"/>
  <c r="S308" i="6"/>
  <c r="R308" i="6"/>
  <c r="P308" i="6"/>
  <c r="M308" i="6"/>
  <c r="K308" i="6" s="1"/>
  <c r="L308" i="6"/>
  <c r="E308" i="6"/>
  <c r="D308" i="6"/>
  <c r="W307" i="6"/>
  <c r="V307" i="6"/>
  <c r="U307" i="6"/>
  <c r="T307" i="6"/>
  <c r="S307" i="6"/>
  <c r="R307" i="6"/>
  <c r="P307" i="6"/>
  <c r="M307" i="6"/>
  <c r="K307" i="6" s="1"/>
  <c r="L307" i="6"/>
  <c r="E307" i="6"/>
  <c r="D307" i="6"/>
  <c r="W306" i="6"/>
  <c r="V306" i="6"/>
  <c r="U306" i="6"/>
  <c r="T306" i="6"/>
  <c r="S306" i="6"/>
  <c r="R306" i="6"/>
  <c r="P306" i="6"/>
  <c r="M306" i="6"/>
  <c r="K306" i="6" s="1"/>
  <c r="L306" i="6"/>
  <c r="E306" i="6"/>
  <c r="D306" i="6"/>
  <c r="W305" i="6"/>
  <c r="V305" i="6"/>
  <c r="U305" i="6"/>
  <c r="T305" i="6"/>
  <c r="S305" i="6"/>
  <c r="R305" i="6"/>
  <c r="P305" i="6"/>
  <c r="M305" i="6"/>
  <c r="K305" i="6" s="1"/>
  <c r="L305" i="6"/>
  <c r="E305" i="6"/>
  <c r="D305" i="6"/>
  <c r="W304" i="6"/>
  <c r="V304" i="6"/>
  <c r="U304" i="6"/>
  <c r="T304" i="6"/>
  <c r="S304" i="6"/>
  <c r="R304" i="6"/>
  <c r="P304" i="6"/>
  <c r="M304" i="6"/>
  <c r="K304" i="6" s="1"/>
  <c r="L304" i="6"/>
  <c r="E304" i="6"/>
  <c r="D304" i="6"/>
  <c r="W303" i="6"/>
  <c r="V303" i="6"/>
  <c r="U303" i="6"/>
  <c r="T303" i="6"/>
  <c r="S303" i="6"/>
  <c r="R303" i="6"/>
  <c r="P303" i="6"/>
  <c r="M303" i="6"/>
  <c r="K303" i="6" s="1"/>
  <c r="L303" i="6"/>
  <c r="E303" i="6"/>
  <c r="D303" i="6"/>
  <c r="W302" i="6"/>
  <c r="V302" i="6"/>
  <c r="U302" i="6"/>
  <c r="T302" i="6"/>
  <c r="S302" i="6"/>
  <c r="R302" i="6"/>
  <c r="P302" i="6"/>
  <c r="M302" i="6"/>
  <c r="K302" i="6" s="1"/>
  <c r="L302" i="6"/>
  <c r="E302" i="6"/>
  <c r="D302" i="6"/>
  <c r="W301" i="6"/>
  <c r="V301" i="6"/>
  <c r="U301" i="6"/>
  <c r="T301" i="6"/>
  <c r="S301" i="6"/>
  <c r="R301" i="6"/>
  <c r="P301" i="6"/>
  <c r="M301" i="6"/>
  <c r="K301" i="6" s="1"/>
  <c r="L301" i="6"/>
  <c r="E301" i="6"/>
  <c r="D301" i="6"/>
  <c r="W300" i="6"/>
  <c r="V300" i="6"/>
  <c r="U300" i="6"/>
  <c r="T300" i="6"/>
  <c r="S300" i="6"/>
  <c r="R300" i="6"/>
  <c r="P300" i="6"/>
  <c r="M300" i="6"/>
  <c r="K300" i="6" s="1"/>
  <c r="L300" i="6"/>
  <c r="E300" i="6"/>
  <c r="D300" i="6"/>
  <c r="W299" i="6"/>
  <c r="V299" i="6"/>
  <c r="U299" i="6"/>
  <c r="T299" i="6"/>
  <c r="S299" i="6"/>
  <c r="R299" i="6"/>
  <c r="P299" i="6"/>
  <c r="M299" i="6"/>
  <c r="K299" i="6" s="1"/>
  <c r="L299" i="6"/>
  <c r="E299" i="6"/>
  <c r="D299" i="6"/>
  <c r="W298" i="6"/>
  <c r="V298" i="6"/>
  <c r="U298" i="6"/>
  <c r="T298" i="6"/>
  <c r="S298" i="6"/>
  <c r="R298" i="6"/>
  <c r="P298" i="6"/>
  <c r="M298" i="6"/>
  <c r="K298" i="6" s="1"/>
  <c r="L298" i="6"/>
  <c r="E298" i="6"/>
  <c r="D298" i="6"/>
  <c r="W297" i="6"/>
  <c r="V297" i="6"/>
  <c r="U297" i="6"/>
  <c r="T297" i="6"/>
  <c r="S297" i="6"/>
  <c r="R297" i="6"/>
  <c r="P297" i="6"/>
  <c r="M297" i="6"/>
  <c r="K297" i="6" s="1"/>
  <c r="L297" i="6"/>
  <c r="E297" i="6"/>
  <c r="D297" i="6"/>
  <c r="W296" i="6"/>
  <c r="V296" i="6"/>
  <c r="U296" i="6"/>
  <c r="T296" i="6"/>
  <c r="S296" i="6"/>
  <c r="R296" i="6"/>
  <c r="P296" i="6"/>
  <c r="M296" i="6"/>
  <c r="K296" i="6" s="1"/>
  <c r="L296" i="6"/>
  <c r="E296" i="6"/>
  <c r="D296" i="6"/>
  <c r="W295" i="6"/>
  <c r="V295" i="6"/>
  <c r="U295" i="6"/>
  <c r="T295" i="6"/>
  <c r="S295" i="6"/>
  <c r="R295" i="6"/>
  <c r="P295" i="6"/>
  <c r="M295" i="6"/>
  <c r="K295" i="6" s="1"/>
  <c r="L295" i="6"/>
  <c r="E295" i="6"/>
  <c r="D295" i="6"/>
  <c r="W294" i="6"/>
  <c r="V294" i="6"/>
  <c r="U294" i="6"/>
  <c r="T294" i="6"/>
  <c r="S294" i="6"/>
  <c r="R294" i="6"/>
  <c r="P294" i="6"/>
  <c r="M294" i="6"/>
  <c r="K294" i="6" s="1"/>
  <c r="L294" i="6"/>
  <c r="E294" i="6"/>
  <c r="D294" i="6"/>
  <c r="W293" i="6"/>
  <c r="V293" i="6"/>
  <c r="U293" i="6"/>
  <c r="T293" i="6"/>
  <c r="S293" i="6"/>
  <c r="R293" i="6"/>
  <c r="P293" i="6"/>
  <c r="M293" i="6"/>
  <c r="K293" i="6" s="1"/>
  <c r="L293" i="6"/>
  <c r="E293" i="6"/>
  <c r="D293" i="6"/>
  <c r="W292" i="6"/>
  <c r="V292" i="6"/>
  <c r="U292" i="6"/>
  <c r="T292" i="6"/>
  <c r="S292" i="6"/>
  <c r="R292" i="6"/>
  <c r="P292" i="6"/>
  <c r="M292" i="6"/>
  <c r="K292" i="6" s="1"/>
  <c r="L292" i="6"/>
  <c r="E292" i="6"/>
  <c r="D292" i="6"/>
  <c r="W291" i="6"/>
  <c r="V291" i="6"/>
  <c r="U291" i="6"/>
  <c r="T291" i="6"/>
  <c r="S291" i="6"/>
  <c r="R291" i="6"/>
  <c r="P291" i="6"/>
  <c r="M291" i="6"/>
  <c r="K291" i="6" s="1"/>
  <c r="L291" i="6"/>
  <c r="E291" i="6"/>
  <c r="D291" i="6"/>
  <c r="W290" i="6"/>
  <c r="V290" i="6"/>
  <c r="U290" i="6"/>
  <c r="T290" i="6"/>
  <c r="S290" i="6"/>
  <c r="R290" i="6"/>
  <c r="P290" i="6"/>
  <c r="M290" i="6"/>
  <c r="K290" i="6" s="1"/>
  <c r="L290" i="6"/>
  <c r="E290" i="6"/>
  <c r="D290" i="6"/>
  <c r="W289" i="6"/>
  <c r="V289" i="6"/>
  <c r="U289" i="6"/>
  <c r="T289" i="6"/>
  <c r="S289" i="6"/>
  <c r="R289" i="6"/>
  <c r="P289" i="6"/>
  <c r="M289" i="6"/>
  <c r="K289" i="6" s="1"/>
  <c r="L289" i="6"/>
  <c r="E289" i="6"/>
  <c r="D289" i="6"/>
  <c r="W288" i="6"/>
  <c r="V288" i="6"/>
  <c r="U288" i="6"/>
  <c r="T288" i="6"/>
  <c r="S288" i="6"/>
  <c r="R288" i="6"/>
  <c r="P288" i="6"/>
  <c r="M288" i="6"/>
  <c r="K288" i="6" s="1"/>
  <c r="L288" i="6"/>
  <c r="E288" i="6"/>
  <c r="D288" i="6"/>
  <c r="W287" i="6"/>
  <c r="V287" i="6"/>
  <c r="U287" i="6"/>
  <c r="T287" i="6"/>
  <c r="S287" i="6"/>
  <c r="R287" i="6"/>
  <c r="P287" i="6"/>
  <c r="M287" i="6"/>
  <c r="K287" i="6" s="1"/>
  <c r="L287" i="6"/>
  <c r="E287" i="6"/>
  <c r="D287" i="6"/>
  <c r="W286" i="6"/>
  <c r="V286" i="6"/>
  <c r="U286" i="6"/>
  <c r="T286" i="6"/>
  <c r="S286" i="6"/>
  <c r="R286" i="6"/>
  <c r="P286" i="6"/>
  <c r="M286" i="6"/>
  <c r="K286" i="6" s="1"/>
  <c r="L286" i="6"/>
  <c r="E286" i="6"/>
  <c r="D286" i="6"/>
  <c r="W285" i="6"/>
  <c r="V285" i="6"/>
  <c r="U285" i="6"/>
  <c r="T285" i="6"/>
  <c r="S285" i="6"/>
  <c r="R285" i="6"/>
  <c r="P285" i="6"/>
  <c r="M285" i="6"/>
  <c r="K285" i="6" s="1"/>
  <c r="L285" i="6"/>
  <c r="E285" i="6"/>
  <c r="D285" i="6"/>
  <c r="W284" i="6"/>
  <c r="V284" i="6"/>
  <c r="U284" i="6"/>
  <c r="T284" i="6"/>
  <c r="S284" i="6"/>
  <c r="R284" i="6"/>
  <c r="P284" i="6"/>
  <c r="M284" i="6"/>
  <c r="K284" i="6" s="1"/>
  <c r="L284" i="6"/>
  <c r="E284" i="6"/>
  <c r="D284" i="6"/>
  <c r="W283" i="6"/>
  <c r="V283" i="6"/>
  <c r="U283" i="6"/>
  <c r="T283" i="6"/>
  <c r="S283" i="6"/>
  <c r="R283" i="6"/>
  <c r="P283" i="6"/>
  <c r="M283" i="6"/>
  <c r="K283" i="6" s="1"/>
  <c r="L283" i="6"/>
  <c r="E283" i="6"/>
  <c r="D283" i="6"/>
  <c r="W282" i="6"/>
  <c r="V282" i="6"/>
  <c r="U282" i="6"/>
  <c r="T282" i="6"/>
  <c r="S282" i="6"/>
  <c r="R282" i="6"/>
  <c r="P282" i="6"/>
  <c r="M282" i="6"/>
  <c r="K282" i="6" s="1"/>
  <c r="L282" i="6"/>
  <c r="E282" i="6"/>
  <c r="D282" i="6"/>
  <c r="W281" i="6"/>
  <c r="V281" i="6"/>
  <c r="U281" i="6"/>
  <c r="T281" i="6"/>
  <c r="S281" i="6"/>
  <c r="R281" i="6"/>
  <c r="P281" i="6"/>
  <c r="M281" i="6"/>
  <c r="K281" i="6" s="1"/>
  <c r="L281" i="6"/>
  <c r="E281" i="6"/>
  <c r="D281" i="6"/>
  <c r="W280" i="6"/>
  <c r="V280" i="6"/>
  <c r="U280" i="6"/>
  <c r="T280" i="6"/>
  <c r="S280" i="6"/>
  <c r="R280" i="6"/>
  <c r="P280" i="6"/>
  <c r="M280" i="6"/>
  <c r="K280" i="6" s="1"/>
  <c r="L280" i="6"/>
  <c r="E280" i="6"/>
  <c r="D280" i="6"/>
  <c r="W279" i="6"/>
  <c r="V279" i="6"/>
  <c r="U279" i="6"/>
  <c r="T279" i="6"/>
  <c r="S279" i="6"/>
  <c r="R279" i="6"/>
  <c r="P279" i="6"/>
  <c r="M279" i="6"/>
  <c r="K279" i="6" s="1"/>
  <c r="L279" i="6"/>
  <c r="E279" i="6"/>
  <c r="D279" i="6"/>
  <c r="W278" i="6"/>
  <c r="V278" i="6"/>
  <c r="U278" i="6"/>
  <c r="T278" i="6"/>
  <c r="S278" i="6"/>
  <c r="R278" i="6"/>
  <c r="P278" i="6"/>
  <c r="M278" i="6"/>
  <c r="K278" i="6" s="1"/>
  <c r="L278" i="6"/>
  <c r="E278" i="6"/>
  <c r="D278" i="6"/>
  <c r="W277" i="6"/>
  <c r="V277" i="6"/>
  <c r="U277" i="6"/>
  <c r="T277" i="6"/>
  <c r="S277" i="6"/>
  <c r="R277" i="6"/>
  <c r="P277" i="6"/>
  <c r="M277" i="6"/>
  <c r="K277" i="6" s="1"/>
  <c r="L277" i="6"/>
  <c r="E277" i="6"/>
  <c r="D277" i="6"/>
  <c r="W276" i="6"/>
  <c r="V276" i="6"/>
  <c r="U276" i="6"/>
  <c r="T276" i="6"/>
  <c r="S276" i="6"/>
  <c r="R276" i="6"/>
  <c r="P276" i="6"/>
  <c r="M276" i="6"/>
  <c r="K276" i="6" s="1"/>
  <c r="L276" i="6"/>
  <c r="E276" i="6"/>
  <c r="D276" i="6"/>
  <c r="W275" i="6"/>
  <c r="V275" i="6"/>
  <c r="U275" i="6"/>
  <c r="T275" i="6"/>
  <c r="S275" i="6"/>
  <c r="R275" i="6"/>
  <c r="P275" i="6"/>
  <c r="M275" i="6"/>
  <c r="K275" i="6" s="1"/>
  <c r="L275" i="6"/>
  <c r="E275" i="6"/>
  <c r="D275" i="6"/>
  <c r="W274" i="6"/>
  <c r="V274" i="6"/>
  <c r="U274" i="6"/>
  <c r="T274" i="6"/>
  <c r="S274" i="6"/>
  <c r="R274" i="6"/>
  <c r="P274" i="6"/>
  <c r="M274" i="6"/>
  <c r="K274" i="6" s="1"/>
  <c r="L274" i="6"/>
  <c r="E274" i="6"/>
  <c r="D274" i="6"/>
  <c r="W273" i="6"/>
  <c r="V273" i="6"/>
  <c r="U273" i="6"/>
  <c r="T273" i="6"/>
  <c r="S273" i="6"/>
  <c r="R273" i="6"/>
  <c r="P273" i="6"/>
  <c r="M273" i="6"/>
  <c r="K273" i="6" s="1"/>
  <c r="L273" i="6"/>
  <c r="E273" i="6"/>
  <c r="D273" i="6"/>
  <c r="W272" i="6"/>
  <c r="V272" i="6"/>
  <c r="U272" i="6"/>
  <c r="T272" i="6"/>
  <c r="S272" i="6"/>
  <c r="R272" i="6"/>
  <c r="P272" i="6"/>
  <c r="M272" i="6"/>
  <c r="K272" i="6" s="1"/>
  <c r="L272" i="6"/>
  <c r="E272" i="6"/>
  <c r="D272" i="6"/>
  <c r="W271" i="6"/>
  <c r="V271" i="6"/>
  <c r="U271" i="6"/>
  <c r="T271" i="6"/>
  <c r="S271" i="6"/>
  <c r="R271" i="6"/>
  <c r="P271" i="6"/>
  <c r="M271" i="6"/>
  <c r="K271" i="6" s="1"/>
  <c r="L271" i="6"/>
  <c r="E271" i="6"/>
  <c r="D271" i="6"/>
  <c r="W270" i="6"/>
  <c r="V270" i="6"/>
  <c r="U270" i="6"/>
  <c r="T270" i="6"/>
  <c r="S270" i="6"/>
  <c r="R270" i="6"/>
  <c r="P270" i="6"/>
  <c r="M270" i="6"/>
  <c r="K270" i="6" s="1"/>
  <c r="L270" i="6"/>
  <c r="E270" i="6"/>
  <c r="D270" i="6"/>
  <c r="W269" i="6"/>
  <c r="V269" i="6"/>
  <c r="U269" i="6"/>
  <c r="T269" i="6"/>
  <c r="S269" i="6"/>
  <c r="R269" i="6"/>
  <c r="P269" i="6"/>
  <c r="M269" i="6"/>
  <c r="K269" i="6" s="1"/>
  <c r="L269" i="6"/>
  <c r="E269" i="6"/>
  <c r="D269" i="6"/>
  <c r="W268" i="6"/>
  <c r="V268" i="6"/>
  <c r="U268" i="6"/>
  <c r="T268" i="6"/>
  <c r="S268" i="6"/>
  <c r="R268" i="6"/>
  <c r="P268" i="6"/>
  <c r="M268" i="6"/>
  <c r="K268" i="6" s="1"/>
  <c r="L268" i="6"/>
  <c r="E268" i="6"/>
  <c r="D268" i="6"/>
  <c r="W267" i="6"/>
  <c r="V267" i="6"/>
  <c r="U267" i="6"/>
  <c r="T267" i="6"/>
  <c r="S267" i="6"/>
  <c r="R267" i="6"/>
  <c r="P267" i="6"/>
  <c r="M267" i="6"/>
  <c r="K267" i="6" s="1"/>
  <c r="L267" i="6"/>
  <c r="E267" i="6"/>
  <c r="D267" i="6"/>
  <c r="W266" i="6"/>
  <c r="V266" i="6"/>
  <c r="U266" i="6"/>
  <c r="T266" i="6"/>
  <c r="S266" i="6"/>
  <c r="R266" i="6"/>
  <c r="P266" i="6"/>
  <c r="M266" i="6"/>
  <c r="K266" i="6" s="1"/>
  <c r="L266" i="6"/>
  <c r="E266" i="6"/>
  <c r="D266" i="6"/>
  <c r="W265" i="6"/>
  <c r="V265" i="6"/>
  <c r="U265" i="6"/>
  <c r="T265" i="6"/>
  <c r="S265" i="6"/>
  <c r="R265" i="6"/>
  <c r="P265" i="6"/>
  <c r="M265" i="6"/>
  <c r="K265" i="6" s="1"/>
  <c r="L265" i="6"/>
  <c r="E265" i="6"/>
  <c r="D265" i="6"/>
  <c r="W264" i="6"/>
  <c r="V264" i="6"/>
  <c r="U264" i="6"/>
  <c r="T264" i="6"/>
  <c r="S264" i="6"/>
  <c r="R264" i="6"/>
  <c r="P264" i="6"/>
  <c r="M264" i="6"/>
  <c r="K264" i="6" s="1"/>
  <c r="L264" i="6"/>
  <c r="E264" i="6"/>
  <c r="D264" i="6"/>
  <c r="W263" i="6"/>
  <c r="V263" i="6"/>
  <c r="U263" i="6"/>
  <c r="T263" i="6"/>
  <c r="S263" i="6"/>
  <c r="R263" i="6"/>
  <c r="P263" i="6"/>
  <c r="M263" i="6"/>
  <c r="K263" i="6" s="1"/>
  <c r="L263" i="6"/>
  <c r="E263" i="6"/>
  <c r="D263" i="6"/>
  <c r="W262" i="6"/>
  <c r="V262" i="6"/>
  <c r="U262" i="6"/>
  <c r="T262" i="6"/>
  <c r="S262" i="6"/>
  <c r="R262" i="6"/>
  <c r="P262" i="6"/>
  <c r="M262" i="6"/>
  <c r="K262" i="6" s="1"/>
  <c r="L262" i="6"/>
  <c r="E262" i="6"/>
  <c r="D262" i="6"/>
  <c r="W261" i="6"/>
  <c r="V261" i="6"/>
  <c r="U261" i="6"/>
  <c r="T261" i="6"/>
  <c r="S261" i="6"/>
  <c r="R261" i="6"/>
  <c r="P261" i="6"/>
  <c r="M261" i="6"/>
  <c r="K261" i="6" s="1"/>
  <c r="L261" i="6"/>
  <c r="E261" i="6"/>
  <c r="D261" i="6"/>
  <c r="W260" i="6"/>
  <c r="V260" i="6"/>
  <c r="U260" i="6"/>
  <c r="T260" i="6"/>
  <c r="S260" i="6"/>
  <c r="R260" i="6"/>
  <c r="P260" i="6"/>
  <c r="M260" i="6"/>
  <c r="K260" i="6" s="1"/>
  <c r="L260" i="6"/>
  <c r="E260" i="6"/>
  <c r="D260" i="6"/>
  <c r="W259" i="6"/>
  <c r="V259" i="6"/>
  <c r="U259" i="6"/>
  <c r="T259" i="6"/>
  <c r="S259" i="6"/>
  <c r="R259" i="6"/>
  <c r="P259" i="6"/>
  <c r="M259" i="6"/>
  <c r="K259" i="6" s="1"/>
  <c r="L259" i="6"/>
  <c r="E259" i="6"/>
  <c r="D259" i="6"/>
  <c r="W258" i="6"/>
  <c r="V258" i="6"/>
  <c r="U258" i="6"/>
  <c r="T258" i="6"/>
  <c r="S258" i="6"/>
  <c r="R258" i="6"/>
  <c r="P258" i="6"/>
  <c r="M258" i="6"/>
  <c r="K258" i="6" s="1"/>
  <c r="L258" i="6"/>
  <c r="E258" i="6"/>
  <c r="D258" i="6"/>
  <c r="W257" i="6"/>
  <c r="V257" i="6"/>
  <c r="U257" i="6"/>
  <c r="T257" i="6"/>
  <c r="S257" i="6"/>
  <c r="R257" i="6"/>
  <c r="P257" i="6"/>
  <c r="M257" i="6"/>
  <c r="K257" i="6" s="1"/>
  <c r="L257" i="6"/>
  <c r="E257" i="6"/>
  <c r="D257" i="6"/>
  <c r="W256" i="6"/>
  <c r="V256" i="6"/>
  <c r="U256" i="6"/>
  <c r="T256" i="6"/>
  <c r="S256" i="6"/>
  <c r="R256" i="6"/>
  <c r="P256" i="6"/>
  <c r="M256" i="6"/>
  <c r="K256" i="6" s="1"/>
  <c r="L256" i="6"/>
  <c r="E256" i="6"/>
  <c r="D256" i="6"/>
  <c r="W255" i="6"/>
  <c r="V255" i="6"/>
  <c r="U255" i="6"/>
  <c r="T255" i="6"/>
  <c r="S255" i="6"/>
  <c r="R255" i="6"/>
  <c r="P255" i="6"/>
  <c r="M255" i="6"/>
  <c r="K255" i="6" s="1"/>
  <c r="L255" i="6"/>
  <c r="E255" i="6"/>
  <c r="D255" i="6"/>
  <c r="W254" i="6"/>
  <c r="V254" i="6"/>
  <c r="U254" i="6"/>
  <c r="T254" i="6"/>
  <c r="S254" i="6"/>
  <c r="R254" i="6"/>
  <c r="P254" i="6"/>
  <c r="M254" i="6"/>
  <c r="K254" i="6" s="1"/>
  <c r="L254" i="6"/>
  <c r="E254" i="6"/>
  <c r="D254" i="6"/>
  <c r="W253" i="6"/>
  <c r="V253" i="6"/>
  <c r="U253" i="6"/>
  <c r="T253" i="6"/>
  <c r="S253" i="6"/>
  <c r="R253" i="6"/>
  <c r="P253" i="6"/>
  <c r="M253" i="6"/>
  <c r="K253" i="6" s="1"/>
  <c r="L253" i="6"/>
  <c r="E253" i="6"/>
  <c r="D253" i="6"/>
  <c r="W252" i="6"/>
  <c r="V252" i="6"/>
  <c r="U252" i="6"/>
  <c r="T252" i="6"/>
  <c r="S252" i="6"/>
  <c r="R252" i="6"/>
  <c r="P252" i="6"/>
  <c r="M252" i="6"/>
  <c r="K252" i="6" s="1"/>
  <c r="L252" i="6"/>
  <c r="E252" i="6"/>
  <c r="D252" i="6"/>
  <c r="W251" i="6"/>
  <c r="V251" i="6"/>
  <c r="U251" i="6"/>
  <c r="T251" i="6"/>
  <c r="S251" i="6"/>
  <c r="R251" i="6"/>
  <c r="P251" i="6"/>
  <c r="M251" i="6"/>
  <c r="K251" i="6" s="1"/>
  <c r="L251" i="6"/>
  <c r="E251" i="6"/>
  <c r="D251" i="6"/>
  <c r="W250" i="6"/>
  <c r="V250" i="6"/>
  <c r="U250" i="6"/>
  <c r="T250" i="6"/>
  <c r="S250" i="6"/>
  <c r="R250" i="6"/>
  <c r="P250" i="6"/>
  <c r="M250" i="6"/>
  <c r="K250" i="6" s="1"/>
  <c r="L250" i="6"/>
  <c r="E250" i="6"/>
  <c r="D250" i="6"/>
  <c r="W249" i="6"/>
  <c r="V249" i="6"/>
  <c r="U249" i="6"/>
  <c r="T249" i="6"/>
  <c r="S249" i="6"/>
  <c r="R249" i="6"/>
  <c r="P249" i="6"/>
  <c r="M249" i="6"/>
  <c r="K249" i="6" s="1"/>
  <c r="L249" i="6"/>
  <c r="E249" i="6"/>
  <c r="D249" i="6"/>
  <c r="W248" i="6"/>
  <c r="V248" i="6"/>
  <c r="U248" i="6"/>
  <c r="T248" i="6"/>
  <c r="S248" i="6"/>
  <c r="R248" i="6"/>
  <c r="P248" i="6"/>
  <c r="M248" i="6"/>
  <c r="K248" i="6" s="1"/>
  <c r="L248" i="6"/>
  <c r="E248" i="6"/>
  <c r="D248" i="6"/>
  <c r="W247" i="6"/>
  <c r="V247" i="6"/>
  <c r="U247" i="6"/>
  <c r="T247" i="6"/>
  <c r="S247" i="6"/>
  <c r="R247" i="6"/>
  <c r="P247" i="6"/>
  <c r="M247" i="6"/>
  <c r="K247" i="6" s="1"/>
  <c r="L247" i="6"/>
  <c r="E247" i="6"/>
  <c r="D247" i="6"/>
  <c r="W246" i="6"/>
  <c r="V246" i="6"/>
  <c r="U246" i="6"/>
  <c r="T246" i="6"/>
  <c r="S246" i="6"/>
  <c r="R246" i="6"/>
  <c r="P246" i="6"/>
  <c r="M246" i="6"/>
  <c r="K246" i="6" s="1"/>
  <c r="L246" i="6"/>
  <c r="E246" i="6"/>
  <c r="D246" i="6"/>
  <c r="W245" i="6"/>
  <c r="V245" i="6"/>
  <c r="U245" i="6"/>
  <c r="T245" i="6"/>
  <c r="S245" i="6"/>
  <c r="R245" i="6"/>
  <c r="P245" i="6"/>
  <c r="M245" i="6"/>
  <c r="K245" i="6" s="1"/>
  <c r="L245" i="6"/>
  <c r="E245" i="6"/>
  <c r="D245" i="6"/>
  <c r="W244" i="6"/>
  <c r="V244" i="6"/>
  <c r="U244" i="6"/>
  <c r="T244" i="6"/>
  <c r="S244" i="6"/>
  <c r="R244" i="6"/>
  <c r="P244" i="6"/>
  <c r="M244" i="6"/>
  <c r="K244" i="6" s="1"/>
  <c r="L244" i="6"/>
  <c r="E244" i="6"/>
  <c r="D244" i="6"/>
  <c r="W243" i="6"/>
  <c r="V243" i="6"/>
  <c r="U243" i="6"/>
  <c r="T243" i="6"/>
  <c r="S243" i="6"/>
  <c r="R243" i="6"/>
  <c r="P243" i="6"/>
  <c r="M243" i="6"/>
  <c r="K243" i="6" s="1"/>
  <c r="L243" i="6"/>
  <c r="E243" i="6"/>
  <c r="D243" i="6"/>
  <c r="W242" i="6"/>
  <c r="V242" i="6"/>
  <c r="U242" i="6"/>
  <c r="T242" i="6"/>
  <c r="S242" i="6"/>
  <c r="R242" i="6"/>
  <c r="P242" i="6"/>
  <c r="M242" i="6"/>
  <c r="K242" i="6" s="1"/>
  <c r="L242" i="6"/>
  <c r="E242" i="6"/>
  <c r="D242" i="6"/>
  <c r="W241" i="6"/>
  <c r="V241" i="6"/>
  <c r="U241" i="6"/>
  <c r="T241" i="6"/>
  <c r="S241" i="6"/>
  <c r="R241" i="6"/>
  <c r="P241" i="6"/>
  <c r="M241" i="6"/>
  <c r="K241" i="6" s="1"/>
  <c r="L241" i="6"/>
  <c r="E241" i="6"/>
  <c r="D241" i="6"/>
  <c r="W240" i="6"/>
  <c r="V240" i="6"/>
  <c r="U240" i="6"/>
  <c r="T240" i="6"/>
  <c r="S240" i="6"/>
  <c r="R240" i="6"/>
  <c r="P240" i="6"/>
  <c r="M240" i="6"/>
  <c r="K240" i="6" s="1"/>
  <c r="L240" i="6"/>
  <c r="E240" i="6"/>
  <c r="D240" i="6"/>
  <c r="W239" i="6"/>
  <c r="V239" i="6"/>
  <c r="U239" i="6"/>
  <c r="T239" i="6"/>
  <c r="S239" i="6"/>
  <c r="R239" i="6"/>
  <c r="P239" i="6"/>
  <c r="M239" i="6"/>
  <c r="K239" i="6" s="1"/>
  <c r="L239" i="6"/>
  <c r="E239" i="6"/>
  <c r="D239" i="6"/>
  <c r="W238" i="6"/>
  <c r="V238" i="6"/>
  <c r="U238" i="6"/>
  <c r="T238" i="6"/>
  <c r="S238" i="6"/>
  <c r="R238" i="6"/>
  <c r="P238" i="6"/>
  <c r="M238" i="6"/>
  <c r="K238" i="6" s="1"/>
  <c r="L238" i="6"/>
  <c r="E238" i="6"/>
  <c r="D238" i="6"/>
  <c r="W237" i="6"/>
  <c r="V237" i="6"/>
  <c r="U237" i="6"/>
  <c r="T237" i="6"/>
  <c r="S237" i="6"/>
  <c r="R237" i="6"/>
  <c r="P237" i="6"/>
  <c r="M237" i="6"/>
  <c r="K237" i="6" s="1"/>
  <c r="L237" i="6"/>
  <c r="E237" i="6"/>
  <c r="D237" i="6"/>
  <c r="W236" i="6"/>
  <c r="V236" i="6"/>
  <c r="U236" i="6"/>
  <c r="T236" i="6"/>
  <c r="S236" i="6"/>
  <c r="R236" i="6"/>
  <c r="P236" i="6"/>
  <c r="M236" i="6"/>
  <c r="K236" i="6" s="1"/>
  <c r="L236" i="6"/>
  <c r="E236" i="6"/>
  <c r="D236" i="6"/>
  <c r="W235" i="6"/>
  <c r="V235" i="6"/>
  <c r="U235" i="6"/>
  <c r="T235" i="6"/>
  <c r="S235" i="6"/>
  <c r="R235" i="6"/>
  <c r="P235" i="6"/>
  <c r="M235" i="6"/>
  <c r="K235" i="6" s="1"/>
  <c r="L235" i="6"/>
  <c r="E235" i="6"/>
  <c r="D235" i="6"/>
  <c r="W234" i="6"/>
  <c r="V234" i="6"/>
  <c r="U234" i="6"/>
  <c r="T234" i="6"/>
  <c r="S234" i="6"/>
  <c r="R234" i="6"/>
  <c r="P234" i="6"/>
  <c r="M234" i="6"/>
  <c r="K234" i="6" s="1"/>
  <c r="L234" i="6"/>
  <c r="E234" i="6"/>
  <c r="D234" i="6"/>
  <c r="W233" i="6"/>
  <c r="V233" i="6"/>
  <c r="U233" i="6"/>
  <c r="T233" i="6"/>
  <c r="S233" i="6"/>
  <c r="R233" i="6"/>
  <c r="P233" i="6"/>
  <c r="M233" i="6"/>
  <c r="K233" i="6" s="1"/>
  <c r="L233" i="6"/>
  <c r="E233" i="6"/>
  <c r="D233" i="6"/>
  <c r="W232" i="6"/>
  <c r="V232" i="6"/>
  <c r="U232" i="6"/>
  <c r="T232" i="6"/>
  <c r="S232" i="6"/>
  <c r="R232" i="6"/>
  <c r="P232" i="6"/>
  <c r="M232" i="6"/>
  <c r="K232" i="6" s="1"/>
  <c r="L232" i="6"/>
  <c r="E232" i="6"/>
  <c r="D232" i="6"/>
  <c r="W231" i="6"/>
  <c r="V231" i="6"/>
  <c r="U231" i="6"/>
  <c r="T231" i="6"/>
  <c r="S231" i="6"/>
  <c r="R231" i="6"/>
  <c r="P231" i="6"/>
  <c r="M231" i="6"/>
  <c r="K231" i="6" s="1"/>
  <c r="L231" i="6"/>
  <c r="E231" i="6"/>
  <c r="D231" i="6"/>
  <c r="W230" i="6"/>
  <c r="V230" i="6"/>
  <c r="U230" i="6"/>
  <c r="T230" i="6"/>
  <c r="S230" i="6"/>
  <c r="R230" i="6"/>
  <c r="P230" i="6"/>
  <c r="M230" i="6"/>
  <c r="K230" i="6" s="1"/>
  <c r="L230" i="6"/>
  <c r="E230" i="6"/>
  <c r="D230" i="6"/>
  <c r="W229" i="6"/>
  <c r="V229" i="6"/>
  <c r="U229" i="6"/>
  <c r="T229" i="6"/>
  <c r="S229" i="6"/>
  <c r="R229" i="6"/>
  <c r="P229" i="6"/>
  <c r="M229" i="6"/>
  <c r="K229" i="6" s="1"/>
  <c r="L229" i="6"/>
  <c r="E229" i="6"/>
  <c r="D229" i="6"/>
  <c r="W228" i="6"/>
  <c r="V228" i="6"/>
  <c r="U228" i="6"/>
  <c r="T228" i="6"/>
  <c r="S228" i="6"/>
  <c r="R228" i="6"/>
  <c r="P228" i="6"/>
  <c r="M228" i="6"/>
  <c r="K228" i="6" s="1"/>
  <c r="L228" i="6"/>
  <c r="E228" i="6"/>
  <c r="D228" i="6"/>
  <c r="W227" i="6"/>
  <c r="V227" i="6"/>
  <c r="U227" i="6"/>
  <c r="T227" i="6"/>
  <c r="S227" i="6"/>
  <c r="R227" i="6"/>
  <c r="P227" i="6"/>
  <c r="M227" i="6"/>
  <c r="K227" i="6" s="1"/>
  <c r="L227" i="6"/>
  <c r="E227" i="6"/>
  <c r="D227" i="6"/>
  <c r="W226" i="6"/>
  <c r="V226" i="6"/>
  <c r="U226" i="6"/>
  <c r="T226" i="6"/>
  <c r="S226" i="6"/>
  <c r="R226" i="6"/>
  <c r="P226" i="6"/>
  <c r="M226" i="6"/>
  <c r="K226" i="6" s="1"/>
  <c r="L226" i="6"/>
  <c r="E226" i="6"/>
  <c r="D226" i="6"/>
  <c r="W225" i="6"/>
  <c r="V225" i="6"/>
  <c r="U225" i="6"/>
  <c r="T225" i="6"/>
  <c r="S225" i="6"/>
  <c r="R225" i="6"/>
  <c r="P225" i="6"/>
  <c r="M225" i="6"/>
  <c r="K225" i="6" s="1"/>
  <c r="L225" i="6"/>
  <c r="E225" i="6"/>
  <c r="D225" i="6"/>
  <c r="W224" i="6"/>
  <c r="V224" i="6"/>
  <c r="U224" i="6"/>
  <c r="T224" i="6"/>
  <c r="S224" i="6"/>
  <c r="R224" i="6"/>
  <c r="P224" i="6"/>
  <c r="M224" i="6"/>
  <c r="K224" i="6" s="1"/>
  <c r="L224" i="6"/>
  <c r="E224" i="6"/>
  <c r="D224" i="6"/>
  <c r="W223" i="6"/>
  <c r="V223" i="6"/>
  <c r="U223" i="6"/>
  <c r="T223" i="6"/>
  <c r="S223" i="6"/>
  <c r="R223" i="6"/>
  <c r="P223" i="6"/>
  <c r="M223" i="6"/>
  <c r="K223" i="6" s="1"/>
  <c r="L223" i="6"/>
  <c r="E223" i="6"/>
  <c r="D223" i="6"/>
  <c r="W222" i="6"/>
  <c r="V222" i="6"/>
  <c r="U222" i="6"/>
  <c r="T222" i="6"/>
  <c r="S222" i="6"/>
  <c r="R222" i="6"/>
  <c r="P222" i="6"/>
  <c r="M222" i="6"/>
  <c r="K222" i="6" s="1"/>
  <c r="L222" i="6"/>
  <c r="E222" i="6"/>
  <c r="D222" i="6"/>
  <c r="W221" i="6"/>
  <c r="V221" i="6"/>
  <c r="U221" i="6"/>
  <c r="T221" i="6"/>
  <c r="S221" i="6"/>
  <c r="R221" i="6"/>
  <c r="P221" i="6"/>
  <c r="M221" i="6"/>
  <c r="K221" i="6" s="1"/>
  <c r="L221" i="6"/>
  <c r="E221" i="6"/>
  <c r="D221" i="6"/>
  <c r="W220" i="6"/>
  <c r="V220" i="6"/>
  <c r="U220" i="6"/>
  <c r="T220" i="6"/>
  <c r="S220" i="6"/>
  <c r="R220" i="6"/>
  <c r="P220" i="6"/>
  <c r="M220" i="6"/>
  <c r="K220" i="6" s="1"/>
  <c r="L220" i="6"/>
  <c r="E220" i="6"/>
  <c r="D220" i="6"/>
  <c r="W219" i="6"/>
  <c r="V219" i="6"/>
  <c r="U219" i="6"/>
  <c r="T219" i="6"/>
  <c r="S219" i="6"/>
  <c r="R219" i="6"/>
  <c r="P219" i="6"/>
  <c r="M219" i="6"/>
  <c r="K219" i="6" s="1"/>
  <c r="L219" i="6"/>
  <c r="E219" i="6"/>
  <c r="D219" i="6"/>
  <c r="W218" i="6"/>
  <c r="V218" i="6"/>
  <c r="U218" i="6"/>
  <c r="T218" i="6"/>
  <c r="S218" i="6"/>
  <c r="R218" i="6"/>
  <c r="P218" i="6"/>
  <c r="M218" i="6"/>
  <c r="K218" i="6" s="1"/>
  <c r="L218" i="6"/>
  <c r="E218" i="6"/>
  <c r="D218" i="6"/>
  <c r="W217" i="6"/>
  <c r="V217" i="6"/>
  <c r="U217" i="6"/>
  <c r="T217" i="6"/>
  <c r="S217" i="6"/>
  <c r="R217" i="6"/>
  <c r="P217" i="6"/>
  <c r="M217" i="6"/>
  <c r="K217" i="6" s="1"/>
  <c r="L217" i="6"/>
  <c r="E217" i="6"/>
  <c r="D217" i="6"/>
  <c r="W216" i="6"/>
  <c r="V216" i="6"/>
  <c r="U216" i="6"/>
  <c r="T216" i="6"/>
  <c r="S216" i="6"/>
  <c r="R216" i="6"/>
  <c r="P216" i="6"/>
  <c r="M216" i="6"/>
  <c r="K216" i="6" s="1"/>
  <c r="L216" i="6"/>
  <c r="E216" i="6"/>
  <c r="D216" i="6"/>
  <c r="W215" i="6"/>
  <c r="V215" i="6"/>
  <c r="U215" i="6"/>
  <c r="T215" i="6"/>
  <c r="S215" i="6"/>
  <c r="R215" i="6"/>
  <c r="P215" i="6"/>
  <c r="M215" i="6"/>
  <c r="K215" i="6" s="1"/>
  <c r="L215" i="6"/>
  <c r="E215" i="6"/>
  <c r="D215" i="6"/>
  <c r="W214" i="6"/>
  <c r="V214" i="6"/>
  <c r="U214" i="6"/>
  <c r="T214" i="6"/>
  <c r="S214" i="6"/>
  <c r="R214" i="6"/>
  <c r="P214" i="6"/>
  <c r="M214" i="6"/>
  <c r="K214" i="6" s="1"/>
  <c r="L214" i="6"/>
  <c r="E214" i="6"/>
  <c r="D214" i="6"/>
  <c r="W213" i="6"/>
  <c r="V213" i="6"/>
  <c r="U213" i="6"/>
  <c r="T213" i="6"/>
  <c r="S213" i="6"/>
  <c r="R213" i="6"/>
  <c r="P213" i="6"/>
  <c r="M213" i="6"/>
  <c r="K213" i="6" s="1"/>
  <c r="L213" i="6"/>
  <c r="E213" i="6"/>
  <c r="D213" i="6"/>
  <c r="W212" i="6"/>
  <c r="V212" i="6"/>
  <c r="U212" i="6"/>
  <c r="T212" i="6"/>
  <c r="S212" i="6"/>
  <c r="R212" i="6"/>
  <c r="P212" i="6"/>
  <c r="M212" i="6"/>
  <c r="K212" i="6" s="1"/>
  <c r="L212" i="6"/>
  <c r="E212" i="6"/>
  <c r="D212" i="6"/>
  <c r="W211" i="6"/>
  <c r="V211" i="6"/>
  <c r="U211" i="6"/>
  <c r="T211" i="6"/>
  <c r="S211" i="6"/>
  <c r="R211" i="6"/>
  <c r="P211" i="6"/>
  <c r="M211" i="6"/>
  <c r="K211" i="6" s="1"/>
  <c r="L211" i="6"/>
  <c r="E211" i="6"/>
  <c r="D211" i="6"/>
  <c r="W210" i="6"/>
  <c r="V210" i="6"/>
  <c r="U210" i="6"/>
  <c r="T210" i="6"/>
  <c r="S210" i="6"/>
  <c r="R210" i="6"/>
  <c r="P210" i="6"/>
  <c r="M210" i="6"/>
  <c r="K210" i="6" s="1"/>
  <c r="L210" i="6"/>
  <c r="E210" i="6"/>
  <c r="D210" i="6"/>
  <c r="W209" i="6"/>
  <c r="V209" i="6"/>
  <c r="U209" i="6"/>
  <c r="T209" i="6"/>
  <c r="S209" i="6"/>
  <c r="R209" i="6"/>
  <c r="P209" i="6"/>
  <c r="M209" i="6"/>
  <c r="K209" i="6" s="1"/>
  <c r="L209" i="6"/>
  <c r="E209" i="6"/>
  <c r="D209" i="6"/>
  <c r="W208" i="6"/>
  <c r="V208" i="6"/>
  <c r="U208" i="6"/>
  <c r="T208" i="6"/>
  <c r="S208" i="6"/>
  <c r="R208" i="6"/>
  <c r="P208" i="6"/>
  <c r="M208" i="6"/>
  <c r="K208" i="6" s="1"/>
  <c r="L208" i="6"/>
  <c r="E208" i="6"/>
  <c r="D208" i="6"/>
  <c r="W207" i="6"/>
  <c r="V207" i="6"/>
  <c r="U207" i="6"/>
  <c r="T207" i="6"/>
  <c r="S207" i="6"/>
  <c r="R207" i="6"/>
  <c r="P207" i="6"/>
  <c r="M207" i="6"/>
  <c r="K207" i="6" s="1"/>
  <c r="L207" i="6"/>
  <c r="E207" i="6"/>
  <c r="D207" i="6"/>
  <c r="W206" i="6"/>
  <c r="V206" i="6"/>
  <c r="U206" i="6"/>
  <c r="T206" i="6"/>
  <c r="S206" i="6"/>
  <c r="R206" i="6"/>
  <c r="P206" i="6"/>
  <c r="M206" i="6"/>
  <c r="K206" i="6" s="1"/>
  <c r="L206" i="6"/>
  <c r="E206" i="6"/>
  <c r="D206" i="6"/>
  <c r="W205" i="6"/>
  <c r="V205" i="6"/>
  <c r="U205" i="6"/>
  <c r="T205" i="6"/>
  <c r="S205" i="6"/>
  <c r="R205" i="6"/>
  <c r="P205" i="6"/>
  <c r="M205" i="6"/>
  <c r="K205" i="6" s="1"/>
  <c r="L205" i="6"/>
  <c r="E205" i="6"/>
  <c r="D205" i="6"/>
  <c r="W204" i="6"/>
  <c r="V204" i="6"/>
  <c r="U204" i="6"/>
  <c r="T204" i="6"/>
  <c r="S204" i="6"/>
  <c r="R204" i="6"/>
  <c r="P204" i="6"/>
  <c r="M204" i="6"/>
  <c r="K204" i="6" s="1"/>
  <c r="L204" i="6"/>
  <c r="E204" i="6"/>
  <c r="D204" i="6"/>
  <c r="W203" i="6"/>
  <c r="V203" i="6"/>
  <c r="U203" i="6"/>
  <c r="T203" i="6"/>
  <c r="S203" i="6"/>
  <c r="R203" i="6"/>
  <c r="P203" i="6"/>
  <c r="M203" i="6"/>
  <c r="K203" i="6" s="1"/>
  <c r="L203" i="6"/>
  <c r="E203" i="6"/>
  <c r="D203" i="6"/>
  <c r="W202" i="6"/>
  <c r="V202" i="6"/>
  <c r="U202" i="6"/>
  <c r="T202" i="6"/>
  <c r="S202" i="6"/>
  <c r="R202" i="6"/>
  <c r="P202" i="6"/>
  <c r="M202" i="6"/>
  <c r="K202" i="6" s="1"/>
  <c r="L202" i="6"/>
  <c r="E202" i="6"/>
  <c r="D202" i="6"/>
  <c r="W201" i="6"/>
  <c r="V201" i="6"/>
  <c r="U201" i="6"/>
  <c r="T201" i="6"/>
  <c r="S201" i="6"/>
  <c r="R201" i="6"/>
  <c r="P201" i="6"/>
  <c r="M201" i="6"/>
  <c r="K201" i="6" s="1"/>
  <c r="L201" i="6"/>
  <c r="E201" i="6"/>
  <c r="D201" i="6"/>
  <c r="W200" i="6"/>
  <c r="V200" i="6"/>
  <c r="U200" i="6"/>
  <c r="T200" i="6"/>
  <c r="S200" i="6"/>
  <c r="R200" i="6"/>
  <c r="P200" i="6"/>
  <c r="M200" i="6"/>
  <c r="K200" i="6" s="1"/>
  <c r="L200" i="6"/>
  <c r="E200" i="6"/>
  <c r="D200" i="6"/>
  <c r="W199" i="6"/>
  <c r="V199" i="6"/>
  <c r="U199" i="6"/>
  <c r="T199" i="6"/>
  <c r="S199" i="6"/>
  <c r="R199" i="6"/>
  <c r="P199" i="6"/>
  <c r="M199" i="6"/>
  <c r="K199" i="6" s="1"/>
  <c r="L199" i="6"/>
  <c r="E199" i="6"/>
  <c r="D199" i="6"/>
  <c r="W198" i="6"/>
  <c r="V198" i="6"/>
  <c r="U198" i="6"/>
  <c r="T198" i="6"/>
  <c r="S198" i="6"/>
  <c r="R198" i="6"/>
  <c r="P198" i="6"/>
  <c r="M198" i="6"/>
  <c r="K198" i="6" s="1"/>
  <c r="L198" i="6"/>
  <c r="E198" i="6"/>
  <c r="D198" i="6"/>
  <c r="W197" i="6"/>
  <c r="V197" i="6"/>
  <c r="U197" i="6"/>
  <c r="T197" i="6"/>
  <c r="S197" i="6"/>
  <c r="R197" i="6"/>
  <c r="P197" i="6"/>
  <c r="M197" i="6"/>
  <c r="K197" i="6" s="1"/>
  <c r="L197" i="6"/>
  <c r="E197" i="6"/>
  <c r="D197" i="6"/>
  <c r="W196" i="6"/>
  <c r="V196" i="6"/>
  <c r="U196" i="6"/>
  <c r="T196" i="6"/>
  <c r="S196" i="6"/>
  <c r="R196" i="6"/>
  <c r="P196" i="6"/>
  <c r="M196" i="6"/>
  <c r="K196" i="6" s="1"/>
  <c r="L196" i="6"/>
  <c r="E196" i="6"/>
  <c r="D196" i="6"/>
  <c r="W195" i="6"/>
  <c r="V195" i="6"/>
  <c r="U195" i="6"/>
  <c r="T195" i="6"/>
  <c r="S195" i="6"/>
  <c r="R195" i="6"/>
  <c r="P195" i="6"/>
  <c r="M195" i="6"/>
  <c r="K195" i="6" s="1"/>
  <c r="L195" i="6"/>
  <c r="E195" i="6"/>
  <c r="D195" i="6"/>
  <c r="W194" i="6"/>
  <c r="V194" i="6"/>
  <c r="U194" i="6"/>
  <c r="T194" i="6"/>
  <c r="S194" i="6"/>
  <c r="R194" i="6"/>
  <c r="P194" i="6"/>
  <c r="M194" i="6"/>
  <c r="K194" i="6" s="1"/>
  <c r="L194" i="6"/>
  <c r="E194" i="6"/>
  <c r="D194" i="6"/>
  <c r="W193" i="6"/>
  <c r="V193" i="6"/>
  <c r="U193" i="6"/>
  <c r="T193" i="6"/>
  <c r="S193" i="6"/>
  <c r="R193" i="6"/>
  <c r="P193" i="6"/>
  <c r="M193" i="6"/>
  <c r="K193" i="6" s="1"/>
  <c r="L193" i="6"/>
  <c r="E193" i="6"/>
  <c r="D193" i="6"/>
  <c r="W192" i="6"/>
  <c r="V192" i="6"/>
  <c r="U192" i="6"/>
  <c r="T192" i="6"/>
  <c r="S192" i="6"/>
  <c r="R192" i="6"/>
  <c r="P192" i="6"/>
  <c r="M192" i="6"/>
  <c r="K192" i="6" s="1"/>
  <c r="L192" i="6"/>
  <c r="E192" i="6"/>
  <c r="D192" i="6"/>
  <c r="W191" i="6"/>
  <c r="V191" i="6"/>
  <c r="U191" i="6"/>
  <c r="T191" i="6"/>
  <c r="S191" i="6"/>
  <c r="R191" i="6"/>
  <c r="P191" i="6"/>
  <c r="M191" i="6"/>
  <c r="K191" i="6" s="1"/>
  <c r="L191" i="6"/>
  <c r="E191" i="6"/>
  <c r="D191" i="6"/>
  <c r="W190" i="6"/>
  <c r="V190" i="6"/>
  <c r="U190" i="6"/>
  <c r="T190" i="6"/>
  <c r="S190" i="6"/>
  <c r="R190" i="6"/>
  <c r="P190" i="6"/>
  <c r="M190" i="6"/>
  <c r="K190" i="6" s="1"/>
  <c r="L190" i="6"/>
  <c r="E190" i="6"/>
  <c r="D190" i="6"/>
  <c r="W189" i="6"/>
  <c r="V189" i="6"/>
  <c r="U189" i="6"/>
  <c r="T189" i="6"/>
  <c r="S189" i="6"/>
  <c r="R189" i="6"/>
  <c r="P189" i="6"/>
  <c r="M189" i="6"/>
  <c r="K189" i="6" s="1"/>
  <c r="L189" i="6"/>
  <c r="E189" i="6"/>
  <c r="D189" i="6"/>
  <c r="W188" i="6"/>
  <c r="V188" i="6"/>
  <c r="U188" i="6"/>
  <c r="T188" i="6"/>
  <c r="S188" i="6"/>
  <c r="R188" i="6"/>
  <c r="P188" i="6"/>
  <c r="M188" i="6"/>
  <c r="K188" i="6" s="1"/>
  <c r="L188" i="6"/>
  <c r="E188" i="6"/>
  <c r="D188" i="6"/>
  <c r="W187" i="6"/>
  <c r="V187" i="6"/>
  <c r="U187" i="6"/>
  <c r="T187" i="6"/>
  <c r="S187" i="6"/>
  <c r="R187" i="6"/>
  <c r="P187" i="6"/>
  <c r="M187" i="6"/>
  <c r="K187" i="6" s="1"/>
  <c r="L187" i="6"/>
  <c r="E187" i="6"/>
  <c r="D187" i="6"/>
  <c r="W186" i="6"/>
  <c r="V186" i="6"/>
  <c r="U186" i="6"/>
  <c r="T186" i="6"/>
  <c r="S186" i="6"/>
  <c r="R186" i="6"/>
  <c r="P186" i="6"/>
  <c r="M186" i="6"/>
  <c r="K186" i="6" s="1"/>
  <c r="L186" i="6"/>
  <c r="E186" i="6"/>
  <c r="D186" i="6"/>
  <c r="W185" i="6"/>
  <c r="V185" i="6"/>
  <c r="U185" i="6"/>
  <c r="T185" i="6"/>
  <c r="S185" i="6"/>
  <c r="R185" i="6"/>
  <c r="P185" i="6"/>
  <c r="M185" i="6"/>
  <c r="K185" i="6" s="1"/>
  <c r="L185" i="6"/>
  <c r="E185" i="6"/>
  <c r="D185" i="6"/>
  <c r="W184" i="6"/>
  <c r="V184" i="6"/>
  <c r="U184" i="6"/>
  <c r="T184" i="6"/>
  <c r="S184" i="6"/>
  <c r="R184" i="6"/>
  <c r="P184" i="6"/>
  <c r="M184" i="6"/>
  <c r="K184" i="6" s="1"/>
  <c r="L184" i="6"/>
  <c r="E184" i="6"/>
  <c r="D184" i="6"/>
  <c r="W183" i="6"/>
  <c r="V183" i="6"/>
  <c r="U183" i="6"/>
  <c r="T183" i="6"/>
  <c r="S183" i="6"/>
  <c r="R183" i="6"/>
  <c r="P183" i="6"/>
  <c r="M183" i="6"/>
  <c r="K183" i="6" s="1"/>
  <c r="L183" i="6"/>
  <c r="E183" i="6"/>
  <c r="D183" i="6"/>
  <c r="W182" i="6"/>
  <c r="V182" i="6"/>
  <c r="U182" i="6"/>
  <c r="T182" i="6"/>
  <c r="S182" i="6"/>
  <c r="R182" i="6"/>
  <c r="P182" i="6"/>
  <c r="M182" i="6"/>
  <c r="K182" i="6" s="1"/>
  <c r="L182" i="6"/>
  <c r="E182" i="6"/>
  <c r="D182" i="6"/>
  <c r="W181" i="6"/>
  <c r="V181" i="6"/>
  <c r="U181" i="6"/>
  <c r="T181" i="6"/>
  <c r="S181" i="6"/>
  <c r="R181" i="6"/>
  <c r="P181" i="6"/>
  <c r="M181" i="6"/>
  <c r="K181" i="6" s="1"/>
  <c r="L181" i="6"/>
  <c r="E181" i="6"/>
  <c r="D181" i="6"/>
  <c r="W180" i="6"/>
  <c r="V180" i="6"/>
  <c r="U180" i="6"/>
  <c r="T180" i="6"/>
  <c r="S180" i="6"/>
  <c r="R180" i="6"/>
  <c r="P180" i="6"/>
  <c r="M180" i="6"/>
  <c r="K180" i="6" s="1"/>
  <c r="L180" i="6"/>
  <c r="E180" i="6"/>
  <c r="D180" i="6"/>
  <c r="W179" i="6"/>
  <c r="V179" i="6"/>
  <c r="U179" i="6"/>
  <c r="T179" i="6"/>
  <c r="S179" i="6"/>
  <c r="R179" i="6"/>
  <c r="P179" i="6"/>
  <c r="M179" i="6"/>
  <c r="K179" i="6" s="1"/>
  <c r="L179" i="6"/>
  <c r="E179" i="6"/>
  <c r="D179" i="6"/>
  <c r="W178" i="6"/>
  <c r="V178" i="6"/>
  <c r="U178" i="6"/>
  <c r="T178" i="6"/>
  <c r="S178" i="6"/>
  <c r="R178" i="6"/>
  <c r="P178" i="6"/>
  <c r="M178" i="6"/>
  <c r="K178" i="6" s="1"/>
  <c r="L178" i="6"/>
  <c r="E178" i="6"/>
  <c r="D178" i="6"/>
  <c r="W177" i="6"/>
  <c r="V177" i="6"/>
  <c r="U177" i="6"/>
  <c r="T177" i="6"/>
  <c r="S177" i="6"/>
  <c r="R177" i="6"/>
  <c r="P177" i="6"/>
  <c r="M177" i="6"/>
  <c r="K177" i="6" s="1"/>
  <c r="L177" i="6"/>
  <c r="E177" i="6"/>
  <c r="D177" i="6"/>
  <c r="W176" i="6"/>
  <c r="V176" i="6"/>
  <c r="U176" i="6"/>
  <c r="T176" i="6"/>
  <c r="S176" i="6"/>
  <c r="R176" i="6"/>
  <c r="P176" i="6"/>
  <c r="M176" i="6"/>
  <c r="K176" i="6" s="1"/>
  <c r="L176" i="6"/>
  <c r="E176" i="6"/>
  <c r="D176" i="6"/>
  <c r="W175" i="6"/>
  <c r="V175" i="6"/>
  <c r="U175" i="6"/>
  <c r="T175" i="6"/>
  <c r="S175" i="6"/>
  <c r="R175" i="6"/>
  <c r="P175" i="6"/>
  <c r="M175" i="6"/>
  <c r="K175" i="6" s="1"/>
  <c r="L175" i="6"/>
  <c r="E175" i="6"/>
  <c r="D175" i="6"/>
  <c r="W174" i="6"/>
  <c r="V174" i="6"/>
  <c r="U174" i="6"/>
  <c r="T174" i="6"/>
  <c r="S174" i="6"/>
  <c r="R174" i="6"/>
  <c r="P174" i="6"/>
  <c r="M174" i="6"/>
  <c r="K174" i="6" s="1"/>
  <c r="L174" i="6"/>
  <c r="E174" i="6"/>
  <c r="D174" i="6"/>
  <c r="W173" i="6"/>
  <c r="V173" i="6"/>
  <c r="U173" i="6"/>
  <c r="T173" i="6"/>
  <c r="S173" i="6"/>
  <c r="R173" i="6"/>
  <c r="P173" i="6"/>
  <c r="M173" i="6"/>
  <c r="K173" i="6" s="1"/>
  <c r="L173" i="6"/>
  <c r="E173" i="6"/>
  <c r="D173" i="6"/>
  <c r="W172" i="6"/>
  <c r="V172" i="6"/>
  <c r="U172" i="6"/>
  <c r="T172" i="6"/>
  <c r="S172" i="6"/>
  <c r="R172" i="6"/>
  <c r="P172" i="6"/>
  <c r="M172" i="6"/>
  <c r="K172" i="6" s="1"/>
  <c r="L172" i="6"/>
  <c r="E172" i="6"/>
  <c r="D172" i="6"/>
  <c r="W171" i="6"/>
  <c r="V171" i="6"/>
  <c r="U171" i="6"/>
  <c r="T171" i="6"/>
  <c r="S171" i="6"/>
  <c r="R171" i="6"/>
  <c r="P171" i="6"/>
  <c r="M171" i="6"/>
  <c r="K171" i="6" s="1"/>
  <c r="L171" i="6"/>
  <c r="E171" i="6"/>
  <c r="D171" i="6"/>
  <c r="W170" i="6"/>
  <c r="V170" i="6"/>
  <c r="U170" i="6"/>
  <c r="T170" i="6"/>
  <c r="S170" i="6"/>
  <c r="R170" i="6"/>
  <c r="P170" i="6"/>
  <c r="M170" i="6"/>
  <c r="K170" i="6" s="1"/>
  <c r="L170" i="6"/>
  <c r="E170" i="6"/>
  <c r="D170" i="6"/>
  <c r="W169" i="6"/>
  <c r="V169" i="6"/>
  <c r="U169" i="6"/>
  <c r="T169" i="6"/>
  <c r="S169" i="6"/>
  <c r="R169" i="6"/>
  <c r="P169" i="6"/>
  <c r="M169" i="6"/>
  <c r="K169" i="6" s="1"/>
  <c r="L169" i="6"/>
  <c r="E169" i="6"/>
  <c r="D169" i="6"/>
  <c r="W168" i="6"/>
  <c r="V168" i="6"/>
  <c r="U168" i="6"/>
  <c r="T168" i="6"/>
  <c r="S168" i="6"/>
  <c r="R168" i="6"/>
  <c r="P168" i="6"/>
  <c r="M168" i="6"/>
  <c r="K168" i="6" s="1"/>
  <c r="L168" i="6"/>
  <c r="E168" i="6"/>
  <c r="D168" i="6"/>
  <c r="W167" i="6"/>
  <c r="V167" i="6"/>
  <c r="U167" i="6"/>
  <c r="T167" i="6"/>
  <c r="S167" i="6"/>
  <c r="R167" i="6"/>
  <c r="P167" i="6"/>
  <c r="M167" i="6"/>
  <c r="K167" i="6" s="1"/>
  <c r="L167" i="6"/>
  <c r="E167" i="6"/>
  <c r="D167" i="6"/>
  <c r="W166" i="6"/>
  <c r="V166" i="6"/>
  <c r="U166" i="6"/>
  <c r="T166" i="6"/>
  <c r="S166" i="6"/>
  <c r="R166" i="6"/>
  <c r="P166" i="6"/>
  <c r="M166" i="6"/>
  <c r="K166" i="6" s="1"/>
  <c r="L166" i="6"/>
  <c r="E166" i="6"/>
  <c r="D166" i="6"/>
  <c r="W165" i="6"/>
  <c r="V165" i="6"/>
  <c r="U165" i="6"/>
  <c r="T165" i="6"/>
  <c r="S165" i="6"/>
  <c r="R165" i="6"/>
  <c r="P165" i="6"/>
  <c r="M165" i="6"/>
  <c r="K165" i="6" s="1"/>
  <c r="L165" i="6"/>
  <c r="E165" i="6"/>
  <c r="D165" i="6"/>
  <c r="W164" i="6"/>
  <c r="V164" i="6"/>
  <c r="U164" i="6"/>
  <c r="T164" i="6"/>
  <c r="S164" i="6"/>
  <c r="R164" i="6"/>
  <c r="P164" i="6"/>
  <c r="M164" i="6"/>
  <c r="K164" i="6" s="1"/>
  <c r="L164" i="6"/>
  <c r="E164" i="6"/>
  <c r="D164" i="6"/>
  <c r="W163" i="6"/>
  <c r="V163" i="6"/>
  <c r="U163" i="6"/>
  <c r="T163" i="6"/>
  <c r="S163" i="6"/>
  <c r="R163" i="6"/>
  <c r="P163" i="6"/>
  <c r="M163" i="6"/>
  <c r="K163" i="6" s="1"/>
  <c r="L163" i="6"/>
  <c r="E163" i="6"/>
  <c r="D163" i="6"/>
  <c r="W162" i="6"/>
  <c r="V162" i="6"/>
  <c r="U162" i="6"/>
  <c r="T162" i="6"/>
  <c r="S162" i="6"/>
  <c r="R162" i="6"/>
  <c r="P162" i="6"/>
  <c r="M162" i="6"/>
  <c r="K162" i="6" s="1"/>
  <c r="L162" i="6"/>
  <c r="E162" i="6"/>
  <c r="D162" i="6"/>
  <c r="W161" i="6"/>
  <c r="V161" i="6"/>
  <c r="U161" i="6"/>
  <c r="T161" i="6"/>
  <c r="S161" i="6"/>
  <c r="R161" i="6"/>
  <c r="P161" i="6"/>
  <c r="M161" i="6"/>
  <c r="K161" i="6" s="1"/>
  <c r="L161" i="6"/>
  <c r="E161" i="6"/>
  <c r="D161" i="6"/>
  <c r="W160" i="6"/>
  <c r="V160" i="6"/>
  <c r="U160" i="6"/>
  <c r="T160" i="6"/>
  <c r="S160" i="6"/>
  <c r="R160" i="6"/>
  <c r="P160" i="6"/>
  <c r="M160" i="6"/>
  <c r="K160" i="6" s="1"/>
  <c r="L160" i="6"/>
  <c r="E160" i="6"/>
  <c r="D160" i="6"/>
  <c r="W159" i="6"/>
  <c r="V159" i="6"/>
  <c r="U159" i="6"/>
  <c r="T159" i="6"/>
  <c r="S159" i="6"/>
  <c r="R159" i="6"/>
  <c r="P159" i="6"/>
  <c r="M159" i="6"/>
  <c r="K159" i="6" s="1"/>
  <c r="L159" i="6"/>
  <c r="E159" i="6"/>
  <c r="D159" i="6"/>
  <c r="W158" i="6"/>
  <c r="V158" i="6"/>
  <c r="U158" i="6"/>
  <c r="T158" i="6"/>
  <c r="S158" i="6"/>
  <c r="R158" i="6"/>
  <c r="P158" i="6"/>
  <c r="M158" i="6"/>
  <c r="K158" i="6" s="1"/>
  <c r="L158" i="6"/>
  <c r="E158" i="6"/>
  <c r="D158" i="6"/>
  <c r="W157" i="6"/>
  <c r="V157" i="6"/>
  <c r="U157" i="6"/>
  <c r="T157" i="6"/>
  <c r="S157" i="6"/>
  <c r="R157" i="6"/>
  <c r="P157" i="6"/>
  <c r="M157" i="6"/>
  <c r="K157" i="6" s="1"/>
  <c r="L157" i="6"/>
  <c r="E157" i="6"/>
  <c r="D157" i="6"/>
  <c r="W156" i="6"/>
  <c r="V156" i="6"/>
  <c r="U156" i="6"/>
  <c r="T156" i="6"/>
  <c r="S156" i="6"/>
  <c r="R156" i="6"/>
  <c r="P156" i="6"/>
  <c r="M156" i="6"/>
  <c r="K156" i="6" s="1"/>
  <c r="L156" i="6"/>
  <c r="E156" i="6"/>
  <c r="D156" i="6"/>
  <c r="W155" i="6"/>
  <c r="V155" i="6"/>
  <c r="U155" i="6"/>
  <c r="T155" i="6"/>
  <c r="S155" i="6"/>
  <c r="R155" i="6"/>
  <c r="P155" i="6"/>
  <c r="M155" i="6"/>
  <c r="K155" i="6" s="1"/>
  <c r="L155" i="6"/>
  <c r="E155" i="6"/>
  <c r="D155" i="6"/>
  <c r="W154" i="6"/>
  <c r="V154" i="6"/>
  <c r="U154" i="6"/>
  <c r="T154" i="6"/>
  <c r="S154" i="6"/>
  <c r="R154" i="6"/>
  <c r="P154" i="6"/>
  <c r="M154" i="6"/>
  <c r="K154" i="6" s="1"/>
  <c r="L154" i="6"/>
  <c r="E154" i="6"/>
  <c r="D154" i="6"/>
  <c r="W153" i="6"/>
  <c r="V153" i="6"/>
  <c r="U153" i="6"/>
  <c r="T153" i="6"/>
  <c r="S153" i="6"/>
  <c r="R153" i="6"/>
  <c r="P153" i="6"/>
  <c r="M153" i="6"/>
  <c r="K153" i="6" s="1"/>
  <c r="L153" i="6"/>
  <c r="E153" i="6"/>
  <c r="D153" i="6"/>
  <c r="W152" i="6"/>
  <c r="V152" i="6"/>
  <c r="U152" i="6"/>
  <c r="T152" i="6"/>
  <c r="S152" i="6"/>
  <c r="R152" i="6"/>
  <c r="P152" i="6"/>
  <c r="M152" i="6"/>
  <c r="K152" i="6" s="1"/>
  <c r="L152" i="6"/>
  <c r="E152" i="6"/>
  <c r="D152" i="6"/>
  <c r="W151" i="6"/>
  <c r="V151" i="6"/>
  <c r="U151" i="6"/>
  <c r="T151" i="6"/>
  <c r="S151" i="6"/>
  <c r="R151" i="6"/>
  <c r="P151" i="6"/>
  <c r="M151" i="6"/>
  <c r="K151" i="6" s="1"/>
  <c r="L151" i="6"/>
  <c r="E151" i="6"/>
  <c r="D151" i="6"/>
  <c r="W150" i="6"/>
  <c r="V150" i="6"/>
  <c r="U150" i="6"/>
  <c r="T150" i="6"/>
  <c r="S150" i="6"/>
  <c r="R150" i="6"/>
  <c r="P150" i="6"/>
  <c r="M150" i="6"/>
  <c r="K150" i="6" s="1"/>
  <c r="L150" i="6"/>
  <c r="E150" i="6"/>
  <c r="D150" i="6"/>
  <c r="W149" i="6"/>
  <c r="V149" i="6"/>
  <c r="U149" i="6"/>
  <c r="T149" i="6"/>
  <c r="S149" i="6"/>
  <c r="R149" i="6"/>
  <c r="P149" i="6"/>
  <c r="M149" i="6"/>
  <c r="K149" i="6" s="1"/>
  <c r="L149" i="6"/>
  <c r="E149" i="6"/>
  <c r="D149" i="6"/>
  <c r="W148" i="6"/>
  <c r="V148" i="6"/>
  <c r="U148" i="6"/>
  <c r="T148" i="6"/>
  <c r="S148" i="6"/>
  <c r="R148" i="6"/>
  <c r="P148" i="6"/>
  <c r="M148" i="6"/>
  <c r="K148" i="6" s="1"/>
  <c r="L148" i="6"/>
  <c r="E148" i="6"/>
  <c r="D148" i="6"/>
  <c r="W147" i="6"/>
  <c r="V147" i="6"/>
  <c r="U147" i="6"/>
  <c r="T147" i="6"/>
  <c r="S147" i="6"/>
  <c r="R147" i="6"/>
  <c r="P147" i="6"/>
  <c r="M147" i="6"/>
  <c r="K147" i="6" s="1"/>
  <c r="L147" i="6"/>
  <c r="E147" i="6"/>
  <c r="D147" i="6"/>
  <c r="W146" i="6"/>
  <c r="V146" i="6"/>
  <c r="U146" i="6"/>
  <c r="T146" i="6"/>
  <c r="S146" i="6"/>
  <c r="R146" i="6"/>
  <c r="P146" i="6"/>
  <c r="M146" i="6"/>
  <c r="K146" i="6" s="1"/>
  <c r="L146" i="6"/>
  <c r="E146" i="6"/>
  <c r="D146" i="6"/>
  <c r="W145" i="6"/>
  <c r="V145" i="6"/>
  <c r="U145" i="6"/>
  <c r="T145" i="6"/>
  <c r="S145" i="6"/>
  <c r="R145" i="6"/>
  <c r="P145" i="6"/>
  <c r="M145" i="6"/>
  <c r="K145" i="6" s="1"/>
  <c r="L145" i="6"/>
  <c r="E145" i="6"/>
  <c r="D145" i="6"/>
  <c r="W144" i="6"/>
  <c r="V144" i="6"/>
  <c r="U144" i="6"/>
  <c r="T144" i="6"/>
  <c r="S144" i="6"/>
  <c r="R144" i="6"/>
  <c r="P144" i="6"/>
  <c r="M144" i="6"/>
  <c r="K144" i="6" s="1"/>
  <c r="L144" i="6"/>
  <c r="E144" i="6"/>
  <c r="D144" i="6"/>
  <c r="W143" i="6"/>
  <c r="V143" i="6"/>
  <c r="U143" i="6"/>
  <c r="T143" i="6"/>
  <c r="S143" i="6"/>
  <c r="R143" i="6"/>
  <c r="P143" i="6"/>
  <c r="M143" i="6"/>
  <c r="K143" i="6" s="1"/>
  <c r="L143" i="6"/>
  <c r="E143" i="6"/>
  <c r="D143" i="6"/>
  <c r="W142" i="6"/>
  <c r="V142" i="6"/>
  <c r="U142" i="6"/>
  <c r="T142" i="6"/>
  <c r="S142" i="6"/>
  <c r="R142" i="6"/>
  <c r="P142" i="6"/>
  <c r="M142" i="6"/>
  <c r="K142" i="6" s="1"/>
  <c r="L142" i="6"/>
  <c r="E142" i="6"/>
  <c r="D142" i="6"/>
  <c r="W141" i="6"/>
  <c r="V141" i="6"/>
  <c r="U141" i="6"/>
  <c r="T141" i="6"/>
  <c r="S141" i="6"/>
  <c r="R141" i="6"/>
  <c r="P141" i="6"/>
  <c r="M141" i="6"/>
  <c r="K141" i="6" s="1"/>
  <c r="L141" i="6"/>
  <c r="E141" i="6"/>
  <c r="D141" i="6"/>
  <c r="W140" i="6"/>
  <c r="V140" i="6"/>
  <c r="U140" i="6"/>
  <c r="T140" i="6"/>
  <c r="S140" i="6"/>
  <c r="R140" i="6"/>
  <c r="P140" i="6"/>
  <c r="M140" i="6"/>
  <c r="K140" i="6" s="1"/>
  <c r="L140" i="6"/>
  <c r="E140" i="6"/>
  <c r="D140" i="6"/>
  <c r="W139" i="6"/>
  <c r="V139" i="6"/>
  <c r="U139" i="6"/>
  <c r="T139" i="6"/>
  <c r="S139" i="6"/>
  <c r="R139" i="6"/>
  <c r="P139" i="6"/>
  <c r="M139" i="6"/>
  <c r="K139" i="6" s="1"/>
  <c r="L139" i="6"/>
  <c r="E139" i="6"/>
  <c r="D139" i="6"/>
  <c r="W138" i="6"/>
  <c r="V138" i="6"/>
  <c r="U138" i="6"/>
  <c r="T138" i="6"/>
  <c r="S138" i="6"/>
  <c r="R138" i="6"/>
  <c r="P138" i="6"/>
  <c r="M138" i="6"/>
  <c r="K138" i="6" s="1"/>
  <c r="L138" i="6"/>
  <c r="E138" i="6"/>
  <c r="D138" i="6"/>
  <c r="W137" i="6"/>
  <c r="V137" i="6"/>
  <c r="U137" i="6"/>
  <c r="T137" i="6"/>
  <c r="S137" i="6"/>
  <c r="R137" i="6"/>
  <c r="P137" i="6"/>
  <c r="M137" i="6"/>
  <c r="K137" i="6" s="1"/>
  <c r="L137" i="6"/>
  <c r="E137" i="6"/>
  <c r="D137" i="6"/>
  <c r="W136" i="6"/>
  <c r="V136" i="6"/>
  <c r="U136" i="6"/>
  <c r="T136" i="6"/>
  <c r="S136" i="6"/>
  <c r="R136" i="6"/>
  <c r="P136" i="6"/>
  <c r="M136" i="6"/>
  <c r="K136" i="6" s="1"/>
  <c r="L136" i="6"/>
  <c r="E136" i="6"/>
  <c r="D136" i="6"/>
  <c r="W135" i="6"/>
  <c r="V135" i="6"/>
  <c r="U135" i="6"/>
  <c r="T135" i="6"/>
  <c r="S135" i="6"/>
  <c r="R135" i="6"/>
  <c r="P135" i="6"/>
  <c r="M135" i="6"/>
  <c r="K135" i="6" s="1"/>
  <c r="L135" i="6"/>
  <c r="E135" i="6"/>
  <c r="D135" i="6"/>
  <c r="W134" i="6"/>
  <c r="V134" i="6"/>
  <c r="U134" i="6"/>
  <c r="T134" i="6"/>
  <c r="S134" i="6"/>
  <c r="R134" i="6"/>
  <c r="P134" i="6"/>
  <c r="M134" i="6"/>
  <c r="K134" i="6" s="1"/>
  <c r="L134" i="6"/>
  <c r="E134" i="6"/>
  <c r="D134" i="6"/>
  <c r="W133" i="6"/>
  <c r="V133" i="6"/>
  <c r="U133" i="6"/>
  <c r="T133" i="6"/>
  <c r="S133" i="6"/>
  <c r="R133" i="6"/>
  <c r="P133" i="6"/>
  <c r="M133" i="6"/>
  <c r="K133" i="6" s="1"/>
  <c r="L133" i="6"/>
  <c r="E133" i="6"/>
  <c r="D133" i="6"/>
  <c r="W132" i="6"/>
  <c r="V132" i="6"/>
  <c r="U132" i="6"/>
  <c r="T132" i="6"/>
  <c r="S132" i="6"/>
  <c r="R132" i="6"/>
  <c r="P132" i="6"/>
  <c r="M132" i="6"/>
  <c r="K132" i="6" s="1"/>
  <c r="L132" i="6"/>
  <c r="E132" i="6"/>
  <c r="D132" i="6"/>
  <c r="W131" i="6"/>
  <c r="V131" i="6"/>
  <c r="U131" i="6"/>
  <c r="T131" i="6"/>
  <c r="S131" i="6"/>
  <c r="R131" i="6"/>
  <c r="P131" i="6"/>
  <c r="M131" i="6"/>
  <c r="K131" i="6" s="1"/>
  <c r="L131" i="6"/>
  <c r="E131" i="6"/>
  <c r="D131" i="6"/>
  <c r="W130" i="6"/>
  <c r="V130" i="6"/>
  <c r="U130" i="6"/>
  <c r="T130" i="6"/>
  <c r="S130" i="6"/>
  <c r="R130" i="6"/>
  <c r="P130" i="6"/>
  <c r="M130" i="6"/>
  <c r="K130" i="6" s="1"/>
  <c r="L130" i="6"/>
  <c r="E130" i="6"/>
  <c r="D130" i="6"/>
  <c r="W129" i="6"/>
  <c r="V129" i="6"/>
  <c r="U129" i="6"/>
  <c r="T129" i="6"/>
  <c r="S129" i="6"/>
  <c r="R129" i="6"/>
  <c r="P129" i="6"/>
  <c r="M129" i="6"/>
  <c r="K129" i="6" s="1"/>
  <c r="L129" i="6"/>
  <c r="E129" i="6"/>
  <c r="D129" i="6"/>
  <c r="W128" i="6"/>
  <c r="V128" i="6"/>
  <c r="U128" i="6"/>
  <c r="T128" i="6"/>
  <c r="S128" i="6"/>
  <c r="R128" i="6"/>
  <c r="P128" i="6"/>
  <c r="M128" i="6"/>
  <c r="K128" i="6" s="1"/>
  <c r="L128" i="6"/>
  <c r="E128" i="6"/>
  <c r="D128" i="6"/>
  <c r="W127" i="6"/>
  <c r="V127" i="6"/>
  <c r="U127" i="6"/>
  <c r="T127" i="6"/>
  <c r="S127" i="6"/>
  <c r="R127" i="6"/>
  <c r="P127" i="6"/>
  <c r="M127" i="6"/>
  <c r="K127" i="6" s="1"/>
  <c r="L127" i="6"/>
  <c r="E127" i="6"/>
  <c r="D127" i="6"/>
  <c r="W126" i="6"/>
  <c r="V126" i="6"/>
  <c r="U126" i="6"/>
  <c r="T126" i="6"/>
  <c r="S126" i="6"/>
  <c r="R126" i="6"/>
  <c r="P126" i="6"/>
  <c r="M126" i="6"/>
  <c r="K126" i="6" s="1"/>
  <c r="L126" i="6"/>
  <c r="E126" i="6"/>
  <c r="D126" i="6"/>
  <c r="W125" i="6"/>
  <c r="V125" i="6"/>
  <c r="U125" i="6"/>
  <c r="T125" i="6"/>
  <c r="S125" i="6"/>
  <c r="R125" i="6"/>
  <c r="P125" i="6"/>
  <c r="M125" i="6"/>
  <c r="K125" i="6" s="1"/>
  <c r="L125" i="6"/>
  <c r="E125" i="6"/>
  <c r="D125" i="6"/>
  <c r="W124" i="6"/>
  <c r="V124" i="6"/>
  <c r="U124" i="6"/>
  <c r="T124" i="6"/>
  <c r="S124" i="6"/>
  <c r="R124" i="6"/>
  <c r="P124" i="6"/>
  <c r="M124" i="6"/>
  <c r="K124" i="6" s="1"/>
  <c r="L124" i="6"/>
  <c r="E124" i="6"/>
  <c r="D124" i="6"/>
  <c r="W123" i="6"/>
  <c r="V123" i="6"/>
  <c r="U123" i="6"/>
  <c r="T123" i="6"/>
  <c r="S123" i="6"/>
  <c r="R123" i="6"/>
  <c r="P123" i="6"/>
  <c r="M123" i="6"/>
  <c r="K123" i="6" s="1"/>
  <c r="L123" i="6"/>
  <c r="E123" i="6"/>
  <c r="D123" i="6"/>
  <c r="W122" i="6"/>
  <c r="V122" i="6"/>
  <c r="U122" i="6"/>
  <c r="T122" i="6"/>
  <c r="S122" i="6"/>
  <c r="R122" i="6"/>
  <c r="P122" i="6"/>
  <c r="M122" i="6"/>
  <c r="K122" i="6" s="1"/>
  <c r="L122" i="6"/>
  <c r="E122" i="6"/>
  <c r="D122" i="6"/>
  <c r="W121" i="6"/>
  <c r="V121" i="6"/>
  <c r="U121" i="6"/>
  <c r="T121" i="6"/>
  <c r="S121" i="6"/>
  <c r="R121" i="6"/>
  <c r="P121" i="6"/>
  <c r="M121" i="6"/>
  <c r="K121" i="6" s="1"/>
  <c r="L121" i="6"/>
  <c r="E121" i="6"/>
  <c r="D121" i="6"/>
  <c r="W120" i="6"/>
  <c r="V120" i="6"/>
  <c r="U120" i="6"/>
  <c r="T120" i="6"/>
  <c r="S120" i="6"/>
  <c r="R120" i="6"/>
  <c r="P120" i="6"/>
  <c r="M120" i="6"/>
  <c r="K120" i="6" s="1"/>
  <c r="L120" i="6"/>
  <c r="E120" i="6"/>
  <c r="D120" i="6"/>
  <c r="W119" i="6"/>
  <c r="V119" i="6"/>
  <c r="U119" i="6"/>
  <c r="T119" i="6"/>
  <c r="S119" i="6"/>
  <c r="R119" i="6"/>
  <c r="P119" i="6"/>
  <c r="M119" i="6"/>
  <c r="K119" i="6" s="1"/>
  <c r="L119" i="6"/>
  <c r="E119" i="6"/>
  <c r="D119" i="6"/>
  <c r="W118" i="6"/>
  <c r="V118" i="6"/>
  <c r="U118" i="6"/>
  <c r="T118" i="6"/>
  <c r="S118" i="6"/>
  <c r="R118" i="6"/>
  <c r="P118" i="6"/>
  <c r="M118" i="6"/>
  <c r="K118" i="6" s="1"/>
  <c r="L118" i="6"/>
  <c r="E118" i="6"/>
  <c r="D118" i="6"/>
  <c r="W117" i="6"/>
  <c r="V117" i="6"/>
  <c r="U117" i="6"/>
  <c r="T117" i="6"/>
  <c r="S117" i="6"/>
  <c r="R117" i="6"/>
  <c r="P117" i="6"/>
  <c r="M117" i="6"/>
  <c r="K117" i="6" s="1"/>
  <c r="L117" i="6"/>
  <c r="E117" i="6"/>
  <c r="D117" i="6"/>
  <c r="W116" i="6"/>
  <c r="V116" i="6"/>
  <c r="U116" i="6"/>
  <c r="T116" i="6"/>
  <c r="S116" i="6"/>
  <c r="R116" i="6"/>
  <c r="P116" i="6"/>
  <c r="M116" i="6"/>
  <c r="K116" i="6" s="1"/>
  <c r="L116" i="6"/>
  <c r="E116" i="6"/>
  <c r="D116" i="6"/>
  <c r="W115" i="6"/>
  <c r="V115" i="6"/>
  <c r="U115" i="6"/>
  <c r="T115" i="6"/>
  <c r="S115" i="6"/>
  <c r="R115" i="6"/>
  <c r="P115" i="6"/>
  <c r="M115" i="6"/>
  <c r="K115" i="6" s="1"/>
  <c r="L115" i="6"/>
  <c r="E115" i="6"/>
  <c r="D115" i="6"/>
  <c r="W114" i="6"/>
  <c r="V114" i="6"/>
  <c r="U114" i="6"/>
  <c r="T114" i="6"/>
  <c r="S114" i="6"/>
  <c r="R114" i="6"/>
  <c r="P114" i="6"/>
  <c r="M114" i="6"/>
  <c r="K114" i="6" s="1"/>
  <c r="L114" i="6"/>
  <c r="E114" i="6"/>
  <c r="D114" i="6"/>
  <c r="W113" i="6"/>
  <c r="V113" i="6"/>
  <c r="U113" i="6"/>
  <c r="T113" i="6"/>
  <c r="S113" i="6"/>
  <c r="R113" i="6"/>
  <c r="P113" i="6"/>
  <c r="M113" i="6"/>
  <c r="K113" i="6" s="1"/>
  <c r="L113" i="6"/>
  <c r="E113" i="6"/>
  <c r="D113" i="6"/>
  <c r="W112" i="6"/>
  <c r="V112" i="6"/>
  <c r="U112" i="6"/>
  <c r="T112" i="6"/>
  <c r="S112" i="6"/>
  <c r="R112" i="6"/>
  <c r="P112" i="6"/>
  <c r="M112" i="6"/>
  <c r="K112" i="6" s="1"/>
  <c r="L112" i="6"/>
  <c r="E112" i="6"/>
  <c r="D112" i="6"/>
  <c r="W111" i="6"/>
  <c r="V111" i="6"/>
  <c r="U111" i="6"/>
  <c r="T111" i="6"/>
  <c r="S111" i="6"/>
  <c r="R111" i="6"/>
  <c r="P111" i="6"/>
  <c r="M111" i="6"/>
  <c r="K111" i="6" s="1"/>
  <c r="L111" i="6"/>
  <c r="E111" i="6"/>
  <c r="D111" i="6"/>
  <c r="W110" i="6"/>
  <c r="V110" i="6"/>
  <c r="U110" i="6"/>
  <c r="T110" i="6"/>
  <c r="S110" i="6"/>
  <c r="R110" i="6"/>
  <c r="P110" i="6"/>
  <c r="M110" i="6"/>
  <c r="K110" i="6" s="1"/>
  <c r="L110" i="6"/>
  <c r="E110" i="6"/>
  <c r="D110" i="6"/>
  <c r="W109" i="6"/>
  <c r="V109" i="6"/>
  <c r="U109" i="6"/>
  <c r="T109" i="6"/>
  <c r="S109" i="6"/>
  <c r="R109" i="6"/>
  <c r="P109" i="6"/>
  <c r="M109" i="6"/>
  <c r="K109" i="6" s="1"/>
  <c r="L109" i="6"/>
  <c r="E109" i="6"/>
  <c r="D109" i="6"/>
  <c r="W108" i="6"/>
  <c r="V108" i="6"/>
  <c r="U108" i="6"/>
  <c r="T108" i="6"/>
  <c r="S108" i="6"/>
  <c r="R108" i="6"/>
  <c r="P108" i="6"/>
  <c r="M108" i="6"/>
  <c r="K108" i="6" s="1"/>
  <c r="L108" i="6"/>
  <c r="E108" i="6"/>
  <c r="D108" i="6"/>
  <c r="W107" i="6"/>
  <c r="V107" i="6"/>
  <c r="U107" i="6"/>
  <c r="T107" i="6"/>
  <c r="S107" i="6"/>
  <c r="R107" i="6"/>
  <c r="P107" i="6"/>
  <c r="M107" i="6"/>
  <c r="K107" i="6" s="1"/>
  <c r="L107" i="6"/>
  <c r="E107" i="6"/>
  <c r="D107" i="6"/>
  <c r="W106" i="6"/>
  <c r="V106" i="6"/>
  <c r="U106" i="6"/>
  <c r="T106" i="6"/>
  <c r="S106" i="6"/>
  <c r="R106" i="6"/>
  <c r="P106" i="6"/>
  <c r="M106" i="6"/>
  <c r="K106" i="6" s="1"/>
  <c r="L106" i="6"/>
  <c r="E106" i="6"/>
  <c r="D106" i="6"/>
  <c r="W105" i="6"/>
  <c r="V105" i="6"/>
  <c r="U105" i="6"/>
  <c r="T105" i="6"/>
  <c r="S105" i="6"/>
  <c r="R105" i="6"/>
  <c r="P105" i="6"/>
  <c r="M105" i="6"/>
  <c r="K105" i="6" s="1"/>
  <c r="L105" i="6"/>
  <c r="E105" i="6"/>
  <c r="D105" i="6"/>
  <c r="W104" i="6"/>
  <c r="V104" i="6"/>
  <c r="U104" i="6"/>
  <c r="T104" i="6"/>
  <c r="S104" i="6"/>
  <c r="R104" i="6"/>
  <c r="P104" i="6"/>
  <c r="M104" i="6"/>
  <c r="K104" i="6" s="1"/>
  <c r="L104" i="6"/>
  <c r="E104" i="6"/>
  <c r="D104" i="6"/>
  <c r="W103" i="6"/>
  <c r="V103" i="6"/>
  <c r="U103" i="6"/>
  <c r="T103" i="6"/>
  <c r="S103" i="6"/>
  <c r="R103" i="6"/>
  <c r="P103" i="6"/>
  <c r="M103" i="6"/>
  <c r="K103" i="6" s="1"/>
  <c r="L103" i="6"/>
  <c r="E103" i="6"/>
  <c r="D103" i="6"/>
  <c r="W102" i="6"/>
  <c r="V102" i="6"/>
  <c r="U102" i="6"/>
  <c r="T102" i="6"/>
  <c r="S102" i="6"/>
  <c r="R102" i="6"/>
  <c r="P102" i="6"/>
  <c r="M102" i="6"/>
  <c r="K102" i="6" s="1"/>
  <c r="L102" i="6"/>
  <c r="E102" i="6"/>
  <c r="D102" i="6"/>
  <c r="W101" i="6"/>
  <c r="V101" i="6"/>
  <c r="U101" i="6"/>
  <c r="T101" i="6"/>
  <c r="S101" i="6"/>
  <c r="R101" i="6"/>
  <c r="P101" i="6"/>
  <c r="M101" i="6"/>
  <c r="K101" i="6" s="1"/>
  <c r="L101" i="6"/>
  <c r="E101" i="6"/>
  <c r="D101" i="6"/>
  <c r="W100" i="6"/>
  <c r="V100" i="6"/>
  <c r="U100" i="6"/>
  <c r="T100" i="6"/>
  <c r="S100" i="6"/>
  <c r="R100" i="6"/>
  <c r="P100" i="6"/>
  <c r="M100" i="6"/>
  <c r="K100" i="6" s="1"/>
  <c r="L100" i="6"/>
  <c r="E100" i="6"/>
  <c r="D100" i="6"/>
  <c r="W99" i="6"/>
  <c r="V99" i="6"/>
  <c r="U99" i="6"/>
  <c r="T99" i="6"/>
  <c r="S99" i="6"/>
  <c r="R99" i="6"/>
  <c r="P99" i="6"/>
  <c r="M99" i="6"/>
  <c r="K99" i="6" s="1"/>
  <c r="L99" i="6"/>
  <c r="E99" i="6"/>
  <c r="D99" i="6"/>
  <c r="W98" i="6"/>
  <c r="V98" i="6"/>
  <c r="U98" i="6"/>
  <c r="T98" i="6"/>
  <c r="S98" i="6"/>
  <c r="R98" i="6"/>
  <c r="P98" i="6"/>
  <c r="M98" i="6"/>
  <c r="K98" i="6" s="1"/>
  <c r="L98" i="6"/>
  <c r="E98" i="6"/>
  <c r="D98" i="6"/>
  <c r="W97" i="6"/>
  <c r="V97" i="6"/>
  <c r="U97" i="6"/>
  <c r="T97" i="6"/>
  <c r="S97" i="6"/>
  <c r="R97" i="6"/>
  <c r="P97" i="6"/>
  <c r="M97" i="6"/>
  <c r="K97" i="6" s="1"/>
  <c r="L97" i="6"/>
  <c r="E97" i="6"/>
  <c r="D97" i="6"/>
  <c r="W96" i="6"/>
  <c r="V96" i="6"/>
  <c r="U96" i="6"/>
  <c r="T96" i="6"/>
  <c r="S96" i="6"/>
  <c r="R96" i="6"/>
  <c r="P96" i="6"/>
  <c r="M96" i="6"/>
  <c r="K96" i="6" s="1"/>
  <c r="L96" i="6"/>
  <c r="E96" i="6"/>
  <c r="D96" i="6"/>
  <c r="W95" i="6"/>
  <c r="V95" i="6"/>
  <c r="U95" i="6"/>
  <c r="T95" i="6"/>
  <c r="S95" i="6"/>
  <c r="R95" i="6"/>
  <c r="P95" i="6"/>
  <c r="M95" i="6"/>
  <c r="K95" i="6" s="1"/>
  <c r="L95" i="6"/>
  <c r="E95" i="6"/>
  <c r="D95" i="6"/>
  <c r="W94" i="6"/>
  <c r="V94" i="6"/>
  <c r="U94" i="6"/>
  <c r="T94" i="6"/>
  <c r="S94" i="6"/>
  <c r="R94" i="6"/>
  <c r="P94" i="6"/>
  <c r="M94" i="6"/>
  <c r="K94" i="6" s="1"/>
  <c r="L94" i="6"/>
  <c r="E94" i="6"/>
  <c r="D94" i="6"/>
  <c r="W93" i="6"/>
  <c r="V93" i="6"/>
  <c r="U93" i="6"/>
  <c r="T93" i="6"/>
  <c r="S93" i="6"/>
  <c r="R93" i="6"/>
  <c r="P93" i="6"/>
  <c r="M93" i="6"/>
  <c r="K93" i="6" s="1"/>
  <c r="L93" i="6"/>
  <c r="E93" i="6"/>
  <c r="D93" i="6"/>
  <c r="W92" i="6"/>
  <c r="V92" i="6"/>
  <c r="U92" i="6"/>
  <c r="T92" i="6"/>
  <c r="S92" i="6"/>
  <c r="R92" i="6"/>
  <c r="P92" i="6"/>
  <c r="M92" i="6"/>
  <c r="K92" i="6" s="1"/>
  <c r="L92" i="6"/>
  <c r="E92" i="6"/>
  <c r="D92" i="6"/>
  <c r="W91" i="6"/>
  <c r="V91" i="6"/>
  <c r="U91" i="6"/>
  <c r="T91" i="6"/>
  <c r="S91" i="6"/>
  <c r="R91" i="6"/>
  <c r="P91" i="6"/>
  <c r="M91" i="6"/>
  <c r="K91" i="6" s="1"/>
  <c r="L91" i="6"/>
  <c r="E91" i="6"/>
  <c r="D91" i="6"/>
  <c r="W90" i="6"/>
  <c r="V90" i="6"/>
  <c r="U90" i="6"/>
  <c r="T90" i="6"/>
  <c r="S90" i="6"/>
  <c r="R90" i="6"/>
  <c r="P90" i="6"/>
  <c r="M90" i="6"/>
  <c r="K90" i="6" s="1"/>
  <c r="L90" i="6"/>
  <c r="E90" i="6"/>
  <c r="D90" i="6"/>
  <c r="W89" i="6"/>
  <c r="V89" i="6"/>
  <c r="U89" i="6"/>
  <c r="T89" i="6"/>
  <c r="S89" i="6"/>
  <c r="R89" i="6"/>
  <c r="P89" i="6"/>
  <c r="M89" i="6"/>
  <c r="K89" i="6" s="1"/>
  <c r="L89" i="6"/>
  <c r="E89" i="6"/>
  <c r="D89" i="6"/>
  <c r="W88" i="6"/>
  <c r="V88" i="6"/>
  <c r="U88" i="6"/>
  <c r="T88" i="6"/>
  <c r="S88" i="6"/>
  <c r="R88" i="6"/>
  <c r="P88" i="6"/>
  <c r="M88" i="6"/>
  <c r="K88" i="6" s="1"/>
  <c r="L88" i="6"/>
  <c r="E88" i="6"/>
  <c r="D88" i="6"/>
  <c r="W87" i="6"/>
  <c r="V87" i="6"/>
  <c r="U87" i="6"/>
  <c r="T87" i="6"/>
  <c r="S87" i="6"/>
  <c r="R87" i="6"/>
  <c r="P87" i="6"/>
  <c r="M87" i="6"/>
  <c r="K87" i="6" s="1"/>
  <c r="L87" i="6"/>
  <c r="E87" i="6"/>
  <c r="D87" i="6"/>
  <c r="W86" i="6"/>
  <c r="T86" i="6"/>
  <c r="M86" i="6"/>
  <c r="K86" i="6" s="1"/>
  <c r="L86" i="6"/>
  <c r="E86" i="6"/>
  <c r="D86" i="6"/>
  <c r="W85" i="6"/>
  <c r="T85" i="6"/>
  <c r="M85" i="6"/>
  <c r="K85" i="6" s="1"/>
  <c r="L85" i="6"/>
  <c r="E85" i="6"/>
  <c r="D85" i="6"/>
  <c r="W84" i="6"/>
  <c r="T84" i="6"/>
  <c r="M84" i="6"/>
  <c r="K84" i="6" s="1"/>
  <c r="L84" i="6"/>
  <c r="E84" i="6"/>
  <c r="D84" i="6"/>
  <c r="W83" i="6"/>
  <c r="T83" i="6"/>
  <c r="M83" i="6"/>
  <c r="K83" i="6" s="1"/>
  <c r="L83" i="6"/>
  <c r="E83" i="6"/>
  <c r="D83" i="6"/>
  <c r="W82" i="6"/>
  <c r="T82" i="6"/>
  <c r="M82" i="6"/>
  <c r="K82" i="6" s="1"/>
  <c r="L82" i="6"/>
  <c r="E82" i="6"/>
  <c r="D82" i="6"/>
  <c r="W81" i="6"/>
  <c r="T81" i="6"/>
  <c r="M81" i="6"/>
  <c r="K81" i="6" s="1"/>
  <c r="L81" i="6"/>
  <c r="E81" i="6"/>
  <c r="D81" i="6"/>
  <c r="W80" i="6"/>
  <c r="T80" i="6"/>
  <c r="M80" i="6"/>
  <c r="K80" i="6" s="1"/>
  <c r="L80" i="6"/>
  <c r="E80" i="6"/>
  <c r="D80" i="6"/>
  <c r="W79" i="6"/>
  <c r="T79" i="6"/>
  <c r="M79" i="6"/>
  <c r="K79" i="6" s="1"/>
  <c r="L79" i="6"/>
  <c r="E79" i="6"/>
  <c r="D79" i="6"/>
  <c r="W78" i="6"/>
  <c r="T78" i="6"/>
  <c r="M78" i="6"/>
  <c r="K78" i="6" s="1"/>
  <c r="L78" i="6"/>
  <c r="E78" i="6"/>
  <c r="D78" i="6"/>
  <c r="W77" i="6"/>
  <c r="T77" i="6"/>
  <c r="M77" i="6"/>
  <c r="K77" i="6" s="1"/>
  <c r="L77" i="6"/>
  <c r="E77" i="6"/>
  <c r="D77" i="6"/>
  <c r="W76" i="6"/>
  <c r="T76" i="6"/>
  <c r="M76" i="6"/>
  <c r="K76" i="6" s="1"/>
  <c r="L76" i="6"/>
  <c r="E76" i="6"/>
  <c r="D76" i="6"/>
  <c r="W75" i="6"/>
  <c r="T75" i="6"/>
  <c r="M75" i="6"/>
  <c r="K75" i="6" s="1"/>
  <c r="L75" i="6"/>
  <c r="E75" i="6"/>
  <c r="D75" i="6"/>
  <c r="W74" i="6"/>
  <c r="T74" i="6"/>
  <c r="M74" i="6"/>
  <c r="K74" i="6" s="1"/>
  <c r="L74" i="6"/>
  <c r="E74" i="6"/>
  <c r="D74" i="6"/>
  <c r="W73" i="6"/>
  <c r="T73" i="6"/>
  <c r="M73" i="6"/>
  <c r="K73" i="6" s="1"/>
  <c r="L73" i="6"/>
  <c r="E73" i="6"/>
  <c r="D73" i="6"/>
  <c r="W72" i="6"/>
  <c r="T72" i="6"/>
  <c r="M72" i="6"/>
  <c r="K72" i="6" s="1"/>
  <c r="L72" i="6"/>
  <c r="E72" i="6"/>
  <c r="D72" i="6"/>
  <c r="W71" i="6"/>
  <c r="T71" i="6"/>
  <c r="M71" i="6"/>
  <c r="K71" i="6" s="1"/>
  <c r="L71" i="6"/>
  <c r="E71" i="6"/>
  <c r="D71" i="6"/>
  <c r="W70" i="6"/>
  <c r="T70" i="6"/>
  <c r="M70" i="6"/>
  <c r="K70" i="6" s="1"/>
  <c r="L70" i="6"/>
  <c r="E70" i="6"/>
  <c r="D70" i="6"/>
  <c r="W69" i="6"/>
  <c r="T69" i="6"/>
  <c r="M69" i="6"/>
  <c r="K69" i="6" s="1"/>
  <c r="L69" i="6"/>
  <c r="E69" i="6"/>
  <c r="D69" i="6"/>
  <c r="W68" i="6"/>
  <c r="T68" i="6"/>
  <c r="M68" i="6"/>
  <c r="K68" i="6" s="1"/>
  <c r="L68" i="6"/>
  <c r="E68" i="6"/>
  <c r="D68" i="6"/>
  <c r="W67" i="6"/>
  <c r="T67" i="6"/>
  <c r="M67" i="6"/>
  <c r="K67" i="6" s="1"/>
  <c r="L67" i="6"/>
  <c r="E67" i="6"/>
  <c r="D67" i="6"/>
  <c r="W66" i="6"/>
  <c r="T66" i="6"/>
  <c r="M66" i="6"/>
  <c r="K66" i="6" s="1"/>
  <c r="L66" i="6"/>
  <c r="E66" i="6"/>
  <c r="D66" i="6"/>
  <c r="W65" i="6"/>
  <c r="T65" i="6"/>
  <c r="M65" i="6"/>
  <c r="K65" i="6" s="1"/>
  <c r="L65" i="6"/>
  <c r="E65" i="6"/>
  <c r="D65" i="6"/>
  <c r="W64" i="6"/>
  <c r="T64" i="6"/>
  <c r="M64" i="6"/>
  <c r="K64" i="6" s="1"/>
  <c r="L64" i="6"/>
  <c r="E64" i="6"/>
  <c r="D64" i="6"/>
  <c r="W63" i="6"/>
  <c r="T63" i="6"/>
  <c r="M63" i="6"/>
  <c r="K63" i="6" s="1"/>
  <c r="L63" i="6"/>
  <c r="E63" i="6"/>
  <c r="D63" i="6"/>
  <c r="W62" i="6"/>
  <c r="T62" i="6"/>
  <c r="M62" i="6"/>
  <c r="K62" i="6" s="1"/>
  <c r="L62" i="6"/>
  <c r="E62" i="6"/>
  <c r="D62" i="6"/>
  <c r="W61" i="6"/>
  <c r="T61" i="6"/>
  <c r="M61" i="6"/>
  <c r="K61" i="6" s="1"/>
  <c r="L61" i="6"/>
  <c r="E61" i="6"/>
  <c r="D61" i="6"/>
  <c r="W60" i="6"/>
  <c r="T60" i="6"/>
  <c r="M60" i="6"/>
  <c r="K60" i="6" s="1"/>
  <c r="L60" i="6"/>
  <c r="E60" i="6"/>
  <c r="D60" i="6"/>
  <c r="W59" i="6"/>
  <c r="T59" i="6"/>
  <c r="M59" i="6"/>
  <c r="K59" i="6" s="1"/>
  <c r="L59" i="6"/>
  <c r="E59" i="6"/>
  <c r="D59" i="6"/>
  <c r="W58" i="6"/>
  <c r="T58" i="6"/>
  <c r="M58" i="6"/>
  <c r="K58" i="6" s="1"/>
  <c r="L58" i="6"/>
  <c r="E58" i="6"/>
  <c r="D58" i="6"/>
  <c r="W57" i="6"/>
  <c r="T57" i="6"/>
  <c r="M57" i="6"/>
  <c r="K57" i="6" s="1"/>
  <c r="L57" i="6"/>
  <c r="E57" i="6"/>
  <c r="D57" i="6"/>
  <c r="W56" i="6"/>
  <c r="T56" i="6"/>
  <c r="M56" i="6"/>
  <c r="K56" i="6" s="1"/>
  <c r="L56" i="6"/>
  <c r="E56" i="6"/>
  <c r="D56" i="6"/>
  <c r="W55" i="6"/>
  <c r="T55" i="6"/>
  <c r="M55" i="6"/>
  <c r="K55" i="6" s="1"/>
  <c r="L55" i="6"/>
  <c r="E55" i="6"/>
  <c r="D55" i="6"/>
  <c r="W54" i="6"/>
  <c r="T54" i="6"/>
  <c r="M54" i="6"/>
  <c r="K54" i="6" s="1"/>
  <c r="L54" i="6"/>
  <c r="E54" i="6"/>
  <c r="D54" i="6"/>
  <c r="W53" i="6"/>
  <c r="T53" i="6"/>
  <c r="M53" i="6"/>
  <c r="K53" i="6" s="1"/>
  <c r="L53" i="6"/>
  <c r="E53" i="6"/>
  <c r="D53" i="6"/>
  <c r="W52" i="6"/>
  <c r="T52" i="6"/>
  <c r="M52" i="6"/>
  <c r="K52" i="6" s="1"/>
  <c r="L52" i="6"/>
  <c r="E52" i="6"/>
  <c r="D52" i="6"/>
  <c r="W51" i="6"/>
  <c r="T51" i="6"/>
  <c r="M51" i="6"/>
  <c r="K51" i="6" s="1"/>
  <c r="L51" i="6"/>
  <c r="E51" i="6"/>
  <c r="D51" i="6"/>
  <c r="W50" i="6"/>
  <c r="T50" i="6"/>
  <c r="M50" i="6"/>
  <c r="K50" i="6" s="1"/>
  <c r="L50" i="6"/>
  <c r="E50" i="6"/>
  <c r="D50" i="6"/>
  <c r="W49" i="6"/>
  <c r="T49" i="6"/>
  <c r="M49" i="6"/>
  <c r="K49" i="6" s="1"/>
  <c r="L49" i="6"/>
  <c r="E49" i="6"/>
  <c r="D49" i="6"/>
  <c r="W48" i="6"/>
  <c r="T48" i="6"/>
  <c r="M48" i="6"/>
  <c r="K48" i="6" s="1"/>
  <c r="L48" i="6"/>
  <c r="E48" i="6"/>
  <c r="D48" i="6"/>
  <c r="W47" i="6"/>
  <c r="T47" i="6"/>
  <c r="M47" i="6"/>
  <c r="K47" i="6" s="1"/>
  <c r="L47" i="6"/>
  <c r="E47" i="6"/>
  <c r="D47" i="6"/>
  <c r="W46" i="6"/>
  <c r="T46" i="6"/>
  <c r="M46" i="6"/>
  <c r="K46" i="6" s="1"/>
  <c r="L46" i="6"/>
  <c r="E46" i="6"/>
  <c r="D46" i="6"/>
  <c r="W45" i="6"/>
  <c r="T45" i="6"/>
  <c r="M45" i="6"/>
  <c r="K45" i="6" s="1"/>
  <c r="L45" i="6"/>
  <c r="E45" i="6"/>
  <c r="D45" i="6"/>
  <c r="W44" i="6"/>
  <c r="T44" i="6"/>
  <c r="M44" i="6"/>
  <c r="K44" i="6" s="1"/>
  <c r="L44" i="6"/>
  <c r="E44" i="6"/>
  <c r="D44" i="6"/>
  <c r="W43" i="6"/>
  <c r="T43" i="6"/>
  <c r="M43" i="6"/>
  <c r="K43" i="6" s="1"/>
  <c r="L43" i="6"/>
  <c r="E43" i="6"/>
  <c r="D43" i="6"/>
  <c r="W42" i="6"/>
  <c r="T42" i="6"/>
  <c r="M42" i="6"/>
  <c r="K42" i="6" s="1"/>
  <c r="L42" i="6"/>
  <c r="E42" i="6"/>
  <c r="D42" i="6"/>
  <c r="W41" i="6"/>
  <c r="T41" i="6"/>
  <c r="M41" i="6"/>
  <c r="K41" i="6" s="1"/>
  <c r="L41" i="6"/>
  <c r="E41" i="6"/>
  <c r="D41" i="6"/>
  <c r="W40" i="6"/>
  <c r="T40" i="6"/>
  <c r="M40" i="6"/>
  <c r="K40" i="6" s="1"/>
  <c r="L40" i="6"/>
  <c r="E40" i="6"/>
  <c r="D40" i="6"/>
  <c r="W39" i="6"/>
  <c r="T39" i="6"/>
  <c r="M39" i="6"/>
  <c r="K39" i="6" s="1"/>
  <c r="L39" i="6"/>
  <c r="E39" i="6"/>
  <c r="D39" i="6"/>
  <c r="W38" i="6"/>
  <c r="T38" i="6"/>
  <c r="M38" i="6"/>
  <c r="K38" i="6" s="1"/>
  <c r="L38" i="6"/>
  <c r="E38" i="6"/>
  <c r="D38" i="6"/>
  <c r="W37" i="6"/>
  <c r="T37" i="6"/>
  <c r="M37" i="6"/>
  <c r="K37" i="6" s="1"/>
  <c r="L37" i="6"/>
  <c r="E37" i="6"/>
  <c r="D37" i="6"/>
  <c r="W36" i="6"/>
  <c r="T36" i="6"/>
  <c r="M36" i="6"/>
  <c r="K36" i="6" s="1"/>
  <c r="L36" i="6"/>
  <c r="E36" i="6"/>
  <c r="D36" i="6"/>
  <c r="W35" i="6"/>
  <c r="T35" i="6"/>
  <c r="M35" i="6"/>
  <c r="K35" i="6" s="1"/>
  <c r="L35" i="6"/>
  <c r="E35" i="6"/>
  <c r="D35" i="6"/>
  <c r="W34" i="6"/>
  <c r="T34" i="6"/>
  <c r="M34" i="6"/>
  <c r="K34" i="6" s="1"/>
  <c r="L34" i="6"/>
  <c r="E34" i="6"/>
  <c r="D34" i="6"/>
  <c r="W33" i="6"/>
  <c r="T33" i="6"/>
  <c r="M33" i="6"/>
  <c r="K33" i="6" s="1"/>
  <c r="L33" i="6"/>
  <c r="E33" i="6"/>
  <c r="D33" i="6"/>
  <c r="W32" i="6"/>
  <c r="T32" i="6"/>
  <c r="M32" i="6"/>
  <c r="K32" i="6" s="1"/>
  <c r="L32" i="6"/>
  <c r="E32" i="6"/>
  <c r="D32" i="6"/>
  <c r="W31" i="6"/>
  <c r="T31" i="6"/>
  <c r="M31" i="6"/>
  <c r="K31" i="6" s="1"/>
  <c r="L31" i="6"/>
  <c r="E31" i="6"/>
  <c r="D31" i="6"/>
  <c r="W30" i="6"/>
  <c r="T30" i="6"/>
  <c r="M30" i="6"/>
  <c r="K30" i="6" s="1"/>
  <c r="L30" i="6"/>
  <c r="E30" i="6"/>
  <c r="D30" i="6"/>
  <c r="W29" i="6"/>
  <c r="T29" i="6"/>
  <c r="M29" i="6"/>
  <c r="K29" i="6" s="1"/>
  <c r="L29" i="6"/>
  <c r="E29" i="6"/>
  <c r="D29" i="6"/>
  <c r="W28" i="6"/>
  <c r="T28" i="6"/>
  <c r="M28" i="6"/>
  <c r="K28" i="6" s="1"/>
  <c r="L28" i="6"/>
  <c r="E28" i="6"/>
  <c r="D28" i="6"/>
  <c r="W27" i="6"/>
  <c r="T27" i="6"/>
  <c r="M27" i="6"/>
  <c r="K27" i="6" s="1"/>
  <c r="L27" i="6"/>
  <c r="E27" i="6"/>
  <c r="D27" i="6"/>
  <c r="W26" i="6"/>
  <c r="T26" i="6"/>
  <c r="M26" i="6"/>
  <c r="K26" i="6" s="1"/>
  <c r="L26" i="6"/>
  <c r="E26" i="6"/>
  <c r="D26" i="6"/>
  <c r="W25" i="6"/>
  <c r="T25" i="6"/>
  <c r="M25" i="6"/>
  <c r="K25" i="6" s="1"/>
  <c r="L25" i="6"/>
  <c r="E25" i="6"/>
  <c r="D25" i="6"/>
  <c r="W24" i="6"/>
  <c r="T24" i="6"/>
  <c r="M24" i="6"/>
  <c r="K24" i="6" s="1"/>
  <c r="L24" i="6"/>
  <c r="E24" i="6"/>
  <c r="D24" i="6"/>
  <c r="W23" i="6"/>
  <c r="T23" i="6"/>
  <c r="M23" i="6"/>
  <c r="K23" i="6" s="1"/>
  <c r="L23" i="6"/>
  <c r="E23" i="6"/>
  <c r="D23" i="6"/>
  <c r="W22" i="6"/>
  <c r="T22" i="6"/>
  <c r="M22" i="6"/>
  <c r="K22" i="6" s="1"/>
  <c r="L22" i="6"/>
  <c r="E22" i="6"/>
  <c r="D22" i="6"/>
  <c r="W21" i="6"/>
  <c r="T21" i="6"/>
  <c r="M21" i="6"/>
  <c r="K21" i="6" s="1"/>
  <c r="L21" i="6"/>
  <c r="E21" i="6"/>
  <c r="D21" i="6"/>
  <c r="W20" i="6"/>
  <c r="T20" i="6"/>
  <c r="M20" i="6"/>
  <c r="K20" i="6" s="1"/>
  <c r="L20" i="6"/>
  <c r="E20" i="6"/>
  <c r="D20" i="6"/>
  <c r="W19" i="6"/>
  <c r="T19" i="6"/>
  <c r="M19" i="6"/>
  <c r="K19" i="6" s="1"/>
  <c r="L19" i="6"/>
  <c r="E19" i="6"/>
  <c r="D19" i="6"/>
  <c r="W18" i="6"/>
  <c r="T18" i="6"/>
  <c r="M18" i="6"/>
  <c r="K18" i="6" s="1"/>
  <c r="L18" i="6"/>
  <c r="E18" i="6"/>
  <c r="D18" i="6"/>
  <c r="W17" i="6"/>
  <c r="T17" i="6"/>
  <c r="M17" i="6"/>
  <c r="K17" i="6" s="1"/>
  <c r="L17" i="6"/>
  <c r="E17" i="6"/>
  <c r="D17" i="6"/>
  <c r="W16" i="6"/>
  <c r="T16" i="6"/>
  <c r="M16" i="6"/>
  <c r="K16" i="6" s="1"/>
  <c r="L16" i="6"/>
  <c r="E16" i="6"/>
  <c r="D16" i="6"/>
  <c r="W15" i="6"/>
  <c r="T15" i="6"/>
  <c r="M15" i="6"/>
  <c r="K15" i="6" s="1"/>
  <c r="L15" i="6"/>
  <c r="E15" i="6"/>
  <c r="D15" i="6"/>
  <c r="W14" i="6"/>
  <c r="T14" i="6"/>
  <c r="M14" i="6"/>
  <c r="K14" i="6" s="1"/>
  <c r="L14" i="6"/>
  <c r="E14" i="6"/>
  <c r="D14" i="6"/>
  <c r="W13" i="6"/>
  <c r="T13" i="6"/>
  <c r="M13" i="6"/>
  <c r="K13" i="6" s="1"/>
  <c r="L13" i="6"/>
  <c r="E13" i="6"/>
  <c r="D13" i="6"/>
  <c r="W12" i="6"/>
  <c r="T12" i="6"/>
  <c r="M12" i="6"/>
  <c r="K12" i="6" s="1"/>
  <c r="L12" i="6"/>
  <c r="E12" i="6"/>
  <c r="D12" i="6"/>
  <c r="W11" i="6"/>
  <c r="T11" i="6"/>
  <c r="M11" i="6"/>
  <c r="K11" i="6" s="1"/>
  <c r="L11" i="6"/>
  <c r="E11" i="6"/>
  <c r="D11" i="6"/>
  <c r="W10" i="6"/>
  <c r="T10" i="6"/>
  <c r="M10" i="6"/>
  <c r="K10" i="6" s="1"/>
  <c r="L10" i="6"/>
  <c r="E10" i="6"/>
  <c r="D10" i="6"/>
  <c r="W9" i="6"/>
  <c r="T9" i="6"/>
  <c r="M9" i="6"/>
  <c r="K9" i="6" s="1"/>
  <c r="L9" i="6"/>
  <c r="E9" i="6"/>
  <c r="D9" i="6"/>
  <c r="W8" i="6"/>
  <c r="T8" i="6"/>
  <c r="M8" i="6"/>
  <c r="K8" i="6" s="1"/>
  <c r="L8" i="6"/>
  <c r="E8" i="6"/>
  <c r="D8" i="6"/>
  <c r="W7" i="6"/>
  <c r="T7" i="6"/>
  <c r="M7" i="6"/>
  <c r="K7" i="6" s="1"/>
  <c r="L7" i="6"/>
  <c r="E7" i="6"/>
  <c r="D7" i="6"/>
  <c r="F53" i="1"/>
  <c r="F52" i="1"/>
  <c r="P1419" i="6"/>
  <c r="F51" i="1"/>
  <c r="P1418" i="6"/>
  <c r="F50" i="1"/>
  <c r="P1417" i="6"/>
  <c r="F49" i="1"/>
  <c r="P1416" i="6"/>
  <c r="F48" i="1"/>
  <c r="P1415" i="6"/>
  <c r="F47" i="1"/>
  <c r="P1414" i="6"/>
  <c r="F46" i="1"/>
  <c r="P1413" i="6"/>
  <c r="F45" i="1"/>
  <c r="P1412" i="6"/>
  <c r="F44" i="1"/>
  <c r="P1411" i="6"/>
  <c r="F43" i="1"/>
  <c r="P1410" i="6"/>
  <c r="F42" i="1"/>
  <c r="P1409" i="6"/>
  <c r="F41" i="1"/>
  <c r="P1408" i="6"/>
  <c r="F40" i="1"/>
  <c r="S13" i="6" l="1"/>
  <c r="S16" i="6"/>
  <c r="S8" i="6"/>
  <c r="S11" i="6"/>
  <c r="S14" i="6"/>
  <c r="S9" i="6"/>
  <c r="S15" i="6"/>
  <c r="S10" i="6"/>
  <c r="S12" i="6"/>
  <c r="S7" i="6"/>
  <c r="R1037" i="6"/>
  <c r="R1035" i="6"/>
  <c r="R1033" i="6"/>
  <c r="R1031" i="6"/>
  <c r="R1029" i="6"/>
  <c r="R1027" i="6"/>
  <c r="R1025" i="6"/>
  <c r="R1023" i="6"/>
  <c r="R1021" i="6"/>
  <c r="R1019" i="6"/>
  <c r="R1017" i="6"/>
  <c r="R1015" i="6"/>
  <c r="R1030" i="6"/>
  <c r="R1014" i="6"/>
  <c r="R1028" i="6"/>
  <c r="R1026" i="6"/>
  <c r="R1024" i="6"/>
  <c r="R1034" i="6"/>
  <c r="R1022" i="6"/>
  <c r="R1020" i="6"/>
  <c r="R1036" i="6"/>
  <c r="R1018" i="6"/>
  <c r="R1016" i="6"/>
  <c r="R1032" i="6"/>
  <c r="U1226" i="6"/>
  <c r="U1224" i="6"/>
  <c r="U1222" i="6"/>
  <c r="U1220" i="6"/>
  <c r="U1218" i="6"/>
  <c r="U1216" i="6"/>
  <c r="U1214" i="6"/>
  <c r="U1212" i="6"/>
  <c r="U1210" i="6"/>
  <c r="U1208" i="6"/>
  <c r="U1206" i="6"/>
  <c r="U1204" i="6"/>
  <c r="U1202" i="6"/>
  <c r="U1200" i="6"/>
  <c r="U1195" i="6"/>
  <c r="U1193" i="6"/>
  <c r="U1191" i="6"/>
  <c r="U1189" i="6"/>
  <c r="U1187" i="6"/>
  <c r="U1185" i="6"/>
  <c r="U1183" i="6"/>
  <c r="U1197" i="6"/>
  <c r="U1223" i="6"/>
  <c r="U1221" i="6"/>
  <c r="U1211" i="6"/>
  <c r="U1209" i="6"/>
  <c r="U1219" i="6"/>
  <c r="U1217" i="6"/>
  <c r="U1198" i="6"/>
  <c r="U1213" i="6"/>
  <c r="U1207" i="6"/>
  <c r="U1182" i="6"/>
  <c r="U1192" i="6"/>
  <c r="U1215" i="6"/>
  <c r="U1190" i="6"/>
  <c r="U1201" i="6"/>
  <c r="U1188" i="6"/>
  <c r="U1199" i="6"/>
  <c r="U1194" i="6"/>
  <c r="U1225" i="6"/>
  <c r="U1184" i="6"/>
  <c r="U1203" i="6"/>
  <c r="U1196" i="6"/>
  <c r="U1205" i="6"/>
  <c r="U1186" i="6"/>
  <c r="M1384" i="6"/>
  <c r="K1384" i="6" s="1"/>
  <c r="M1382" i="6"/>
  <c r="K1382" i="6" s="1"/>
  <c r="M1380" i="6"/>
  <c r="K1380" i="6" s="1"/>
  <c r="M1378" i="6"/>
  <c r="K1378" i="6" s="1"/>
  <c r="M1376" i="6"/>
  <c r="K1376" i="6" s="1"/>
  <c r="M1374" i="6"/>
  <c r="K1374" i="6" s="1"/>
  <c r="M1372" i="6"/>
  <c r="K1372" i="6" s="1"/>
  <c r="M1370" i="6"/>
  <c r="K1370" i="6" s="1"/>
  <c r="M1368" i="6"/>
  <c r="K1368" i="6" s="1"/>
  <c r="M1366" i="6"/>
  <c r="K1366" i="6" s="1"/>
  <c r="M1364" i="6"/>
  <c r="K1364" i="6" s="1"/>
  <c r="M1362" i="6"/>
  <c r="K1362" i="6" s="1"/>
  <c r="M1360" i="6"/>
  <c r="K1360" i="6" s="1"/>
  <c r="M1358" i="6"/>
  <c r="K1358" i="6" s="1"/>
  <c r="M1356" i="6"/>
  <c r="K1356" i="6" s="1"/>
  <c r="L1385" i="6"/>
  <c r="M1375" i="6"/>
  <c r="K1375" i="6" s="1"/>
  <c r="L1372" i="6"/>
  <c r="L1369" i="6"/>
  <c r="M1359" i="6"/>
  <c r="K1359" i="6" s="1"/>
  <c r="L1356" i="6"/>
  <c r="M1381" i="6"/>
  <c r="K1381" i="6" s="1"/>
  <c r="L1378" i="6"/>
  <c r="L1375" i="6"/>
  <c r="M1365" i="6"/>
  <c r="K1365" i="6" s="1"/>
  <c r="L1362" i="6"/>
  <c r="L1359" i="6"/>
  <c r="L1384" i="6"/>
  <c r="L1381" i="6"/>
  <c r="M1371" i="6"/>
  <c r="K1371" i="6" s="1"/>
  <c r="L1368" i="6"/>
  <c r="L1365" i="6"/>
  <c r="L1379" i="6"/>
  <c r="L1376" i="6"/>
  <c r="L1367" i="6"/>
  <c r="M1357" i="6"/>
  <c r="K1357" i="6" s="1"/>
  <c r="L1374" i="6"/>
  <c r="L1357" i="6"/>
  <c r="M1385" i="6"/>
  <c r="K1385" i="6" s="1"/>
  <c r="M1383" i="6"/>
  <c r="K1383" i="6" s="1"/>
  <c r="L1366" i="6"/>
  <c r="L1364" i="6"/>
  <c r="L1383" i="6"/>
  <c r="M1373" i="6"/>
  <c r="K1373" i="6" s="1"/>
  <c r="M1361" i="6"/>
  <c r="K1361" i="6" s="1"/>
  <c r="L1373" i="6"/>
  <c r="L1370" i="6"/>
  <c r="M1369" i="6"/>
  <c r="K1369" i="6" s="1"/>
  <c r="M1367" i="6"/>
  <c r="K1367" i="6" s="1"/>
  <c r="L1361" i="6"/>
  <c r="L1360" i="6"/>
  <c r="L1358" i="6"/>
  <c r="L1382" i="6"/>
  <c r="L1380" i="6"/>
  <c r="M1377" i="6"/>
  <c r="K1377" i="6" s="1"/>
  <c r="M1363" i="6"/>
  <c r="K1363" i="6" s="1"/>
  <c r="L1363" i="6"/>
  <c r="M1379" i="6"/>
  <c r="K1379" i="6" s="1"/>
  <c r="L1377" i="6"/>
  <c r="L1371" i="6"/>
  <c r="U1410" i="6"/>
  <c r="P793" i="6"/>
  <c r="P791" i="6"/>
  <c r="P789" i="6"/>
  <c r="P787" i="6"/>
  <c r="P785" i="6"/>
  <c r="P783" i="6"/>
  <c r="P781" i="6"/>
  <c r="P779" i="6"/>
  <c r="P777" i="6"/>
  <c r="P775" i="6"/>
  <c r="P773" i="6"/>
  <c r="P771" i="6"/>
  <c r="P769" i="6"/>
  <c r="P767" i="6"/>
  <c r="P765" i="6"/>
  <c r="P763" i="6"/>
  <c r="P761" i="6"/>
  <c r="P759" i="6"/>
  <c r="P757" i="6"/>
  <c r="P755" i="6"/>
  <c r="P753" i="6"/>
  <c r="P751" i="6"/>
  <c r="P792" i="6"/>
  <c r="P784" i="6"/>
  <c r="P776" i="6"/>
  <c r="P768" i="6"/>
  <c r="P760" i="6"/>
  <c r="P752" i="6"/>
  <c r="P782" i="6"/>
  <c r="P794" i="6"/>
  <c r="P788" i="6"/>
  <c r="P774" i="6"/>
  <c r="P786" i="6"/>
  <c r="P780" i="6"/>
  <c r="P766" i="6"/>
  <c r="P778" i="6"/>
  <c r="P772" i="6"/>
  <c r="P758" i="6"/>
  <c r="P770" i="6"/>
  <c r="P764" i="6"/>
  <c r="P750" i="6"/>
  <c r="P790" i="6"/>
  <c r="P762" i="6"/>
  <c r="P756" i="6"/>
  <c r="P754" i="6"/>
  <c r="P1130" i="6"/>
  <c r="P1136" i="6"/>
  <c r="P1125" i="6"/>
  <c r="P1118" i="6"/>
  <c r="P1116" i="6"/>
  <c r="P1114" i="6"/>
  <c r="P1133" i="6"/>
  <c r="P1127" i="6"/>
  <c r="P1120" i="6"/>
  <c r="P1132" i="6"/>
  <c r="P1129" i="6"/>
  <c r="P1122" i="6"/>
  <c r="P1135" i="6"/>
  <c r="P1124" i="6"/>
  <c r="P1115" i="6"/>
  <c r="P1121" i="6"/>
  <c r="P1113" i="6"/>
  <c r="P1134" i="6"/>
  <c r="P1126" i="6"/>
  <c r="P1123" i="6"/>
  <c r="P1119" i="6"/>
  <c r="P1128" i="6"/>
  <c r="P1117" i="6"/>
  <c r="P1131" i="6"/>
  <c r="U1349" i="6"/>
  <c r="U1344" i="6"/>
  <c r="U1333" i="6"/>
  <c r="U1354" i="6"/>
  <c r="U1343" i="6"/>
  <c r="U1338" i="6"/>
  <c r="U1353" i="6"/>
  <c r="U1348" i="6"/>
  <c r="U1337" i="6"/>
  <c r="U1332" i="6"/>
  <c r="U1355" i="6"/>
  <c r="U1352" i="6"/>
  <c r="U1342" i="6"/>
  <c r="U1341" i="6"/>
  <c r="U1340" i="6"/>
  <c r="U1345" i="6"/>
  <c r="U1350" i="6"/>
  <c r="U1339" i="6"/>
  <c r="U1336" i="6"/>
  <c r="U1351" i="6"/>
  <c r="U1347" i="6"/>
  <c r="U1346" i="6"/>
  <c r="U1334" i="6"/>
  <c r="U1335" i="6"/>
  <c r="P904" i="6"/>
  <c r="P897" i="6"/>
  <c r="P906" i="6"/>
  <c r="P899" i="6"/>
  <c r="P893" i="6"/>
  <c r="P891" i="6"/>
  <c r="P889" i="6"/>
  <c r="P887" i="6"/>
  <c r="P885" i="6"/>
  <c r="P883" i="6"/>
  <c r="P881" i="6"/>
  <c r="P879" i="6"/>
  <c r="P877" i="6"/>
  <c r="P875" i="6"/>
  <c r="P873" i="6"/>
  <c r="P871" i="6"/>
  <c r="P869" i="6"/>
  <c r="P867" i="6"/>
  <c r="P894" i="6"/>
  <c r="P880" i="6"/>
  <c r="P868" i="6"/>
  <c r="P888" i="6"/>
  <c r="P865" i="6"/>
  <c r="P903" i="6"/>
  <c r="P908" i="6"/>
  <c r="P902" i="6"/>
  <c r="P901" i="6"/>
  <c r="P882" i="6"/>
  <c r="P878" i="6"/>
  <c r="P907" i="6"/>
  <c r="P905" i="6"/>
  <c r="P900" i="6"/>
  <c r="P896" i="6"/>
  <c r="P884" i="6"/>
  <c r="P898" i="6"/>
  <c r="P895" i="6"/>
  <c r="P866" i="6"/>
  <c r="P892" i="6"/>
  <c r="P876" i="6"/>
  <c r="P874" i="6"/>
  <c r="P890" i="6"/>
  <c r="P864" i="6"/>
  <c r="P886" i="6"/>
  <c r="P872" i="6"/>
  <c r="P870" i="6"/>
  <c r="P691" i="6"/>
  <c r="P684" i="6"/>
  <c r="P675" i="6"/>
  <c r="P668" i="6"/>
  <c r="P693" i="6"/>
  <c r="P686" i="6"/>
  <c r="P677" i="6"/>
  <c r="P670" i="6"/>
  <c r="P695" i="6"/>
  <c r="P688" i="6"/>
  <c r="P679" i="6"/>
  <c r="P672" i="6"/>
  <c r="P690" i="6"/>
  <c r="P685" i="6"/>
  <c r="P680" i="6"/>
  <c r="P678" i="6"/>
  <c r="P667" i="6"/>
  <c r="P694" i="6"/>
  <c r="P683" i="6"/>
  <c r="P673" i="6"/>
  <c r="P689" i="6"/>
  <c r="P676" i="6"/>
  <c r="P687" i="6"/>
  <c r="P666" i="6"/>
  <c r="P692" i="6"/>
  <c r="P671" i="6"/>
  <c r="P674" i="6"/>
  <c r="P681" i="6"/>
  <c r="P669" i="6"/>
  <c r="P682" i="6"/>
  <c r="W1409" i="6"/>
  <c r="T1412" i="6"/>
  <c r="V1418" i="6"/>
  <c r="L817" i="6"/>
  <c r="L815" i="6"/>
  <c r="L813" i="6"/>
  <c r="L811" i="6"/>
  <c r="L809" i="6"/>
  <c r="L807" i="6"/>
  <c r="L805" i="6"/>
  <c r="L803" i="6"/>
  <c r="L801" i="6"/>
  <c r="L799" i="6"/>
  <c r="L797" i="6"/>
  <c r="L795" i="6"/>
  <c r="M816" i="6"/>
  <c r="K816" i="6" s="1"/>
  <c r="M811" i="6"/>
  <c r="K811" i="6" s="1"/>
  <c r="M808" i="6"/>
  <c r="K808" i="6" s="1"/>
  <c r="M803" i="6"/>
  <c r="K803" i="6" s="1"/>
  <c r="M800" i="6"/>
  <c r="K800" i="6" s="1"/>
  <c r="M795" i="6"/>
  <c r="K795" i="6" s="1"/>
  <c r="L816" i="6"/>
  <c r="L808" i="6"/>
  <c r="L800" i="6"/>
  <c r="M818" i="6"/>
  <c r="K818" i="6" s="1"/>
  <c r="M813" i="6"/>
  <c r="K813" i="6" s="1"/>
  <c r="M810" i="6"/>
  <c r="K810" i="6" s="1"/>
  <c r="M805" i="6"/>
  <c r="K805" i="6" s="1"/>
  <c r="M802" i="6"/>
  <c r="K802" i="6" s="1"/>
  <c r="M797" i="6"/>
  <c r="K797" i="6" s="1"/>
  <c r="M815" i="6"/>
  <c r="K815" i="6" s="1"/>
  <c r="M814" i="6"/>
  <c r="K814" i="6" s="1"/>
  <c r="M812" i="6"/>
  <c r="K812" i="6" s="1"/>
  <c r="L814" i="6"/>
  <c r="L812" i="6"/>
  <c r="L810" i="6"/>
  <c r="M809" i="6"/>
  <c r="K809" i="6" s="1"/>
  <c r="M807" i="6"/>
  <c r="K807" i="6" s="1"/>
  <c r="M806" i="6"/>
  <c r="K806" i="6" s="1"/>
  <c r="M804" i="6"/>
  <c r="K804" i="6" s="1"/>
  <c r="L806" i="6"/>
  <c r="L804" i="6"/>
  <c r="L802" i="6"/>
  <c r="L818" i="6"/>
  <c r="M817" i="6"/>
  <c r="K817" i="6" s="1"/>
  <c r="M798" i="6"/>
  <c r="K798" i="6" s="1"/>
  <c r="M799" i="6"/>
  <c r="K799" i="6" s="1"/>
  <c r="L798" i="6"/>
  <c r="M801" i="6"/>
  <c r="K801" i="6" s="1"/>
  <c r="M796" i="6"/>
  <c r="K796" i="6" s="1"/>
  <c r="L796" i="6"/>
  <c r="W1408" i="6"/>
  <c r="S1412" i="6"/>
  <c r="U1418" i="6"/>
  <c r="P818" i="6"/>
  <c r="P813" i="6"/>
  <c r="P810" i="6"/>
  <c r="P805" i="6"/>
  <c r="P802" i="6"/>
  <c r="P797" i="6"/>
  <c r="P816" i="6"/>
  <c r="P795" i="6"/>
  <c r="P809" i="6"/>
  <c r="P811" i="6"/>
  <c r="P807" i="6"/>
  <c r="P806" i="6"/>
  <c r="P804" i="6"/>
  <c r="P808" i="6"/>
  <c r="P801" i="6"/>
  <c r="P799" i="6"/>
  <c r="P814" i="6"/>
  <c r="P803" i="6"/>
  <c r="P800" i="6"/>
  <c r="P815" i="6"/>
  <c r="P796" i="6"/>
  <c r="P812" i="6"/>
  <c r="P798" i="6"/>
  <c r="P817" i="6"/>
  <c r="U1036" i="6"/>
  <c r="U1034" i="6"/>
  <c r="U1032" i="6"/>
  <c r="U1030" i="6"/>
  <c r="U1028" i="6"/>
  <c r="U1026" i="6"/>
  <c r="U1024" i="6"/>
  <c r="U1022" i="6"/>
  <c r="U1020" i="6"/>
  <c r="U1018" i="6"/>
  <c r="U1016" i="6"/>
  <c r="U1014" i="6"/>
  <c r="U1027" i="6"/>
  <c r="U1025" i="6"/>
  <c r="U1037" i="6"/>
  <c r="U1021" i="6"/>
  <c r="U1015" i="6"/>
  <c r="U1023" i="6"/>
  <c r="U1031" i="6"/>
  <c r="U1029" i="6"/>
  <c r="U1035" i="6"/>
  <c r="U1033" i="6"/>
  <c r="U1019" i="6"/>
  <c r="U1017" i="6"/>
  <c r="R907" i="6"/>
  <c r="R905" i="6"/>
  <c r="R903" i="6"/>
  <c r="R901" i="6"/>
  <c r="R899" i="6"/>
  <c r="R897" i="6"/>
  <c r="R895" i="6"/>
  <c r="R893" i="6"/>
  <c r="R894" i="6"/>
  <c r="R896" i="6"/>
  <c r="R902" i="6"/>
  <c r="R886" i="6"/>
  <c r="R883" i="6"/>
  <c r="R904" i="6"/>
  <c r="R875" i="6"/>
  <c r="R868" i="6"/>
  <c r="R908" i="6"/>
  <c r="R891" i="6"/>
  <c r="R882" i="6"/>
  <c r="R878" i="6"/>
  <c r="R887" i="6"/>
  <c r="R874" i="6"/>
  <c r="R871" i="6"/>
  <c r="R867" i="6"/>
  <c r="R900" i="6"/>
  <c r="R884" i="6"/>
  <c r="R880" i="6"/>
  <c r="R906" i="6"/>
  <c r="R898" i="6"/>
  <c r="R877" i="6"/>
  <c r="R866" i="6"/>
  <c r="R892" i="6"/>
  <c r="R879" i="6"/>
  <c r="R876" i="6"/>
  <c r="R869" i="6"/>
  <c r="R890" i="6"/>
  <c r="R873" i="6"/>
  <c r="R889" i="6"/>
  <c r="R865" i="6"/>
  <c r="R864" i="6"/>
  <c r="R872" i="6"/>
  <c r="R870" i="6"/>
  <c r="R888" i="6"/>
  <c r="R885" i="6"/>
  <c r="R881" i="6"/>
  <c r="L1300" i="6"/>
  <c r="L1298" i="6"/>
  <c r="L1296" i="6"/>
  <c r="L1294" i="6"/>
  <c r="L1292" i="6"/>
  <c r="L1301" i="6"/>
  <c r="M1298" i="6"/>
  <c r="K1298" i="6" s="1"/>
  <c r="M1291" i="6"/>
  <c r="K1291" i="6" s="1"/>
  <c r="M1297" i="6"/>
  <c r="K1297" i="6" s="1"/>
  <c r="L1291" i="6"/>
  <c r="L1297" i="6"/>
  <c r="M1294" i="6"/>
  <c r="K1294" i="6" s="1"/>
  <c r="M1288" i="6"/>
  <c r="K1288" i="6" s="1"/>
  <c r="M1286" i="6"/>
  <c r="K1286" i="6" s="1"/>
  <c r="M1296" i="6"/>
  <c r="K1296" i="6" s="1"/>
  <c r="M1295" i="6"/>
  <c r="K1295" i="6" s="1"/>
  <c r="M1293" i="6"/>
  <c r="K1293" i="6" s="1"/>
  <c r="M1287" i="6"/>
  <c r="K1287" i="6" s="1"/>
  <c r="L1283" i="6"/>
  <c r="M1282" i="6"/>
  <c r="K1282" i="6" s="1"/>
  <c r="L1279" i="6"/>
  <c r="M1278" i="6"/>
  <c r="K1278" i="6" s="1"/>
  <c r="L1275" i="6"/>
  <c r="M1274" i="6"/>
  <c r="K1274" i="6" s="1"/>
  <c r="L1295" i="6"/>
  <c r="L1293" i="6"/>
  <c r="L1287" i="6"/>
  <c r="L1286" i="6"/>
  <c r="L1282" i="6"/>
  <c r="L1278" i="6"/>
  <c r="L1274" i="6"/>
  <c r="M1300" i="6"/>
  <c r="K1300" i="6" s="1"/>
  <c r="M1299" i="6"/>
  <c r="K1299" i="6" s="1"/>
  <c r="L1289" i="6"/>
  <c r="L1288" i="6"/>
  <c r="L1285" i="6"/>
  <c r="L1284" i="6"/>
  <c r="M1281" i="6"/>
  <c r="K1281" i="6" s="1"/>
  <c r="M1280" i="6"/>
  <c r="K1280" i="6" s="1"/>
  <c r="M1301" i="6"/>
  <c r="K1301" i="6" s="1"/>
  <c r="L1299" i="6"/>
  <c r="L1281" i="6"/>
  <c r="L1280" i="6"/>
  <c r="M1277" i="6"/>
  <c r="K1277" i="6" s="1"/>
  <c r="M1276" i="6"/>
  <c r="K1276" i="6" s="1"/>
  <c r="M1283" i="6"/>
  <c r="K1283" i="6" s="1"/>
  <c r="L1277" i="6"/>
  <c r="L1276" i="6"/>
  <c r="M1273" i="6"/>
  <c r="K1273" i="6" s="1"/>
  <c r="M1272" i="6"/>
  <c r="K1272" i="6" s="1"/>
  <c r="M1275" i="6"/>
  <c r="K1275" i="6" s="1"/>
  <c r="M1285" i="6"/>
  <c r="K1285" i="6" s="1"/>
  <c r="M1290" i="6"/>
  <c r="K1290" i="6" s="1"/>
  <c r="L1290" i="6"/>
  <c r="M1292" i="6"/>
  <c r="K1292" i="6" s="1"/>
  <c r="L1272" i="6"/>
  <c r="L1273" i="6"/>
  <c r="M1279" i="6"/>
  <c r="K1279" i="6" s="1"/>
  <c r="M1284" i="6"/>
  <c r="K1284" i="6" s="1"/>
  <c r="M1289" i="6"/>
  <c r="K1289" i="6" s="1"/>
  <c r="U747" i="6"/>
  <c r="U738" i="6"/>
  <c r="U731" i="6"/>
  <c r="U722" i="6"/>
  <c r="U749" i="6"/>
  <c r="U740" i="6"/>
  <c r="U733" i="6"/>
  <c r="U724" i="6"/>
  <c r="U742" i="6"/>
  <c r="U735" i="6"/>
  <c r="U726" i="6"/>
  <c r="U746" i="6"/>
  <c r="U745" i="6"/>
  <c r="U734" i="6"/>
  <c r="U723" i="6"/>
  <c r="U739" i="6"/>
  <c r="U728" i="6"/>
  <c r="U744" i="6"/>
  <c r="U727" i="6"/>
  <c r="U743" i="6"/>
  <c r="U732" i="6"/>
  <c r="U721" i="6"/>
  <c r="U741" i="6"/>
  <c r="U725" i="6"/>
  <c r="U729" i="6"/>
  <c r="U730" i="6"/>
  <c r="U720" i="6"/>
  <c r="U736" i="6"/>
  <c r="U748" i="6"/>
  <c r="U737" i="6"/>
  <c r="U1412" i="6"/>
  <c r="S1414" i="6"/>
  <c r="U1391" i="6"/>
  <c r="U1390" i="6"/>
  <c r="U1395" i="6"/>
  <c r="U1392" i="6"/>
  <c r="U1394" i="6"/>
  <c r="U1393" i="6"/>
  <c r="U1388" i="6"/>
  <c r="U1389" i="6"/>
  <c r="U1386" i="6"/>
  <c r="U1387" i="6"/>
  <c r="L861" i="6"/>
  <c r="M858" i="6"/>
  <c r="K858" i="6" s="1"/>
  <c r="L853" i="6"/>
  <c r="M850" i="6"/>
  <c r="K850" i="6" s="1"/>
  <c r="L845" i="6"/>
  <c r="M842" i="6"/>
  <c r="K842" i="6" s="1"/>
  <c r="L837" i="6"/>
  <c r="M834" i="6"/>
  <c r="K834" i="6" s="1"/>
  <c r="L829" i="6"/>
  <c r="M826" i="6"/>
  <c r="K826" i="6" s="1"/>
  <c r="L821" i="6"/>
  <c r="M863" i="6"/>
  <c r="K863" i="6" s="1"/>
  <c r="L858" i="6"/>
  <c r="M855" i="6"/>
  <c r="K855" i="6" s="1"/>
  <c r="L850" i="6"/>
  <c r="M847" i="6"/>
  <c r="K847" i="6" s="1"/>
  <c r="L842" i="6"/>
  <c r="M839" i="6"/>
  <c r="K839" i="6" s="1"/>
  <c r="L834" i="6"/>
  <c r="M831" i="6"/>
  <c r="K831" i="6" s="1"/>
  <c r="L826" i="6"/>
  <c r="M823" i="6"/>
  <c r="K823" i="6" s="1"/>
  <c r="L863" i="6"/>
  <c r="M860" i="6"/>
  <c r="K860" i="6" s="1"/>
  <c r="L855" i="6"/>
  <c r="M852" i="6"/>
  <c r="K852" i="6" s="1"/>
  <c r="L847" i="6"/>
  <c r="M844" i="6"/>
  <c r="K844" i="6" s="1"/>
  <c r="L839" i="6"/>
  <c r="M836" i="6"/>
  <c r="K836" i="6" s="1"/>
  <c r="L831" i="6"/>
  <c r="M828" i="6"/>
  <c r="K828" i="6" s="1"/>
  <c r="L823" i="6"/>
  <c r="M820" i="6"/>
  <c r="K820" i="6" s="1"/>
  <c r="L857" i="6"/>
  <c r="L851" i="6"/>
  <c r="M849" i="6"/>
  <c r="K849" i="6" s="1"/>
  <c r="M843" i="6"/>
  <c r="K843" i="6" s="1"/>
  <c r="M829" i="6"/>
  <c r="K829" i="6" s="1"/>
  <c r="L828" i="6"/>
  <c r="M862" i="6"/>
  <c r="K862" i="6" s="1"/>
  <c r="M856" i="6"/>
  <c r="K856" i="6" s="1"/>
  <c r="L849" i="6"/>
  <c r="L843" i="6"/>
  <c r="M841" i="6"/>
  <c r="K841" i="6" s="1"/>
  <c r="M835" i="6"/>
  <c r="K835" i="6" s="1"/>
  <c r="M821" i="6"/>
  <c r="K821" i="6" s="1"/>
  <c r="L820" i="6"/>
  <c r="L862" i="6"/>
  <c r="L856" i="6"/>
  <c r="M854" i="6"/>
  <c r="K854" i="6" s="1"/>
  <c r="M848" i="6"/>
  <c r="K848" i="6" s="1"/>
  <c r="L841" i="6"/>
  <c r="L835" i="6"/>
  <c r="M833" i="6"/>
  <c r="K833" i="6" s="1"/>
  <c r="M827" i="6"/>
  <c r="K827" i="6" s="1"/>
  <c r="L854" i="6"/>
  <c r="L848" i="6"/>
  <c r="M846" i="6"/>
  <c r="K846" i="6" s="1"/>
  <c r="M840" i="6"/>
  <c r="K840" i="6" s="1"/>
  <c r="L833" i="6"/>
  <c r="L827" i="6"/>
  <c r="M825" i="6"/>
  <c r="K825" i="6" s="1"/>
  <c r="M819" i="6"/>
  <c r="K819" i="6" s="1"/>
  <c r="M861" i="6"/>
  <c r="K861" i="6" s="1"/>
  <c r="L860" i="6"/>
  <c r="L846" i="6"/>
  <c r="L840" i="6"/>
  <c r="M838" i="6"/>
  <c r="K838" i="6" s="1"/>
  <c r="M832" i="6"/>
  <c r="K832" i="6" s="1"/>
  <c r="L825" i="6"/>
  <c r="L819" i="6"/>
  <c r="M837" i="6"/>
  <c r="K837" i="6" s="1"/>
  <c r="L830" i="6"/>
  <c r="L832" i="6"/>
  <c r="M824" i="6"/>
  <c r="K824" i="6" s="1"/>
  <c r="L824" i="6"/>
  <c r="M822" i="6"/>
  <c r="K822" i="6" s="1"/>
  <c r="M857" i="6"/>
  <c r="K857" i="6" s="1"/>
  <c r="L852" i="6"/>
  <c r="L822" i="6"/>
  <c r="L859" i="6"/>
  <c r="M830" i="6"/>
  <c r="K830" i="6" s="1"/>
  <c r="L844" i="6"/>
  <c r="L838" i="6"/>
  <c r="L836" i="6"/>
  <c r="M845" i="6"/>
  <c r="K845" i="6" s="1"/>
  <c r="M851" i="6"/>
  <c r="K851" i="6" s="1"/>
  <c r="M853" i="6"/>
  <c r="K853" i="6" s="1"/>
  <c r="M859" i="6"/>
  <c r="K859" i="6" s="1"/>
  <c r="P953" i="6"/>
  <c r="P951" i="6"/>
  <c r="P949" i="6"/>
  <c r="P947" i="6"/>
  <c r="P945" i="6"/>
  <c r="P943" i="6"/>
  <c r="P941" i="6"/>
  <c r="P939" i="6"/>
  <c r="P937" i="6"/>
  <c r="P935" i="6"/>
  <c r="P933" i="6"/>
  <c r="P931" i="6"/>
  <c r="P929" i="6"/>
  <c r="P927" i="6"/>
  <c r="P925" i="6"/>
  <c r="P923" i="6"/>
  <c r="P921" i="6"/>
  <c r="P919" i="6"/>
  <c r="P917" i="6"/>
  <c r="P915" i="6"/>
  <c r="P913" i="6"/>
  <c r="P911" i="6"/>
  <c r="P909" i="6"/>
  <c r="P938" i="6"/>
  <c r="P922" i="6"/>
  <c r="P940" i="6"/>
  <c r="P924" i="6"/>
  <c r="P944" i="6"/>
  <c r="P920" i="6"/>
  <c r="P910" i="6"/>
  <c r="P936" i="6"/>
  <c r="P926" i="6"/>
  <c r="P942" i="6"/>
  <c r="P928" i="6"/>
  <c r="P952" i="6"/>
  <c r="P912" i="6"/>
  <c r="P934" i="6"/>
  <c r="P950" i="6"/>
  <c r="P948" i="6"/>
  <c r="P932" i="6"/>
  <c r="P930" i="6"/>
  <c r="P946" i="6"/>
  <c r="P918" i="6"/>
  <c r="P914" i="6"/>
  <c r="P916" i="6"/>
  <c r="U1013" i="6"/>
  <c r="U1011" i="6"/>
  <c r="U1009" i="6"/>
  <c r="U1007" i="6"/>
  <c r="U1005" i="6"/>
  <c r="U1003" i="6"/>
  <c r="U1001" i="6"/>
  <c r="U999" i="6"/>
  <c r="U997" i="6"/>
  <c r="U995" i="6"/>
  <c r="U993" i="6"/>
  <c r="U991" i="6"/>
  <c r="U989" i="6"/>
  <c r="U987" i="6"/>
  <c r="U985" i="6"/>
  <c r="U1010" i="6"/>
  <c r="U1006" i="6"/>
  <c r="U1002" i="6"/>
  <c r="U998" i="6"/>
  <c r="U994" i="6"/>
  <c r="U990" i="6"/>
  <c r="U986" i="6"/>
  <c r="U1008" i="6"/>
  <c r="U996" i="6"/>
  <c r="U1004" i="6"/>
  <c r="U988" i="6"/>
  <c r="U1012" i="6"/>
  <c r="U984" i="6"/>
  <c r="U992" i="6"/>
  <c r="U1000" i="6"/>
  <c r="V1409" i="6"/>
  <c r="R1413" i="6"/>
  <c r="T1419" i="6"/>
  <c r="V1394" i="6"/>
  <c r="V1392" i="6"/>
  <c r="V1390" i="6"/>
  <c r="V1388" i="6"/>
  <c r="V1386" i="6"/>
  <c r="V1395" i="6"/>
  <c r="V1389" i="6"/>
  <c r="V1393" i="6"/>
  <c r="V1391" i="6"/>
  <c r="V1387" i="6"/>
  <c r="S1037" i="6"/>
  <c r="S1035" i="6"/>
  <c r="S1033" i="6"/>
  <c r="S1031" i="6"/>
  <c r="S1029" i="6"/>
  <c r="S1027" i="6"/>
  <c r="S1025" i="6"/>
  <c r="S1023" i="6"/>
  <c r="S1021" i="6"/>
  <c r="S1019" i="6"/>
  <c r="S1017" i="6"/>
  <c r="S1015" i="6"/>
  <c r="S1028" i="6"/>
  <c r="S1026" i="6"/>
  <c r="S1022" i="6"/>
  <c r="S1036" i="6"/>
  <c r="S1030" i="6"/>
  <c r="S1024" i="6"/>
  <c r="S1014" i="6"/>
  <c r="S1016" i="6"/>
  <c r="S1020" i="6"/>
  <c r="S1034" i="6"/>
  <c r="S1018" i="6"/>
  <c r="S1032" i="6"/>
  <c r="U1181" i="6"/>
  <c r="U1179" i="6"/>
  <c r="U1177" i="6"/>
  <c r="U1175" i="6"/>
  <c r="U1173" i="6"/>
  <c r="U1171" i="6"/>
  <c r="U1169" i="6"/>
  <c r="U1167" i="6"/>
  <c r="U1165" i="6"/>
  <c r="U1163" i="6"/>
  <c r="U1161" i="6"/>
  <c r="U1159" i="6"/>
  <c r="U1157" i="6"/>
  <c r="U1155" i="6"/>
  <c r="U1153" i="6"/>
  <c r="U1151" i="6"/>
  <c r="U1149" i="6"/>
  <c r="U1178" i="6"/>
  <c r="U1162" i="6"/>
  <c r="U1147" i="6"/>
  <c r="U1166" i="6"/>
  <c r="U1150" i="6"/>
  <c r="U1146" i="6"/>
  <c r="U1154" i="6"/>
  <c r="U1152" i="6"/>
  <c r="U1140" i="6"/>
  <c r="U1137" i="6"/>
  <c r="U1164" i="6"/>
  <c r="U1180" i="6"/>
  <c r="U1143" i="6"/>
  <c r="U1176" i="6"/>
  <c r="U1172" i="6"/>
  <c r="U1158" i="6"/>
  <c r="U1142" i="6"/>
  <c r="U1168" i="6"/>
  <c r="U1156" i="6"/>
  <c r="U1160" i="6"/>
  <c r="U1144" i="6"/>
  <c r="U1170" i="6"/>
  <c r="U1148" i="6"/>
  <c r="U1145" i="6"/>
  <c r="U1141" i="6"/>
  <c r="U1139" i="6"/>
  <c r="U1138" i="6"/>
  <c r="U1174" i="6"/>
  <c r="L634" i="6"/>
  <c r="L632" i="6"/>
  <c r="L630" i="6"/>
  <c r="L628" i="6"/>
  <c r="L626" i="6"/>
  <c r="L624" i="6"/>
  <c r="L622" i="6"/>
  <c r="L620" i="6"/>
  <c r="L618" i="6"/>
  <c r="L616" i="6"/>
  <c r="L614" i="6"/>
  <c r="L612" i="6"/>
  <c r="L610" i="6"/>
  <c r="L608" i="6"/>
  <c r="L606" i="6"/>
  <c r="L604" i="6"/>
  <c r="L602" i="6"/>
  <c r="L600" i="6"/>
  <c r="L598" i="6"/>
  <c r="L596" i="6"/>
  <c r="L594" i="6"/>
  <c r="L592" i="6"/>
  <c r="M631" i="6"/>
  <c r="K631" i="6" s="1"/>
  <c r="L629" i="6"/>
  <c r="M622" i="6"/>
  <c r="K622" i="6" s="1"/>
  <c r="M615" i="6"/>
  <c r="K615" i="6" s="1"/>
  <c r="L613" i="6"/>
  <c r="M606" i="6"/>
  <c r="K606" i="6" s="1"/>
  <c r="M599" i="6"/>
  <c r="K599" i="6" s="1"/>
  <c r="L597" i="6"/>
  <c r="M633" i="6"/>
  <c r="K633" i="6" s="1"/>
  <c r="L631" i="6"/>
  <c r="M624" i="6"/>
  <c r="K624" i="6" s="1"/>
  <c r="M617" i="6"/>
  <c r="K617" i="6" s="1"/>
  <c r="L615" i="6"/>
  <c r="M608" i="6"/>
  <c r="K608" i="6" s="1"/>
  <c r="M601" i="6"/>
  <c r="K601" i="6" s="1"/>
  <c r="L599" i="6"/>
  <c r="M592" i="6"/>
  <c r="K592" i="6" s="1"/>
  <c r="M635" i="6"/>
  <c r="K635" i="6" s="1"/>
  <c r="L633" i="6"/>
  <c r="M626" i="6"/>
  <c r="K626" i="6" s="1"/>
  <c r="M619" i="6"/>
  <c r="K619" i="6" s="1"/>
  <c r="L617" i="6"/>
  <c r="M610" i="6"/>
  <c r="K610" i="6" s="1"/>
  <c r="M603" i="6"/>
  <c r="K603" i="6" s="1"/>
  <c r="L601" i="6"/>
  <c r="M594" i="6"/>
  <c r="K594" i="6" s="1"/>
  <c r="M627" i="6"/>
  <c r="K627" i="6" s="1"/>
  <c r="M621" i="6"/>
  <c r="K621" i="6" s="1"/>
  <c r="M616" i="6"/>
  <c r="K616" i="6" s="1"/>
  <c r="L611" i="6"/>
  <c r="L605" i="6"/>
  <c r="M593" i="6"/>
  <c r="K593" i="6" s="1"/>
  <c r="M632" i="6"/>
  <c r="K632" i="6" s="1"/>
  <c r="L627" i="6"/>
  <c r="L621" i="6"/>
  <c r="M609" i="6"/>
  <c r="K609" i="6" s="1"/>
  <c r="L593" i="6"/>
  <c r="M625" i="6"/>
  <c r="K625" i="6" s="1"/>
  <c r="L609" i="6"/>
  <c r="M604" i="6"/>
  <c r="K604" i="6" s="1"/>
  <c r="L603" i="6"/>
  <c r="M598" i="6"/>
  <c r="K598" i="6" s="1"/>
  <c r="L625" i="6"/>
  <c r="M620" i="6"/>
  <c r="K620" i="6" s="1"/>
  <c r="L619" i="6"/>
  <c r="M614" i="6"/>
  <c r="K614" i="6" s="1"/>
  <c r="M591" i="6"/>
  <c r="K591" i="6" s="1"/>
  <c r="L635" i="6"/>
  <c r="M630" i="6"/>
  <c r="K630" i="6" s="1"/>
  <c r="M607" i="6"/>
  <c r="K607" i="6" s="1"/>
  <c r="M602" i="6"/>
  <c r="K602" i="6" s="1"/>
  <c r="M597" i="6"/>
  <c r="K597" i="6" s="1"/>
  <c r="M596" i="6"/>
  <c r="K596" i="6" s="1"/>
  <c r="L591" i="6"/>
  <c r="M623" i="6"/>
  <c r="K623" i="6" s="1"/>
  <c r="M612" i="6"/>
  <c r="K612" i="6" s="1"/>
  <c r="M634" i="6"/>
  <c r="K634" i="6" s="1"/>
  <c r="L623" i="6"/>
  <c r="M613" i="6"/>
  <c r="K613" i="6" s="1"/>
  <c r="M611" i="6"/>
  <c r="K611" i="6" s="1"/>
  <c r="M600" i="6"/>
  <c r="K600" i="6" s="1"/>
  <c r="M618" i="6"/>
  <c r="K618" i="6" s="1"/>
  <c r="L607" i="6"/>
  <c r="M605" i="6"/>
  <c r="K605" i="6" s="1"/>
  <c r="M595" i="6"/>
  <c r="K595" i="6" s="1"/>
  <c r="L595" i="6"/>
  <c r="M628" i="6"/>
  <c r="K628" i="6" s="1"/>
  <c r="M629" i="6"/>
  <c r="K629" i="6" s="1"/>
  <c r="U983" i="6"/>
  <c r="U981" i="6"/>
  <c r="U982" i="6"/>
  <c r="U968" i="6"/>
  <c r="U965" i="6"/>
  <c r="U980" i="6"/>
  <c r="U970" i="6"/>
  <c r="U967" i="6"/>
  <c r="U954" i="6"/>
  <c r="U979" i="6"/>
  <c r="U974" i="6"/>
  <c r="U956" i="6"/>
  <c r="U969" i="6"/>
  <c r="U959" i="6"/>
  <c r="U958" i="6"/>
  <c r="U978" i="6"/>
  <c r="U977" i="6"/>
  <c r="U966" i="6"/>
  <c r="U957" i="6"/>
  <c r="U976" i="6"/>
  <c r="U975" i="6"/>
  <c r="U972" i="6"/>
  <c r="U963" i="6"/>
  <c r="U962" i="6"/>
  <c r="U961" i="6"/>
  <c r="U955" i="6"/>
  <c r="U973" i="6"/>
  <c r="U971" i="6"/>
  <c r="U964" i="6"/>
  <c r="U960" i="6"/>
  <c r="R748" i="6"/>
  <c r="R741" i="6"/>
  <c r="R732" i="6"/>
  <c r="R725" i="6"/>
  <c r="R743" i="6"/>
  <c r="R734" i="6"/>
  <c r="R727" i="6"/>
  <c r="R745" i="6"/>
  <c r="R736" i="6"/>
  <c r="R729" i="6"/>
  <c r="R720" i="6"/>
  <c r="R742" i="6"/>
  <c r="R737" i="6"/>
  <c r="R724" i="6"/>
  <c r="R740" i="6"/>
  <c r="R735" i="6"/>
  <c r="R730" i="6"/>
  <c r="R746" i="6"/>
  <c r="R733" i="6"/>
  <c r="R723" i="6"/>
  <c r="R722" i="6"/>
  <c r="R749" i="6"/>
  <c r="R747" i="6"/>
  <c r="R739" i="6"/>
  <c r="R738" i="6"/>
  <c r="R728" i="6"/>
  <c r="R726" i="6"/>
  <c r="R731" i="6"/>
  <c r="R721" i="6"/>
  <c r="R744" i="6"/>
  <c r="V1410" i="6"/>
  <c r="S1413" i="6"/>
  <c r="W1417" i="6"/>
  <c r="U1419" i="6"/>
  <c r="M476" i="6"/>
  <c r="K476" i="6" s="1"/>
  <c r="M474" i="6"/>
  <c r="K474" i="6" s="1"/>
  <c r="M472" i="6"/>
  <c r="K472" i="6" s="1"/>
  <c r="M470" i="6"/>
  <c r="K470" i="6" s="1"/>
  <c r="M468" i="6"/>
  <c r="K468" i="6" s="1"/>
  <c r="M466" i="6"/>
  <c r="K466" i="6" s="1"/>
  <c r="M464" i="6"/>
  <c r="K464" i="6" s="1"/>
  <c r="M462" i="6"/>
  <c r="K462" i="6" s="1"/>
  <c r="M460" i="6"/>
  <c r="K460" i="6" s="1"/>
  <c r="L475" i="6"/>
  <c r="L472" i="6"/>
  <c r="M465" i="6"/>
  <c r="K465" i="6" s="1"/>
  <c r="M458" i="6"/>
  <c r="K458" i="6" s="1"/>
  <c r="M456" i="6"/>
  <c r="K456" i="6" s="1"/>
  <c r="M454" i="6"/>
  <c r="K454" i="6" s="1"/>
  <c r="M452" i="6"/>
  <c r="K452" i="6" s="1"/>
  <c r="M450" i="6"/>
  <c r="K450" i="6" s="1"/>
  <c r="M448" i="6"/>
  <c r="K448" i="6" s="1"/>
  <c r="M446" i="6"/>
  <c r="K446" i="6" s="1"/>
  <c r="M444" i="6"/>
  <c r="K444" i="6" s="1"/>
  <c r="M442" i="6"/>
  <c r="K442" i="6" s="1"/>
  <c r="M440" i="6"/>
  <c r="K440" i="6" s="1"/>
  <c r="M438" i="6"/>
  <c r="K438" i="6" s="1"/>
  <c r="M436" i="6"/>
  <c r="K436" i="6" s="1"/>
  <c r="M434" i="6"/>
  <c r="K434" i="6" s="1"/>
  <c r="M432" i="6"/>
  <c r="K432" i="6" s="1"/>
  <c r="M471" i="6"/>
  <c r="K471" i="6" s="1"/>
  <c r="L465" i="6"/>
  <c r="L460" i="6"/>
  <c r="L458" i="6"/>
  <c r="L456" i="6"/>
  <c r="L454" i="6"/>
  <c r="L452" i="6"/>
  <c r="L450" i="6"/>
  <c r="L448" i="6"/>
  <c r="L446" i="6"/>
  <c r="L444" i="6"/>
  <c r="L442" i="6"/>
  <c r="L440" i="6"/>
  <c r="L438" i="6"/>
  <c r="L436" i="6"/>
  <c r="L434" i="6"/>
  <c r="L432" i="6"/>
  <c r="L471" i="6"/>
  <c r="L468" i="6"/>
  <c r="L462" i="6"/>
  <c r="L474" i="6"/>
  <c r="M467" i="6"/>
  <c r="K467" i="6" s="1"/>
  <c r="L473" i="6"/>
  <c r="L470" i="6"/>
  <c r="M469" i="6"/>
  <c r="K469" i="6" s="1"/>
  <c r="L467" i="6"/>
  <c r="L457" i="6"/>
  <c r="L449" i="6"/>
  <c r="L441" i="6"/>
  <c r="L433" i="6"/>
  <c r="L476" i="6"/>
  <c r="M475" i="6"/>
  <c r="K475" i="6" s="1"/>
  <c r="L469" i="6"/>
  <c r="M455" i="6"/>
  <c r="K455" i="6" s="1"/>
  <c r="M447" i="6"/>
  <c r="K447" i="6" s="1"/>
  <c r="M439" i="6"/>
  <c r="K439" i="6" s="1"/>
  <c r="L466" i="6"/>
  <c r="L464" i="6"/>
  <c r="L455" i="6"/>
  <c r="L447" i="6"/>
  <c r="L439" i="6"/>
  <c r="M463" i="6"/>
  <c r="K463" i="6" s="1"/>
  <c r="M461" i="6"/>
  <c r="K461" i="6" s="1"/>
  <c r="M453" i="6"/>
  <c r="K453" i="6" s="1"/>
  <c r="M445" i="6"/>
  <c r="K445" i="6" s="1"/>
  <c r="M437" i="6"/>
  <c r="K437" i="6" s="1"/>
  <c r="L463" i="6"/>
  <c r="L461" i="6"/>
  <c r="L453" i="6"/>
  <c r="L445" i="6"/>
  <c r="L437" i="6"/>
  <c r="L435" i="6"/>
  <c r="M433" i="6"/>
  <c r="K433" i="6" s="1"/>
  <c r="M459" i="6"/>
  <c r="K459" i="6" s="1"/>
  <c r="L459" i="6"/>
  <c r="M457" i="6"/>
  <c r="K457" i="6" s="1"/>
  <c r="M451" i="6"/>
  <c r="K451" i="6" s="1"/>
  <c r="L451" i="6"/>
  <c r="M449" i="6"/>
  <c r="K449" i="6" s="1"/>
  <c r="M435" i="6"/>
  <c r="K435" i="6" s="1"/>
  <c r="M473" i="6"/>
  <c r="K473" i="6" s="1"/>
  <c r="M441" i="6"/>
  <c r="K441" i="6" s="1"/>
  <c r="M443" i="6"/>
  <c r="K443" i="6" s="1"/>
  <c r="L443" i="6"/>
  <c r="R1132" i="6"/>
  <c r="R1133" i="6"/>
  <c r="R1127" i="6"/>
  <c r="R1120" i="6"/>
  <c r="R1129" i="6"/>
  <c r="R1122" i="6"/>
  <c r="R1124" i="6"/>
  <c r="R1134" i="6"/>
  <c r="R1135" i="6"/>
  <c r="R1130" i="6"/>
  <c r="R1136" i="6"/>
  <c r="R1115" i="6"/>
  <c r="R1125" i="6"/>
  <c r="R1116" i="6"/>
  <c r="R1123" i="6"/>
  <c r="R1121" i="6"/>
  <c r="R1118" i="6"/>
  <c r="R1113" i="6"/>
  <c r="R1114" i="6"/>
  <c r="R1126" i="6"/>
  <c r="R1128" i="6"/>
  <c r="R1119" i="6"/>
  <c r="R1117" i="6"/>
  <c r="R1131" i="6"/>
  <c r="V1355" i="6"/>
  <c r="V1353" i="6"/>
  <c r="V1351" i="6"/>
  <c r="V1349" i="6"/>
  <c r="V1347" i="6"/>
  <c r="V1345" i="6"/>
  <c r="V1343" i="6"/>
  <c r="V1341" i="6"/>
  <c r="V1339" i="6"/>
  <c r="V1337" i="6"/>
  <c r="V1335" i="6"/>
  <c r="V1333" i="6"/>
  <c r="V1354" i="6"/>
  <c r="V1338" i="6"/>
  <c r="V1348" i="6"/>
  <c r="V1332" i="6"/>
  <c r="V1342" i="6"/>
  <c r="V1340" i="6"/>
  <c r="V1344" i="6"/>
  <c r="V1346" i="6"/>
  <c r="V1334" i="6"/>
  <c r="V1336" i="6"/>
  <c r="V1352" i="6"/>
  <c r="V1350" i="6"/>
  <c r="L588" i="6"/>
  <c r="M585" i="6"/>
  <c r="K585" i="6" s="1"/>
  <c r="L580" i="6"/>
  <c r="M577" i="6"/>
  <c r="K577" i="6" s="1"/>
  <c r="L572" i="6"/>
  <c r="M569" i="6"/>
  <c r="K569" i="6" s="1"/>
  <c r="M590" i="6"/>
  <c r="K590" i="6" s="1"/>
  <c r="L585" i="6"/>
  <c r="M582" i="6"/>
  <c r="K582" i="6" s="1"/>
  <c r="L577" i="6"/>
  <c r="M574" i="6"/>
  <c r="K574" i="6" s="1"/>
  <c r="L569" i="6"/>
  <c r="L590" i="6"/>
  <c r="M587" i="6"/>
  <c r="K587" i="6" s="1"/>
  <c r="L582" i="6"/>
  <c r="M579" i="6"/>
  <c r="K579" i="6" s="1"/>
  <c r="L574" i="6"/>
  <c r="M571" i="6"/>
  <c r="K571" i="6" s="1"/>
  <c r="M566" i="6"/>
  <c r="K566" i="6" s="1"/>
  <c r="M564" i="6"/>
  <c r="K564" i="6" s="1"/>
  <c r="M562" i="6"/>
  <c r="K562" i="6" s="1"/>
  <c r="M560" i="6"/>
  <c r="K560" i="6" s="1"/>
  <c r="M558" i="6"/>
  <c r="K558" i="6" s="1"/>
  <c r="M556" i="6"/>
  <c r="K556" i="6" s="1"/>
  <c r="M554" i="6"/>
  <c r="K554" i="6" s="1"/>
  <c r="M552" i="6"/>
  <c r="K552" i="6" s="1"/>
  <c r="M550" i="6"/>
  <c r="K550" i="6" s="1"/>
  <c r="M548" i="6"/>
  <c r="K548" i="6" s="1"/>
  <c r="M546" i="6"/>
  <c r="K546" i="6" s="1"/>
  <c r="L589" i="6"/>
  <c r="L583" i="6"/>
  <c r="M581" i="6"/>
  <c r="K581" i="6" s="1"/>
  <c r="M575" i="6"/>
  <c r="K575" i="6" s="1"/>
  <c r="L563" i="6"/>
  <c r="L562" i="6"/>
  <c r="M557" i="6"/>
  <c r="K557" i="6" s="1"/>
  <c r="L547" i="6"/>
  <c r="L546" i="6"/>
  <c r="L587" i="6"/>
  <c r="L581" i="6"/>
  <c r="L575" i="6"/>
  <c r="M573" i="6"/>
  <c r="K573" i="6" s="1"/>
  <c r="M567" i="6"/>
  <c r="K567" i="6" s="1"/>
  <c r="L557" i="6"/>
  <c r="L556" i="6"/>
  <c r="M551" i="6"/>
  <c r="K551" i="6" s="1"/>
  <c r="M588" i="6"/>
  <c r="K588" i="6" s="1"/>
  <c r="M586" i="6"/>
  <c r="K586" i="6" s="1"/>
  <c r="L579" i="6"/>
  <c r="L573" i="6"/>
  <c r="L567" i="6"/>
  <c r="L566" i="6"/>
  <c r="M561" i="6"/>
  <c r="K561" i="6" s="1"/>
  <c r="L551" i="6"/>
  <c r="L550" i="6"/>
  <c r="L586" i="6"/>
  <c r="M580" i="6"/>
  <c r="K580" i="6" s="1"/>
  <c r="M578" i="6"/>
  <c r="K578" i="6" s="1"/>
  <c r="L571" i="6"/>
  <c r="L561" i="6"/>
  <c r="L560" i="6"/>
  <c r="M555" i="6"/>
  <c r="K555" i="6" s="1"/>
  <c r="M584" i="6"/>
  <c r="K584" i="6" s="1"/>
  <c r="L578" i="6"/>
  <c r="M572" i="6"/>
  <c r="K572" i="6" s="1"/>
  <c r="M570" i="6"/>
  <c r="K570" i="6" s="1"/>
  <c r="M565" i="6"/>
  <c r="K565" i="6" s="1"/>
  <c r="M583" i="6"/>
  <c r="K583" i="6" s="1"/>
  <c r="M576" i="6"/>
  <c r="K576" i="6" s="1"/>
  <c r="L565" i="6"/>
  <c r="L576" i="6"/>
  <c r="M563" i="6"/>
  <c r="K563" i="6" s="1"/>
  <c r="L570" i="6"/>
  <c r="M568" i="6"/>
  <c r="K568" i="6" s="1"/>
  <c r="L554" i="6"/>
  <c r="M549" i="6"/>
  <c r="K549" i="6" s="1"/>
  <c r="L548" i="6"/>
  <c r="L568" i="6"/>
  <c r="L555" i="6"/>
  <c r="L549" i="6"/>
  <c r="M559" i="6"/>
  <c r="K559" i="6" s="1"/>
  <c r="L558" i="6"/>
  <c r="M553" i="6"/>
  <c r="K553" i="6" s="1"/>
  <c r="M547" i="6"/>
  <c r="K547" i="6" s="1"/>
  <c r="L552" i="6"/>
  <c r="L584" i="6"/>
  <c r="L564" i="6"/>
  <c r="L553" i="6"/>
  <c r="M589" i="6"/>
  <c r="K589" i="6" s="1"/>
  <c r="L559" i="6"/>
  <c r="P665" i="6"/>
  <c r="P663" i="6"/>
  <c r="P661" i="6"/>
  <c r="P659" i="6"/>
  <c r="P657" i="6"/>
  <c r="P655" i="6"/>
  <c r="P653" i="6"/>
  <c r="P651" i="6"/>
  <c r="P649" i="6"/>
  <c r="P647" i="6"/>
  <c r="P645" i="6"/>
  <c r="P643" i="6"/>
  <c r="P641" i="6"/>
  <c r="P639" i="6"/>
  <c r="P637" i="6"/>
  <c r="P658" i="6"/>
  <c r="P650" i="6"/>
  <c r="P642" i="6"/>
  <c r="P664" i="6"/>
  <c r="P656" i="6"/>
  <c r="P662" i="6"/>
  <c r="P648" i="6"/>
  <c r="P660" i="6"/>
  <c r="P654" i="6"/>
  <c r="P640" i="6"/>
  <c r="P646" i="6"/>
  <c r="P644" i="6"/>
  <c r="P636" i="6"/>
  <c r="P638" i="6"/>
  <c r="P652" i="6"/>
  <c r="P1384" i="6"/>
  <c r="P1382" i="6"/>
  <c r="P1380" i="6"/>
  <c r="P1378" i="6"/>
  <c r="P1376" i="6"/>
  <c r="P1374" i="6"/>
  <c r="P1372" i="6"/>
  <c r="P1370" i="6"/>
  <c r="P1368" i="6"/>
  <c r="P1366" i="6"/>
  <c r="P1364" i="6"/>
  <c r="P1362" i="6"/>
  <c r="P1360" i="6"/>
  <c r="P1358" i="6"/>
  <c r="P1356" i="6"/>
  <c r="P1381" i="6"/>
  <c r="P1365" i="6"/>
  <c r="P1371" i="6"/>
  <c r="P1377" i="6"/>
  <c r="P1361" i="6"/>
  <c r="P1385" i="6"/>
  <c r="P1383" i="6"/>
  <c r="P1375" i="6"/>
  <c r="P1373" i="6"/>
  <c r="P1363" i="6"/>
  <c r="P1369" i="6"/>
  <c r="P1367" i="6"/>
  <c r="P1359" i="6"/>
  <c r="P1357" i="6"/>
  <c r="P1379" i="6"/>
  <c r="W1410" i="6"/>
  <c r="T1413" i="6"/>
  <c r="V1419" i="6"/>
  <c r="L1394" i="6"/>
  <c r="L1392" i="6"/>
  <c r="L1390" i="6"/>
  <c r="L1388" i="6"/>
  <c r="L1386" i="6"/>
  <c r="M1394" i="6"/>
  <c r="K1394" i="6" s="1"/>
  <c r="M1393" i="6"/>
  <c r="K1393" i="6" s="1"/>
  <c r="L1393" i="6"/>
  <c r="M1388" i="6"/>
  <c r="K1388" i="6" s="1"/>
  <c r="M1387" i="6"/>
  <c r="K1387" i="6" s="1"/>
  <c r="L1387" i="6"/>
  <c r="M1391" i="6"/>
  <c r="K1391" i="6" s="1"/>
  <c r="L1391" i="6"/>
  <c r="M1389" i="6"/>
  <c r="K1389" i="6" s="1"/>
  <c r="M1392" i="6"/>
  <c r="K1392" i="6" s="1"/>
  <c r="M1390" i="6"/>
  <c r="K1390" i="6" s="1"/>
  <c r="L1389" i="6"/>
  <c r="M1395" i="6"/>
  <c r="K1395" i="6" s="1"/>
  <c r="L1395" i="6"/>
  <c r="M1386" i="6"/>
  <c r="K1386" i="6" s="1"/>
  <c r="U794" i="6"/>
  <c r="U792" i="6"/>
  <c r="U790" i="6"/>
  <c r="U788" i="6"/>
  <c r="U786" i="6"/>
  <c r="U784" i="6"/>
  <c r="U782" i="6"/>
  <c r="U780" i="6"/>
  <c r="U778" i="6"/>
  <c r="U776" i="6"/>
  <c r="U774" i="6"/>
  <c r="U772" i="6"/>
  <c r="U770" i="6"/>
  <c r="U768" i="6"/>
  <c r="U766" i="6"/>
  <c r="U764" i="6"/>
  <c r="U762" i="6"/>
  <c r="U760" i="6"/>
  <c r="U758" i="6"/>
  <c r="U756" i="6"/>
  <c r="U754" i="6"/>
  <c r="U752" i="6"/>
  <c r="U750" i="6"/>
  <c r="U791" i="6"/>
  <c r="U783" i="6"/>
  <c r="U775" i="6"/>
  <c r="U767" i="6"/>
  <c r="U759" i="6"/>
  <c r="U751" i="6"/>
  <c r="U787" i="6"/>
  <c r="U757" i="6"/>
  <c r="U793" i="6"/>
  <c r="U779" i="6"/>
  <c r="U785" i="6"/>
  <c r="U771" i="6"/>
  <c r="U777" i="6"/>
  <c r="U763" i="6"/>
  <c r="U789" i="6"/>
  <c r="U769" i="6"/>
  <c r="U755" i="6"/>
  <c r="U781" i="6"/>
  <c r="U773" i="6"/>
  <c r="U761" i="6"/>
  <c r="U753" i="6"/>
  <c r="U765" i="6"/>
  <c r="P499" i="6"/>
  <c r="P497" i="6"/>
  <c r="P495" i="6"/>
  <c r="P493" i="6"/>
  <c r="P491" i="6"/>
  <c r="P489" i="6"/>
  <c r="P487" i="6"/>
  <c r="P485" i="6"/>
  <c r="P483" i="6"/>
  <c r="P481" i="6"/>
  <c r="P477" i="6"/>
  <c r="P496" i="6"/>
  <c r="P488" i="6"/>
  <c r="P480" i="6"/>
  <c r="P494" i="6"/>
  <c r="P486" i="6"/>
  <c r="P492" i="6"/>
  <c r="P490" i="6"/>
  <c r="P500" i="6"/>
  <c r="P498" i="6"/>
  <c r="P484" i="6"/>
  <c r="P482" i="6"/>
  <c r="P479" i="6"/>
  <c r="P478" i="6"/>
  <c r="R818" i="6"/>
  <c r="R813" i="6"/>
  <c r="R810" i="6"/>
  <c r="R805" i="6"/>
  <c r="R802" i="6"/>
  <c r="R797" i="6"/>
  <c r="R815" i="6"/>
  <c r="R812" i="6"/>
  <c r="R807" i="6"/>
  <c r="R804" i="6"/>
  <c r="R799" i="6"/>
  <c r="R796" i="6"/>
  <c r="R809" i="6"/>
  <c r="R811" i="6"/>
  <c r="R806" i="6"/>
  <c r="R808" i="6"/>
  <c r="R801" i="6"/>
  <c r="R803" i="6"/>
  <c r="R798" i="6"/>
  <c r="R814" i="6"/>
  <c r="R800" i="6"/>
  <c r="R795" i="6"/>
  <c r="R816" i="6"/>
  <c r="R817" i="6"/>
  <c r="S1134" i="6"/>
  <c r="S1129" i="6"/>
  <c r="S1122" i="6"/>
  <c r="S1132" i="6"/>
  <c r="S1124" i="6"/>
  <c r="S1135" i="6"/>
  <c r="S1126" i="6"/>
  <c r="S1117" i="6"/>
  <c r="S1115" i="6"/>
  <c r="S1113" i="6"/>
  <c r="S1136" i="6"/>
  <c r="S1125" i="6"/>
  <c r="S1116" i="6"/>
  <c r="S1123" i="6"/>
  <c r="S1121" i="6"/>
  <c r="S1119" i="6"/>
  <c r="S1133" i="6"/>
  <c r="S1114" i="6"/>
  <c r="S1128" i="6"/>
  <c r="S1118" i="6"/>
  <c r="S1131" i="6"/>
  <c r="S1130" i="6"/>
  <c r="S1120" i="6"/>
  <c r="S1127" i="6"/>
  <c r="U719" i="6"/>
  <c r="U717" i="6"/>
  <c r="U715" i="6"/>
  <c r="U713" i="6"/>
  <c r="U711" i="6"/>
  <c r="U709" i="6"/>
  <c r="U707" i="6"/>
  <c r="U705" i="6"/>
  <c r="U703" i="6"/>
  <c r="U701" i="6"/>
  <c r="U699" i="6"/>
  <c r="U697" i="6"/>
  <c r="U712" i="6"/>
  <c r="U704" i="6"/>
  <c r="U696" i="6"/>
  <c r="U718" i="6"/>
  <c r="U702" i="6"/>
  <c r="U716" i="6"/>
  <c r="U714" i="6"/>
  <c r="U700" i="6"/>
  <c r="U698" i="6"/>
  <c r="U708" i="6"/>
  <c r="U706" i="6"/>
  <c r="U710" i="6"/>
  <c r="V1036" i="6"/>
  <c r="V1034" i="6"/>
  <c r="V1032" i="6"/>
  <c r="V1030" i="6"/>
  <c r="V1028" i="6"/>
  <c r="V1026" i="6"/>
  <c r="V1024" i="6"/>
  <c r="V1022" i="6"/>
  <c r="V1020" i="6"/>
  <c r="V1018" i="6"/>
  <c r="V1016" i="6"/>
  <c r="V1014" i="6"/>
  <c r="V1025" i="6"/>
  <c r="V1023" i="6"/>
  <c r="V1037" i="6"/>
  <c r="V1035" i="6"/>
  <c r="V1019" i="6"/>
  <c r="V1015" i="6"/>
  <c r="V1031" i="6"/>
  <c r="V1017" i="6"/>
  <c r="V1029" i="6"/>
  <c r="V1021" i="6"/>
  <c r="V1027" i="6"/>
  <c r="V1033" i="6"/>
  <c r="M545" i="6"/>
  <c r="K545" i="6" s="1"/>
  <c r="M543" i="6"/>
  <c r="K543" i="6" s="1"/>
  <c r="M541" i="6"/>
  <c r="K541" i="6" s="1"/>
  <c r="M539" i="6"/>
  <c r="K539" i="6" s="1"/>
  <c r="M537" i="6"/>
  <c r="K537" i="6" s="1"/>
  <c r="M535" i="6"/>
  <c r="K535" i="6" s="1"/>
  <c r="M533" i="6"/>
  <c r="K533" i="6" s="1"/>
  <c r="M531" i="6"/>
  <c r="K531" i="6" s="1"/>
  <c r="M529" i="6"/>
  <c r="K529" i="6" s="1"/>
  <c r="M527" i="6"/>
  <c r="K527" i="6" s="1"/>
  <c r="M525" i="6"/>
  <c r="K525" i="6" s="1"/>
  <c r="M523" i="6"/>
  <c r="K523" i="6" s="1"/>
  <c r="M521" i="6"/>
  <c r="K521" i="6" s="1"/>
  <c r="M519" i="6"/>
  <c r="K519" i="6" s="1"/>
  <c r="M517" i="6"/>
  <c r="K517" i="6" s="1"/>
  <c r="M515" i="6"/>
  <c r="K515" i="6" s="1"/>
  <c r="M513" i="6"/>
  <c r="K513" i="6" s="1"/>
  <c r="M511" i="6"/>
  <c r="K511" i="6" s="1"/>
  <c r="M509" i="6"/>
  <c r="K509" i="6" s="1"/>
  <c r="M507" i="6"/>
  <c r="K507" i="6" s="1"/>
  <c r="M505" i="6"/>
  <c r="K505" i="6" s="1"/>
  <c r="M503" i="6"/>
  <c r="K503" i="6" s="1"/>
  <c r="M501" i="6"/>
  <c r="K501" i="6" s="1"/>
  <c r="L545" i="6"/>
  <c r="L543" i="6"/>
  <c r="L541" i="6"/>
  <c r="L539" i="6"/>
  <c r="L537" i="6"/>
  <c r="L535" i="6"/>
  <c r="L533" i="6"/>
  <c r="L531" i="6"/>
  <c r="L529" i="6"/>
  <c r="L527" i="6"/>
  <c r="L525" i="6"/>
  <c r="L523" i="6"/>
  <c r="L521" i="6"/>
  <c r="L519" i="6"/>
  <c r="L517" i="6"/>
  <c r="L515" i="6"/>
  <c r="L513" i="6"/>
  <c r="L511" i="6"/>
  <c r="L509" i="6"/>
  <c r="L507" i="6"/>
  <c r="L505" i="6"/>
  <c r="L503" i="6"/>
  <c r="L501" i="6"/>
  <c r="M542" i="6"/>
  <c r="K542" i="6" s="1"/>
  <c r="M538" i="6"/>
  <c r="K538" i="6" s="1"/>
  <c r="M534" i="6"/>
  <c r="K534" i="6" s="1"/>
  <c r="M530" i="6"/>
  <c r="K530" i="6" s="1"/>
  <c r="M526" i="6"/>
  <c r="K526" i="6" s="1"/>
  <c r="M522" i="6"/>
  <c r="K522" i="6" s="1"/>
  <c r="M518" i="6"/>
  <c r="K518" i="6" s="1"/>
  <c r="M514" i="6"/>
  <c r="K514" i="6" s="1"/>
  <c r="M510" i="6"/>
  <c r="K510" i="6" s="1"/>
  <c r="M506" i="6"/>
  <c r="K506" i="6" s="1"/>
  <c r="M502" i="6"/>
  <c r="K502" i="6" s="1"/>
  <c r="L542" i="6"/>
  <c r="L538" i="6"/>
  <c r="L534" i="6"/>
  <c r="L530" i="6"/>
  <c r="L526" i="6"/>
  <c r="L522" i="6"/>
  <c r="L518" i="6"/>
  <c r="L514" i="6"/>
  <c r="L510" i="6"/>
  <c r="L506" i="6"/>
  <c r="L502" i="6"/>
  <c r="M544" i="6"/>
  <c r="K544" i="6" s="1"/>
  <c r="M540" i="6"/>
  <c r="K540" i="6" s="1"/>
  <c r="M536" i="6"/>
  <c r="K536" i="6" s="1"/>
  <c r="M532" i="6"/>
  <c r="K532" i="6" s="1"/>
  <c r="M528" i="6"/>
  <c r="K528" i="6" s="1"/>
  <c r="M524" i="6"/>
  <c r="K524" i="6" s="1"/>
  <c r="M520" i="6"/>
  <c r="K520" i="6" s="1"/>
  <c r="M516" i="6"/>
  <c r="K516" i="6" s="1"/>
  <c r="M512" i="6"/>
  <c r="K512" i="6" s="1"/>
  <c r="M508" i="6"/>
  <c r="K508" i="6" s="1"/>
  <c r="M504" i="6"/>
  <c r="K504" i="6" s="1"/>
  <c r="L516" i="6"/>
  <c r="L536" i="6"/>
  <c r="L504" i="6"/>
  <c r="L524" i="6"/>
  <c r="L544" i="6"/>
  <c r="L512" i="6"/>
  <c r="L532" i="6"/>
  <c r="L520" i="6"/>
  <c r="L508" i="6"/>
  <c r="L540" i="6"/>
  <c r="L528" i="6"/>
  <c r="R860" i="6"/>
  <c r="R857" i="6"/>
  <c r="R852" i="6"/>
  <c r="R849" i="6"/>
  <c r="R844" i="6"/>
  <c r="R841" i="6"/>
  <c r="R836" i="6"/>
  <c r="R833" i="6"/>
  <c r="R828" i="6"/>
  <c r="R825" i="6"/>
  <c r="R820" i="6"/>
  <c r="R863" i="6"/>
  <c r="R862" i="6"/>
  <c r="R858" i="6"/>
  <c r="R856" i="6"/>
  <c r="R827" i="6"/>
  <c r="R855" i="6"/>
  <c r="R854" i="6"/>
  <c r="R850" i="6"/>
  <c r="R848" i="6"/>
  <c r="R819" i="6"/>
  <c r="R861" i="6"/>
  <c r="R847" i="6"/>
  <c r="R846" i="6"/>
  <c r="R842" i="6"/>
  <c r="R840" i="6"/>
  <c r="R853" i="6"/>
  <c r="R839" i="6"/>
  <c r="R838" i="6"/>
  <c r="R834" i="6"/>
  <c r="R832" i="6"/>
  <c r="R859" i="6"/>
  <c r="R845" i="6"/>
  <c r="R831" i="6"/>
  <c r="R830" i="6"/>
  <c r="R826" i="6"/>
  <c r="R824" i="6"/>
  <c r="R829" i="6"/>
  <c r="R823" i="6"/>
  <c r="R822" i="6"/>
  <c r="R821" i="6"/>
  <c r="R851" i="6"/>
  <c r="R835" i="6"/>
  <c r="R843" i="6"/>
  <c r="R837" i="6"/>
  <c r="U899" i="6"/>
  <c r="U896" i="6"/>
  <c r="U893" i="6"/>
  <c r="U901" i="6"/>
  <c r="U898" i="6"/>
  <c r="U892" i="6"/>
  <c r="U890" i="6"/>
  <c r="U888" i="6"/>
  <c r="U886" i="6"/>
  <c r="U884" i="6"/>
  <c r="U882" i="6"/>
  <c r="U880" i="6"/>
  <c r="U878" i="6"/>
  <c r="U876" i="6"/>
  <c r="U874" i="6"/>
  <c r="U872" i="6"/>
  <c r="U870" i="6"/>
  <c r="U868" i="6"/>
  <c r="U866" i="6"/>
  <c r="U900" i="6"/>
  <c r="U885" i="6"/>
  <c r="U867" i="6"/>
  <c r="U907" i="6"/>
  <c r="U864" i="6"/>
  <c r="U906" i="6"/>
  <c r="U881" i="6"/>
  <c r="U877" i="6"/>
  <c r="U873" i="6"/>
  <c r="U905" i="6"/>
  <c r="U897" i="6"/>
  <c r="U889" i="6"/>
  <c r="U904" i="6"/>
  <c r="U894" i="6"/>
  <c r="U891" i="6"/>
  <c r="U875" i="6"/>
  <c r="U865" i="6"/>
  <c r="U887" i="6"/>
  <c r="U871" i="6"/>
  <c r="U903" i="6"/>
  <c r="U908" i="6"/>
  <c r="U879" i="6"/>
  <c r="U895" i="6"/>
  <c r="U902" i="6"/>
  <c r="U869" i="6"/>
  <c r="U883" i="6"/>
  <c r="P633" i="6"/>
  <c r="P624" i="6"/>
  <c r="P617" i="6"/>
  <c r="P608" i="6"/>
  <c r="P601" i="6"/>
  <c r="P592" i="6"/>
  <c r="P635" i="6"/>
  <c r="P626" i="6"/>
  <c r="P619" i="6"/>
  <c r="P610" i="6"/>
  <c r="P603" i="6"/>
  <c r="P594" i="6"/>
  <c r="P628" i="6"/>
  <c r="P621" i="6"/>
  <c r="P612" i="6"/>
  <c r="P605" i="6"/>
  <c r="P596" i="6"/>
  <c r="P632" i="6"/>
  <c r="P622" i="6"/>
  <c r="P609" i="6"/>
  <c r="P625" i="6"/>
  <c r="P604" i="6"/>
  <c r="P599" i="6"/>
  <c r="P598" i="6"/>
  <c r="P620" i="6"/>
  <c r="P615" i="6"/>
  <c r="P614" i="6"/>
  <c r="P591" i="6"/>
  <c r="P631" i="6"/>
  <c r="P630" i="6"/>
  <c r="P607" i="6"/>
  <c r="P602" i="6"/>
  <c r="P597" i="6"/>
  <c r="P623" i="6"/>
  <c r="P618" i="6"/>
  <c r="P613" i="6"/>
  <c r="P634" i="6"/>
  <c r="P611" i="6"/>
  <c r="P600" i="6"/>
  <c r="P595" i="6"/>
  <c r="P593" i="6"/>
  <c r="P616" i="6"/>
  <c r="P606" i="6"/>
  <c r="P629" i="6"/>
  <c r="P627" i="6"/>
  <c r="M1271" i="6"/>
  <c r="K1271" i="6" s="1"/>
  <c r="M1269" i="6"/>
  <c r="K1269" i="6" s="1"/>
  <c r="M1267" i="6"/>
  <c r="K1267" i="6" s="1"/>
  <c r="M1265" i="6"/>
  <c r="K1265" i="6" s="1"/>
  <c r="M1263" i="6"/>
  <c r="K1263" i="6" s="1"/>
  <c r="M1261" i="6"/>
  <c r="K1261" i="6" s="1"/>
  <c r="M1259" i="6"/>
  <c r="K1259" i="6" s="1"/>
  <c r="M1257" i="6"/>
  <c r="K1257" i="6" s="1"/>
  <c r="M1255" i="6"/>
  <c r="K1255" i="6" s="1"/>
  <c r="M1253" i="6"/>
  <c r="K1253" i="6" s="1"/>
  <c r="M1251" i="6"/>
  <c r="K1251" i="6" s="1"/>
  <c r="M1249" i="6"/>
  <c r="K1249" i="6" s="1"/>
  <c r="M1247" i="6"/>
  <c r="K1247" i="6" s="1"/>
  <c r="M1245" i="6"/>
  <c r="K1245" i="6" s="1"/>
  <c r="M1243" i="6"/>
  <c r="K1243" i="6" s="1"/>
  <c r="M1241" i="6"/>
  <c r="K1241" i="6" s="1"/>
  <c r="M1239" i="6"/>
  <c r="K1239" i="6" s="1"/>
  <c r="M1237" i="6"/>
  <c r="K1237" i="6" s="1"/>
  <c r="M1235" i="6"/>
  <c r="K1235" i="6" s="1"/>
  <c r="M1233" i="6"/>
  <c r="K1233" i="6" s="1"/>
  <c r="M1231" i="6"/>
  <c r="K1231" i="6" s="1"/>
  <c r="M1229" i="6"/>
  <c r="K1229" i="6" s="1"/>
  <c r="M1227" i="6"/>
  <c r="K1227" i="6" s="1"/>
  <c r="L1271" i="6"/>
  <c r="L1269" i="6"/>
  <c r="L1267" i="6"/>
  <c r="L1265" i="6"/>
  <c r="L1263" i="6"/>
  <c r="L1261" i="6"/>
  <c r="L1259" i="6"/>
  <c r="L1257" i="6"/>
  <c r="L1255" i="6"/>
  <c r="L1253" i="6"/>
  <c r="L1251" i="6"/>
  <c r="L1249" i="6"/>
  <c r="L1247" i="6"/>
  <c r="L1245" i="6"/>
  <c r="L1243" i="6"/>
  <c r="L1241" i="6"/>
  <c r="L1239" i="6"/>
  <c r="L1237" i="6"/>
  <c r="L1235" i="6"/>
  <c r="L1233" i="6"/>
  <c r="L1231" i="6"/>
  <c r="L1229" i="6"/>
  <c r="L1227" i="6"/>
  <c r="M1266" i="6"/>
  <c r="K1266" i="6" s="1"/>
  <c r="M1258" i="6"/>
  <c r="K1258" i="6" s="1"/>
  <c r="M1250" i="6"/>
  <c r="K1250" i="6" s="1"/>
  <c r="M1242" i="6"/>
  <c r="K1242" i="6" s="1"/>
  <c r="M1234" i="6"/>
  <c r="K1234" i="6" s="1"/>
  <c r="L1266" i="6"/>
  <c r="L1258" i="6"/>
  <c r="L1250" i="6"/>
  <c r="L1242" i="6"/>
  <c r="L1234" i="6"/>
  <c r="M1268" i="6"/>
  <c r="K1268" i="6" s="1"/>
  <c r="M1260" i="6"/>
  <c r="K1260" i="6" s="1"/>
  <c r="M1252" i="6"/>
  <c r="K1252" i="6" s="1"/>
  <c r="M1244" i="6"/>
  <c r="K1244" i="6" s="1"/>
  <c r="M1236" i="6"/>
  <c r="K1236" i="6" s="1"/>
  <c r="M1228" i="6"/>
  <c r="K1228" i="6" s="1"/>
  <c r="L1262" i="6"/>
  <c r="L1256" i="6"/>
  <c r="M1254" i="6"/>
  <c r="K1254" i="6" s="1"/>
  <c r="M1248" i="6"/>
  <c r="K1248" i="6" s="1"/>
  <c r="L1268" i="6"/>
  <c r="L1254" i="6"/>
  <c r="L1248" i="6"/>
  <c r="M1246" i="6"/>
  <c r="K1246" i="6" s="1"/>
  <c r="M1240" i="6"/>
  <c r="K1240" i="6" s="1"/>
  <c r="L1260" i="6"/>
  <c r="L1246" i="6"/>
  <c r="L1240" i="6"/>
  <c r="M1238" i="6"/>
  <c r="K1238" i="6" s="1"/>
  <c r="M1232" i="6"/>
  <c r="K1232" i="6" s="1"/>
  <c r="L1244" i="6"/>
  <c r="L1230" i="6"/>
  <c r="M1256" i="6"/>
  <c r="K1256" i="6" s="1"/>
  <c r="L1238" i="6"/>
  <c r="M1264" i="6"/>
  <c r="K1264" i="6" s="1"/>
  <c r="M1262" i="6"/>
  <c r="K1262" i="6" s="1"/>
  <c r="M1230" i="6"/>
  <c r="K1230" i="6" s="1"/>
  <c r="L1232" i="6"/>
  <c r="M1270" i="6"/>
  <c r="K1270" i="6" s="1"/>
  <c r="L1264" i="6"/>
  <c r="L1270" i="6"/>
  <c r="L1252" i="6"/>
  <c r="L1236" i="6"/>
  <c r="L1228" i="6"/>
  <c r="R661" i="6"/>
  <c r="R658" i="6"/>
  <c r="R653" i="6"/>
  <c r="R650" i="6"/>
  <c r="R645" i="6"/>
  <c r="R642" i="6"/>
  <c r="R637" i="6"/>
  <c r="R663" i="6"/>
  <c r="R660" i="6"/>
  <c r="R655" i="6"/>
  <c r="R652" i="6"/>
  <c r="R647" i="6"/>
  <c r="R644" i="6"/>
  <c r="R639" i="6"/>
  <c r="R636" i="6"/>
  <c r="R664" i="6"/>
  <c r="R651" i="6"/>
  <c r="R649" i="6"/>
  <c r="R656" i="6"/>
  <c r="R643" i="6"/>
  <c r="R641" i="6"/>
  <c r="R662" i="6"/>
  <c r="R648" i="6"/>
  <c r="R654" i="6"/>
  <c r="R640" i="6"/>
  <c r="R646" i="6"/>
  <c r="R638" i="6"/>
  <c r="R665" i="6"/>
  <c r="R657" i="6"/>
  <c r="R659" i="6"/>
  <c r="U692" i="6"/>
  <c r="U683" i="6"/>
  <c r="U676" i="6"/>
  <c r="U667" i="6"/>
  <c r="U694" i="6"/>
  <c r="U685" i="6"/>
  <c r="U678" i="6"/>
  <c r="U669" i="6"/>
  <c r="U687" i="6"/>
  <c r="U680" i="6"/>
  <c r="U671" i="6"/>
  <c r="U689" i="6"/>
  <c r="U672" i="6"/>
  <c r="U688" i="6"/>
  <c r="U677" i="6"/>
  <c r="U666" i="6"/>
  <c r="U693" i="6"/>
  <c r="U682" i="6"/>
  <c r="U681" i="6"/>
  <c r="U670" i="6"/>
  <c r="U686" i="6"/>
  <c r="U675" i="6"/>
  <c r="U674" i="6"/>
  <c r="U690" i="6"/>
  <c r="U691" i="6"/>
  <c r="U679" i="6"/>
  <c r="U668" i="6"/>
  <c r="U695" i="6"/>
  <c r="U673" i="6"/>
  <c r="U684" i="6"/>
  <c r="P1331" i="6"/>
  <c r="P1329" i="6"/>
  <c r="P1327" i="6"/>
  <c r="P1325" i="6"/>
  <c r="P1323" i="6"/>
  <c r="P1321" i="6"/>
  <c r="P1319" i="6"/>
  <c r="P1317" i="6"/>
  <c r="P1315" i="6"/>
  <c r="P1313" i="6"/>
  <c r="P1311" i="6"/>
  <c r="P1309" i="6"/>
  <c r="P1307" i="6"/>
  <c r="P1305" i="6"/>
  <c r="P1303" i="6"/>
  <c r="P1328" i="6"/>
  <c r="P1312" i="6"/>
  <c r="P1318" i="6"/>
  <c r="P1302" i="6"/>
  <c r="P1324" i="6"/>
  <c r="P1308" i="6"/>
  <c r="P1330" i="6"/>
  <c r="P1322" i="6"/>
  <c r="P1320" i="6"/>
  <c r="P1310" i="6"/>
  <c r="P1306" i="6"/>
  <c r="P1304" i="6"/>
  <c r="P1316" i="6"/>
  <c r="P1314" i="6"/>
  <c r="P1326" i="6"/>
  <c r="M1067" i="6"/>
  <c r="K1067" i="6" s="1"/>
  <c r="M1065" i="6"/>
  <c r="K1065" i="6" s="1"/>
  <c r="M1063" i="6"/>
  <c r="K1063" i="6" s="1"/>
  <c r="M1061" i="6"/>
  <c r="K1061" i="6" s="1"/>
  <c r="M1059" i="6"/>
  <c r="K1059" i="6" s="1"/>
  <c r="M1057" i="6"/>
  <c r="K1057" i="6" s="1"/>
  <c r="M1055" i="6"/>
  <c r="K1055" i="6" s="1"/>
  <c r="M1053" i="6"/>
  <c r="K1053" i="6" s="1"/>
  <c r="M1051" i="6"/>
  <c r="K1051" i="6" s="1"/>
  <c r="M1049" i="6"/>
  <c r="K1049" i="6" s="1"/>
  <c r="M1047" i="6"/>
  <c r="K1047" i="6" s="1"/>
  <c r="M1045" i="6"/>
  <c r="K1045" i="6" s="1"/>
  <c r="M1043" i="6"/>
  <c r="K1043" i="6" s="1"/>
  <c r="M1041" i="6"/>
  <c r="K1041" i="6" s="1"/>
  <c r="M1039" i="6"/>
  <c r="K1039" i="6" s="1"/>
  <c r="L1067" i="6"/>
  <c r="L1065" i="6"/>
  <c r="L1063" i="6"/>
  <c r="L1061" i="6"/>
  <c r="L1059" i="6"/>
  <c r="L1057" i="6"/>
  <c r="L1055" i="6"/>
  <c r="L1053" i="6"/>
  <c r="L1051" i="6"/>
  <c r="L1049" i="6"/>
  <c r="L1047" i="6"/>
  <c r="L1045" i="6"/>
  <c r="L1043" i="6"/>
  <c r="L1041" i="6"/>
  <c r="L1039" i="6"/>
  <c r="M1066" i="6"/>
  <c r="K1066" i="6" s="1"/>
  <c r="M1062" i="6"/>
  <c r="K1062" i="6" s="1"/>
  <c r="M1058" i="6"/>
  <c r="K1058" i="6" s="1"/>
  <c r="M1054" i="6"/>
  <c r="K1054" i="6" s="1"/>
  <c r="M1050" i="6"/>
  <c r="K1050" i="6" s="1"/>
  <c r="M1046" i="6"/>
  <c r="K1046" i="6" s="1"/>
  <c r="M1042" i="6"/>
  <c r="K1042" i="6" s="1"/>
  <c r="M1038" i="6"/>
  <c r="K1038" i="6" s="1"/>
  <c r="L1066" i="6"/>
  <c r="L1062" i="6"/>
  <c r="L1058" i="6"/>
  <c r="L1054" i="6"/>
  <c r="L1050" i="6"/>
  <c r="L1046" i="6"/>
  <c r="L1042" i="6"/>
  <c r="L1038" i="6"/>
  <c r="M1064" i="6"/>
  <c r="K1064" i="6" s="1"/>
  <c r="M1060" i="6"/>
  <c r="K1060" i="6" s="1"/>
  <c r="M1056" i="6"/>
  <c r="K1056" i="6" s="1"/>
  <c r="M1052" i="6"/>
  <c r="K1052" i="6" s="1"/>
  <c r="L1064" i="6"/>
  <c r="L1060" i="6"/>
  <c r="L1056" i="6"/>
  <c r="L1052" i="6"/>
  <c r="L1048" i="6"/>
  <c r="L1044" i="6"/>
  <c r="L1040" i="6"/>
  <c r="M1044" i="6"/>
  <c r="K1044" i="6" s="1"/>
  <c r="M1040" i="6"/>
  <c r="K1040" i="6" s="1"/>
  <c r="M1048" i="6"/>
  <c r="K1048" i="6" s="1"/>
  <c r="R1378" i="6"/>
  <c r="R1371" i="6"/>
  <c r="R1362" i="6"/>
  <c r="R1384" i="6"/>
  <c r="R1377" i="6"/>
  <c r="R1368" i="6"/>
  <c r="R1361" i="6"/>
  <c r="R1383" i="6"/>
  <c r="R1374" i="6"/>
  <c r="R1367" i="6"/>
  <c r="R1358" i="6"/>
  <c r="R1385" i="6"/>
  <c r="R1375" i="6"/>
  <c r="R1373" i="6"/>
  <c r="R1366" i="6"/>
  <c r="R1365" i="6"/>
  <c r="R1364" i="6"/>
  <c r="R1363" i="6"/>
  <c r="R1356" i="6"/>
  <c r="R1372" i="6"/>
  <c r="R1369" i="6"/>
  <c r="R1360" i="6"/>
  <c r="R1382" i="6"/>
  <c r="R1381" i="6"/>
  <c r="R1380" i="6"/>
  <c r="R1359" i="6"/>
  <c r="R1357" i="6"/>
  <c r="R1379" i="6"/>
  <c r="R1376" i="6"/>
  <c r="R1370" i="6"/>
  <c r="R1408" i="6"/>
  <c r="W1411" i="6"/>
  <c r="V1412" i="6"/>
  <c r="U1413" i="6"/>
  <c r="T1414" i="6"/>
  <c r="S1415" i="6"/>
  <c r="R1416" i="6"/>
  <c r="W1419" i="6"/>
  <c r="U1797" i="6"/>
  <c r="U1790" i="6"/>
  <c r="U1781" i="6"/>
  <c r="U1774" i="6"/>
  <c r="U1799" i="6"/>
  <c r="U1792" i="6"/>
  <c r="U1783" i="6"/>
  <c r="U1776" i="6"/>
  <c r="U1801" i="6"/>
  <c r="U1794" i="6"/>
  <c r="U1785" i="6"/>
  <c r="U1778" i="6"/>
  <c r="U1803" i="6"/>
  <c r="U1796" i="6"/>
  <c r="U1787" i="6"/>
  <c r="U1780" i="6"/>
  <c r="U1791" i="6"/>
  <c r="U1802" i="6"/>
  <c r="U1788" i="6"/>
  <c r="U1777" i="6"/>
  <c r="U1793" i="6"/>
  <c r="U1782" i="6"/>
  <c r="U1779" i="6"/>
  <c r="U1784" i="6"/>
  <c r="U1786" i="6"/>
  <c r="U1789" i="6"/>
  <c r="U1775" i="6"/>
  <c r="U1798" i="6"/>
  <c r="U1795" i="6"/>
  <c r="U1800" i="6"/>
  <c r="U1862" i="6"/>
  <c r="U1860" i="6"/>
  <c r="U1858" i="6"/>
  <c r="U1856" i="6"/>
  <c r="U1854" i="6"/>
  <c r="U1852" i="6"/>
  <c r="U1850" i="6"/>
  <c r="U1848" i="6"/>
  <c r="U1846" i="6"/>
  <c r="U1844" i="6"/>
  <c r="U1842" i="6"/>
  <c r="U1840" i="6"/>
  <c r="U1838" i="6"/>
  <c r="U1836" i="6"/>
  <c r="U1834" i="6"/>
  <c r="U1853" i="6"/>
  <c r="U1837" i="6"/>
  <c r="U1855" i="6"/>
  <c r="U1839" i="6"/>
  <c r="U1847" i="6"/>
  <c r="U1849" i="6"/>
  <c r="U1857" i="6"/>
  <c r="U1859" i="6"/>
  <c r="U1851" i="6"/>
  <c r="U1863" i="6"/>
  <c r="U1843" i="6"/>
  <c r="U1845" i="6"/>
  <c r="U1841" i="6"/>
  <c r="U1835" i="6"/>
  <c r="U1861" i="6"/>
  <c r="U1923" i="6"/>
  <c r="U1921" i="6"/>
  <c r="U1919" i="6"/>
  <c r="U1917" i="6"/>
  <c r="U1915" i="6"/>
  <c r="U1913" i="6"/>
  <c r="U1911" i="6"/>
  <c r="U1909" i="6"/>
  <c r="U1907" i="6"/>
  <c r="U1905" i="6"/>
  <c r="U1903" i="6"/>
  <c r="U1901" i="6"/>
  <c r="U1899" i="6"/>
  <c r="U1914" i="6"/>
  <c r="U1898" i="6"/>
  <c r="U1896" i="6"/>
  <c r="U1894" i="6"/>
  <c r="U1918" i="6"/>
  <c r="U1902" i="6"/>
  <c r="U1916" i="6"/>
  <c r="U1904" i="6"/>
  <c r="U1906" i="6"/>
  <c r="U1908" i="6"/>
  <c r="U1920" i="6"/>
  <c r="U1922" i="6"/>
  <c r="U1895" i="6"/>
  <c r="U1900" i="6"/>
  <c r="U1897" i="6"/>
  <c r="U1910" i="6"/>
  <c r="U1912" i="6"/>
  <c r="V86" i="6"/>
  <c r="V78" i="6"/>
  <c r="V70" i="6"/>
  <c r="V62" i="6"/>
  <c r="V54" i="6"/>
  <c r="V46" i="6"/>
  <c r="V38" i="6"/>
  <c r="V30" i="6"/>
  <c r="V22" i="6"/>
  <c r="V81" i="6"/>
  <c r="V73" i="6"/>
  <c r="V65" i="6"/>
  <c r="V57" i="6"/>
  <c r="V49" i="6"/>
  <c r="V41" i="6"/>
  <c r="V33" i="6"/>
  <c r="V25" i="6"/>
  <c r="V17" i="6"/>
  <c r="V84" i="6"/>
  <c r="V76" i="6"/>
  <c r="V68" i="6"/>
  <c r="V60" i="6"/>
  <c r="V52" i="6"/>
  <c r="V44" i="6"/>
  <c r="V36" i="6"/>
  <c r="V28" i="6"/>
  <c r="V20" i="6"/>
  <c r="V79" i="6"/>
  <c r="V71" i="6"/>
  <c r="V63" i="6"/>
  <c r="V55" i="6"/>
  <c r="V47" i="6"/>
  <c r="V39" i="6"/>
  <c r="V31" i="6"/>
  <c r="V23" i="6"/>
  <c r="V82" i="6"/>
  <c r="V74" i="6"/>
  <c r="V66" i="6"/>
  <c r="V58" i="6"/>
  <c r="V50" i="6"/>
  <c r="V42" i="6"/>
  <c r="V34" i="6"/>
  <c r="V26" i="6"/>
  <c r="V18" i="6"/>
  <c r="V83" i="6"/>
  <c r="V77" i="6"/>
  <c r="V72" i="6"/>
  <c r="V67" i="6"/>
  <c r="V61" i="6"/>
  <c r="V56" i="6"/>
  <c r="V51" i="6"/>
  <c r="V45" i="6"/>
  <c r="V40" i="6"/>
  <c r="V35" i="6"/>
  <c r="V29" i="6"/>
  <c r="V24" i="6"/>
  <c r="V19" i="6"/>
  <c r="V69" i="6"/>
  <c r="V27" i="6"/>
  <c r="V64" i="6"/>
  <c r="V21" i="6"/>
  <c r="V59" i="6"/>
  <c r="V53" i="6"/>
  <c r="V48" i="6"/>
  <c r="V85" i="6"/>
  <c r="V43" i="6"/>
  <c r="V80" i="6"/>
  <c r="V75" i="6"/>
  <c r="V37" i="6"/>
  <c r="V32" i="6"/>
  <c r="U1111" i="6"/>
  <c r="U1109" i="6"/>
  <c r="U1107" i="6"/>
  <c r="U1105" i="6"/>
  <c r="U1103" i="6"/>
  <c r="U1101" i="6"/>
  <c r="U1099" i="6"/>
  <c r="U1097" i="6"/>
  <c r="U1095" i="6"/>
  <c r="U1093" i="6"/>
  <c r="U1091" i="6"/>
  <c r="U1089" i="6"/>
  <c r="U1087" i="6"/>
  <c r="U1085" i="6"/>
  <c r="U1083" i="6"/>
  <c r="U1081" i="6"/>
  <c r="U1079" i="6"/>
  <c r="U1077" i="6"/>
  <c r="U1075" i="6"/>
  <c r="U1073" i="6"/>
  <c r="U1071" i="6"/>
  <c r="U1069" i="6"/>
  <c r="U1106" i="6"/>
  <c r="U1090" i="6"/>
  <c r="U1074" i="6"/>
  <c r="U1100" i="6"/>
  <c r="U1084" i="6"/>
  <c r="U1068" i="6"/>
  <c r="U1110" i="6"/>
  <c r="U1094" i="6"/>
  <c r="U1078" i="6"/>
  <c r="U1104" i="6"/>
  <c r="U1088" i="6"/>
  <c r="U1072" i="6"/>
  <c r="U1102" i="6"/>
  <c r="U1098" i="6"/>
  <c r="U1070" i="6"/>
  <c r="U1112" i="6"/>
  <c r="U1080" i="6"/>
  <c r="U1108" i="6"/>
  <c r="U1076" i="6"/>
  <c r="U1086" i="6"/>
  <c r="U1082" i="6"/>
  <c r="U1096" i="6"/>
  <c r="U1092" i="6"/>
  <c r="P718" i="6"/>
  <c r="P716" i="6"/>
  <c r="P714" i="6"/>
  <c r="P712" i="6"/>
  <c r="P710" i="6"/>
  <c r="P708" i="6"/>
  <c r="P706" i="6"/>
  <c r="P704" i="6"/>
  <c r="P702" i="6"/>
  <c r="P700" i="6"/>
  <c r="P698" i="6"/>
  <c r="P696" i="6"/>
  <c r="P713" i="6"/>
  <c r="P705" i="6"/>
  <c r="P697" i="6"/>
  <c r="P711" i="6"/>
  <c r="P709" i="6"/>
  <c r="P707" i="6"/>
  <c r="P719" i="6"/>
  <c r="P717" i="6"/>
  <c r="P715" i="6"/>
  <c r="P703" i="6"/>
  <c r="P701" i="6"/>
  <c r="P699" i="6"/>
  <c r="S1354" i="6"/>
  <c r="S1352" i="6"/>
  <c r="S1350" i="6"/>
  <c r="S1348" i="6"/>
  <c r="S1346" i="6"/>
  <c r="S1344" i="6"/>
  <c r="S1342" i="6"/>
  <c r="S1340" i="6"/>
  <c r="S1338" i="6"/>
  <c r="S1336" i="6"/>
  <c r="S1334" i="6"/>
  <c r="S1332" i="6"/>
  <c r="S1345" i="6"/>
  <c r="S1355" i="6"/>
  <c r="S1339" i="6"/>
  <c r="S1349" i="6"/>
  <c r="S1333" i="6"/>
  <c r="S1353" i="6"/>
  <c r="S1335" i="6"/>
  <c r="S1351" i="6"/>
  <c r="S1343" i="6"/>
  <c r="S1341" i="6"/>
  <c r="S1337" i="6"/>
  <c r="S1347" i="6"/>
  <c r="R1180" i="6"/>
  <c r="R1178" i="6"/>
  <c r="R1176" i="6"/>
  <c r="R1174" i="6"/>
  <c r="R1172" i="6"/>
  <c r="R1170" i="6"/>
  <c r="R1168" i="6"/>
  <c r="R1166" i="6"/>
  <c r="R1164" i="6"/>
  <c r="R1162" i="6"/>
  <c r="R1160" i="6"/>
  <c r="R1158" i="6"/>
  <c r="R1156" i="6"/>
  <c r="R1154" i="6"/>
  <c r="R1152" i="6"/>
  <c r="R1150" i="6"/>
  <c r="R1148" i="6"/>
  <c r="R1146" i="6"/>
  <c r="R1144" i="6"/>
  <c r="R1142" i="6"/>
  <c r="R1140" i="6"/>
  <c r="R1138" i="6"/>
  <c r="R1175" i="6"/>
  <c r="R1169" i="6"/>
  <c r="R1153" i="6"/>
  <c r="R1145" i="6"/>
  <c r="R1173" i="6"/>
  <c r="R1157" i="6"/>
  <c r="R1171" i="6"/>
  <c r="R1167" i="6"/>
  <c r="R1155" i="6"/>
  <c r="R1141" i="6"/>
  <c r="R1179" i="6"/>
  <c r="R1161" i="6"/>
  <c r="R1177" i="6"/>
  <c r="R1181" i="6"/>
  <c r="R1159" i="6"/>
  <c r="R1137" i="6"/>
  <c r="R1143" i="6"/>
  <c r="R1163" i="6"/>
  <c r="R1139" i="6"/>
  <c r="R1165" i="6"/>
  <c r="R1147" i="6"/>
  <c r="R1149" i="6"/>
  <c r="R1151" i="6"/>
  <c r="M664" i="6"/>
  <c r="K664" i="6" s="1"/>
  <c r="L659" i="6"/>
  <c r="M656" i="6"/>
  <c r="K656" i="6" s="1"/>
  <c r="L651" i="6"/>
  <c r="M648" i="6"/>
  <c r="K648" i="6" s="1"/>
  <c r="L643" i="6"/>
  <c r="M640" i="6"/>
  <c r="K640" i="6" s="1"/>
  <c r="L664" i="6"/>
  <c r="M661" i="6"/>
  <c r="K661" i="6" s="1"/>
  <c r="L656" i="6"/>
  <c r="M653" i="6"/>
  <c r="K653" i="6" s="1"/>
  <c r="L648" i="6"/>
  <c r="M645" i="6"/>
  <c r="K645" i="6" s="1"/>
  <c r="L640" i="6"/>
  <c r="M637" i="6"/>
  <c r="K637" i="6" s="1"/>
  <c r="L661" i="6"/>
  <c r="M658" i="6"/>
  <c r="K658" i="6" s="1"/>
  <c r="L653" i="6"/>
  <c r="M650" i="6"/>
  <c r="K650" i="6" s="1"/>
  <c r="L645" i="6"/>
  <c r="M642" i="6"/>
  <c r="K642" i="6" s="1"/>
  <c r="L637" i="6"/>
  <c r="L665" i="6"/>
  <c r="M659" i="6"/>
  <c r="K659" i="6" s="1"/>
  <c r="M657" i="6"/>
  <c r="K657" i="6" s="1"/>
  <c r="L650" i="6"/>
  <c r="L644" i="6"/>
  <c r="L638" i="6"/>
  <c r="M636" i="6"/>
  <c r="K636" i="6" s="1"/>
  <c r="M663" i="6"/>
  <c r="K663" i="6" s="1"/>
  <c r="L657" i="6"/>
  <c r="M651" i="6"/>
  <c r="K651" i="6" s="1"/>
  <c r="M649" i="6"/>
  <c r="K649" i="6" s="1"/>
  <c r="L642" i="6"/>
  <c r="L636" i="6"/>
  <c r="L663" i="6"/>
  <c r="M655" i="6"/>
  <c r="K655" i="6" s="1"/>
  <c r="L649" i="6"/>
  <c r="M643" i="6"/>
  <c r="K643" i="6" s="1"/>
  <c r="M641" i="6"/>
  <c r="K641" i="6" s="1"/>
  <c r="L655" i="6"/>
  <c r="M647" i="6"/>
  <c r="K647" i="6" s="1"/>
  <c r="L641" i="6"/>
  <c r="M662" i="6"/>
  <c r="K662" i="6" s="1"/>
  <c r="L647" i="6"/>
  <c r="M639" i="6"/>
  <c r="K639" i="6" s="1"/>
  <c r="M654" i="6"/>
  <c r="K654" i="6" s="1"/>
  <c r="M652" i="6"/>
  <c r="K652" i="6" s="1"/>
  <c r="L654" i="6"/>
  <c r="L652" i="6"/>
  <c r="M646" i="6"/>
  <c r="K646" i="6" s="1"/>
  <c r="M644" i="6"/>
  <c r="K644" i="6" s="1"/>
  <c r="L639" i="6"/>
  <c r="L646" i="6"/>
  <c r="M665" i="6"/>
  <c r="K665" i="6" s="1"/>
  <c r="M638" i="6"/>
  <c r="K638" i="6" s="1"/>
  <c r="L660" i="6"/>
  <c r="L662" i="6"/>
  <c r="M660" i="6"/>
  <c r="K660" i="6" s="1"/>
  <c r="L658" i="6"/>
  <c r="R982" i="6"/>
  <c r="R980" i="6"/>
  <c r="R978" i="6"/>
  <c r="R976" i="6"/>
  <c r="R974" i="6"/>
  <c r="R972" i="6"/>
  <c r="R970" i="6"/>
  <c r="R968" i="6"/>
  <c r="R966" i="6"/>
  <c r="R964" i="6"/>
  <c r="R962" i="6"/>
  <c r="R960" i="6"/>
  <c r="R958" i="6"/>
  <c r="R956" i="6"/>
  <c r="R954" i="6"/>
  <c r="R979" i="6"/>
  <c r="R963" i="6"/>
  <c r="R965" i="6"/>
  <c r="R959" i="6"/>
  <c r="R975" i="6"/>
  <c r="R973" i="6"/>
  <c r="R961" i="6"/>
  <c r="R971" i="6"/>
  <c r="R969" i="6"/>
  <c r="R967" i="6"/>
  <c r="R957" i="6"/>
  <c r="R977" i="6"/>
  <c r="R955" i="6"/>
  <c r="R981" i="6"/>
  <c r="R983" i="6"/>
  <c r="P746" i="6"/>
  <c r="P739" i="6"/>
  <c r="P730" i="6"/>
  <c r="P723" i="6"/>
  <c r="P748" i="6"/>
  <c r="P741" i="6"/>
  <c r="P732" i="6"/>
  <c r="P725" i="6"/>
  <c r="P743" i="6"/>
  <c r="P734" i="6"/>
  <c r="P727" i="6"/>
  <c r="P747" i="6"/>
  <c r="P726" i="6"/>
  <c r="P721" i="6"/>
  <c r="P720" i="6"/>
  <c r="P742" i="6"/>
  <c r="P737" i="6"/>
  <c r="P736" i="6"/>
  <c r="P729" i="6"/>
  <c r="P724" i="6"/>
  <c r="P745" i="6"/>
  <c r="P740" i="6"/>
  <c r="P735" i="6"/>
  <c r="P749" i="6"/>
  <c r="P738" i="6"/>
  <c r="P733" i="6"/>
  <c r="P728" i="6"/>
  <c r="P731" i="6"/>
  <c r="P722" i="6"/>
  <c r="P744" i="6"/>
  <c r="T1411" i="6"/>
  <c r="W1416" i="6"/>
  <c r="V1417" i="6"/>
  <c r="U11" i="6"/>
  <c r="U14" i="6"/>
  <c r="U9" i="6"/>
  <c r="U12" i="6"/>
  <c r="U15" i="6"/>
  <c r="U7" i="6"/>
  <c r="U16" i="6"/>
  <c r="U10" i="6"/>
  <c r="U13" i="6"/>
  <c r="U8" i="6"/>
  <c r="M499" i="6"/>
  <c r="K499" i="6" s="1"/>
  <c r="M497" i="6"/>
  <c r="K497" i="6" s="1"/>
  <c r="M495" i="6"/>
  <c r="K495" i="6" s="1"/>
  <c r="M493" i="6"/>
  <c r="K493" i="6" s="1"/>
  <c r="M491" i="6"/>
  <c r="K491" i="6" s="1"/>
  <c r="M489" i="6"/>
  <c r="K489" i="6" s="1"/>
  <c r="M487" i="6"/>
  <c r="K487" i="6" s="1"/>
  <c r="M485" i="6"/>
  <c r="K485" i="6" s="1"/>
  <c r="M483" i="6"/>
  <c r="K483" i="6" s="1"/>
  <c r="M481" i="6"/>
  <c r="K481" i="6" s="1"/>
  <c r="M479" i="6"/>
  <c r="K479" i="6" s="1"/>
  <c r="M477" i="6"/>
  <c r="K477" i="6" s="1"/>
  <c r="M498" i="6"/>
  <c r="K498" i="6" s="1"/>
  <c r="M490" i="6"/>
  <c r="K490" i="6" s="1"/>
  <c r="M482" i="6"/>
  <c r="K482" i="6" s="1"/>
  <c r="L478" i="6"/>
  <c r="L498" i="6"/>
  <c r="L497" i="6"/>
  <c r="L490" i="6"/>
  <c r="L489" i="6"/>
  <c r="L482" i="6"/>
  <c r="L481" i="6"/>
  <c r="L477" i="6"/>
  <c r="M496" i="6"/>
  <c r="K496" i="6" s="1"/>
  <c r="M488" i="6"/>
  <c r="K488" i="6" s="1"/>
  <c r="L496" i="6"/>
  <c r="L495" i="6"/>
  <c r="L488" i="6"/>
  <c r="L487" i="6"/>
  <c r="M480" i="6"/>
  <c r="K480" i="6" s="1"/>
  <c r="L480" i="6"/>
  <c r="L493" i="6"/>
  <c r="M492" i="6"/>
  <c r="K492" i="6" s="1"/>
  <c r="L491" i="6"/>
  <c r="M494" i="6"/>
  <c r="K494" i="6" s="1"/>
  <c r="L492" i="6"/>
  <c r="L494" i="6"/>
  <c r="L486" i="6"/>
  <c r="L483" i="6"/>
  <c r="L499" i="6"/>
  <c r="M484" i="6"/>
  <c r="K484" i="6" s="1"/>
  <c r="M500" i="6"/>
  <c r="K500" i="6" s="1"/>
  <c r="L484" i="6"/>
  <c r="L479" i="6"/>
  <c r="M478" i="6"/>
  <c r="K478" i="6" s="1"/>
  <c r="L500" i="6"/>
  <c r="L485" i="6"/>
  <c r="M486" i="6"/>
  <c r="K486" i="6" s="1"/>
  <c r="R716" i="6"/>
  <c r="R713" i="6"/>
  <c r="R708" i="6"/>
  <c r="R705" i="6"/>
  <c r="R700" i="6"/>
  <c r="R697" i="6"/>
  <c r="R718" i="6"/>
  <c r="R715" i="6"/>
  <c r="R710" i="6"/>
  <c r="R707" i="6"/>
  <c r="R702" i="6"/>
  <c r="R699" i="6"/>
  <c r="R704" i="6"/>
  <c r="R706" i="6"/>
  <c r="R719" i="6"/>
  <c r="R717" i="6"/>
  <c r="R703" i="6"/>
  <c r="R701" i="6"/>
  <c r="R714" i="6"/>
  <c r="R709" i="6"/>
  <c r="R696" i="6"/>
  <c r="R712" i="6"/>
  <c r="R698" i="6"/>
  <c r="R711" i="6"/>
  <c r="R951" i="6"/>
  <c r="R944" i="6"/>
  <c r="R935" i="6"/>
  <c r="R928" i="6"/>
  <c r="R919" i="6"/>
  <c r="R912" i="6"/>
  <c r="R953" i="6"/>
  <c r="R946" i="6"/>
  <c r="R937" i="6"/>
  <c r="R930" i="6"/>
  <c r="R921" i="6"/>
  <c r="R914" i="6"/>
  <c r="R945" i="6"/>
  <c r="R939" i="6"/>
  <c r="R938" i="6"/>
  <c r="R932" i="6"/>
  <c r="R927" i="6"/>
  <c r="R948" i="6"/>
  <c r="R943" i="6"/>
  <c r="R918" i="6"/>
  <c r="R952" i="6"/>
  <c r="R936" i="6"/>
  <c r="R929" i="6"/>
  <c r="R926" i="6"/>
  <c r="R941" i="6"/>
  <c r="R940" i="6"/>
  <c r="R934" i="6"/>
  <c r="R925" i="6"/>
  <c r="R924" i="6"/>
  <c r="R913" i="6"/>
  <c r="R950" i="6"/>
  <c r="R942" i="6"/>
  <c r="R949" i="6"/>
  <c r="R933" i="6"/>
  <c r="R931" i="6"/>
  <c r="R947" i="6"/>
  <c r="R920" i="6"/>
  <c r="R917" i="6"/>
  <c r="R923" i="6"/>
  <c r="R922" i="6"/>
  <c r="R911" i="6"/>
  <c r="R910" i="6"/>
  <c r="R909" i="6"/>
  <c r="R916" i="6"/>
  <c r="R915" i="6"/>
  <c r="M1331" i="6"/>
  <c r="K1331" i="6" s="1"/>
  <c r="M1329" i="6"/>
  <c r="K1329" i="6" s="1"/>
  <c r="M1327" i="6"/>
  <c r="K1327" i="6" s="1"/>
  <c r="M1325" i="6"/>
  <c r="K1325" i="6" s="1"/>
  <c r="M1323" i="6"/>
  <c r="K1323" i="6" s="1"/>
  <c r="M1321" i="6"/>
  <c r="K1321" i="6" s="1"/>
  <c r="M1319" i="6"/>
  <c r="K1319" i="6" s="1"/>
  <c r="M1317" i="6"/>
  <c r="K1317" i="6" s="1"/>
  <c r="M1315" i="6"/>
  <c r="K1315" i="6" s="1"/>
  <c r="M1313" i="6"/>
  <c r="K1313" i="6" s="1"/>
  <c r="M1311" i="6"/>
  <c r="K1311" i="6" s="1"/>
  <c r="M1309" i="6"/>
  <c r="K1309" i="6" s="1"/>
  <c r="M1307" i="6"/>
  <c r="K1307" i="6" s="1"/>
  <c r="M1305" i="6"/>
  <c r="K1305" i="6" s="1"/>
  <c r="M1303" i="6"/>
  <c r="K1303" i="6" s="1"/>
  <c r="M1322" i="6"/>
  <c r="K1322" i="6" s="1"/>
  <c r="L1319" i="6"/>
  <c r="L1316" i="6"/>
  <c r="M1306" i="6"/>
  <c r="K1306" i="6" s="1"/>
  <c r="L1303" i="6"/>
  <c r="M1328" i="6"/>
  <c r="K1328" i="6" s="1"/>
  <c r="L1325" i="6"/>
  <c r="L1322" i="6"/>
  <c r="M1312" i="6"/>
  <c r="K1312" i="6" s="1"/>
  <c r="L1309" i="6"/>
  <c r="L1306" i="6"/>
  <c r="L1331" i="6"/>
  <c r="L1328" i="6"/>
  <c r="M1318" i="6"/>
  <c r="K1318" i="6" s="1"/>
  <c r="L1315" i="6"/>
  <c r="L1312" i="6"/>
  <c r="M1302" i="6"/>
  <c r="K1302" i="6" s="1"/>
  <c r="L1321" i="6"/>
  <c r="L1304" i="6"/>
  <c r="L1302" i="6"/>
  <c r="M1330" i="6"/>
  <c r="K1330" i="6" s="1"/>
  <c r="L1313" i="6"/>
  <c r="L1311" i="6"/>
  <c r="L1330" i="6"/>
  <c r="M1320" i="6"/>
  <c r="K1320" i="6" s="1"/>
  <c r="M1308" i="6"/>
  <c r="K1308" i="6" s="1"/>
  <c r="L1307" i="6"/>
  <c r="L1305" i="6"/>
  <c r="M1310" i="6"/>
  <c r="K1310" i="6" s="1"/>
  <c r="L1310" i="6"/>
  <c r="M1304" i="6"/>
  <c r="K1304" i="6" s="1"/>
  <c r="L1318" i="6"/>
  <c r="L1329" i="6"/>
  <c r="L1327" i="6"/>
  <c r="L1320" i="6"/>
  <c r="L1317" i="6"/>
  <c r="L1308" i="6"/>
  <c r="M1324" i="6"/>
  <c r="K1324" i="6" s="1"/>
  <c r="M1326" i="6"/>
  <c r="K1326" i="6" s="1"/>
  <c r="L1323" i="6"/>
  <c r="L1314" i="6"/>
  <c r="M1314" i="6"/>
  <c r="K1314" i="6" s="1"/>
  <c r="L1326" i="6"/>
  <c r="M1316" i="6"/>
  <c r="K1316" i="6" s="1"/>
  <c r="L1324" i="6"/>
  <c r="U1411" i="6"/>
  <c r="R1414" i="6"/>
  <c r="V14" i="6"/>
  <c r="V9" i="6"/>
  <c r="V12" i="6"/>
  <c r="V15" i="6"/>
  <c r="V7" i="6"/>
  <c r="V10" i="6"/>
  <c r="V13" i="6"/>
  <c r="V8" i="6"/>
  <c r="V16" i="6"/>
  <c r="V11" i="6"/>
  <c r="S718" i="6"/>
  <c r="S715" i="6"/>
  <c r="S710" i="6"/>
  <c r="S707" i="6"/>
  <c r="S702" i="6"/>
  <c r="S699" i="6"/>
  <c r="S704" i="6"/>
  <c r="S708" i="6"/>
  <c r="S706" i="6"/>
  <c r="S705" i="6"/>
  <c r="S719" i="6"/>
  <c r="S717" i="6"/>
  <c r="S703" i="6"/>
  <c r="S701" i="6"/>
  <c r="S712" i="6"/>
  <c r="S696" i="6"/>
  <c r="S713" i="6"/>
  <c r="S700" i="6"/>
  <c r="S714" i="6"/>
  <c r="S709" i="6"/>
  <c r="S716" i="6"/>
  <c r="S697" i="6"/>
  <c r="S698" i="6"/>
  <c r="S711" i="6"/>
  <c r="P862" i="6"/>
  <c r="P860" i="6"/>
  <c r="P858" i="6"/>
  <c r="P856" i="6"/>
  <c r="P854" i="6"/>
  <c r="P852" i="6"/>
  <c r="P850" i="6"/>
  <c r="P848" i="6"/>
  <c r="P846" i="6"/>
  <c r="P844" i="6"/>
  <c r="P842" i="6"/>
  <c r="P840" i="6"/>
  <c r="P838" i="6"/>
  <c r="P836" i="6"/>
  <c r="P834" i="6"/>
  <c r="P832" i="6"/>
  <c r="P830" i="6"/>
  <c r="P828" i="6"/>
  <c r="P826" i="6"/>
  <c r="P824" i="6"/>
  <c r="P822" i="6"/>
  <c r="P820" i="6"/>
  <c r="P863" i="6"/>
  <c r="P855" i="6"/>
  <c r="P847" i="6"/>
  <c r="P839" i="6"/>
  <c r="P831" i="6"/>
  <c r="P823" i="6"/>
  <c r="P857" i="6"/>
  <c r="P849" i="6"/>
  <c r="P841" i="6"/>
  <c r="P833" i="6"/>
  <c r="P825" i="6"/>
  <c r="P835" i="6"/>
  <c r="P821" i="6"/>
  <c r="P827" i="6"/>
  <c r="P819" i="6"/>
  <c r="P861" i="6"/>
  <c r="P853" i="6"/>
  <c r="P829" i="6"/>
  <c r="P859" i="6"/>
  <c r="P845" i="6"/>
  <c r="P851" i="6"/>
  <c r="P843" i="6"/>
  <c r="P837" i="6"/>
  <c r="U952" i="6"/>
  <c r="U950" i="6"/>
  <c r="U948" i="6"/>
  <c r="U946" i="6"/>
  <c r="U944" i="6"/>
  <c r="U942" i="6"/>
  <c r="U940" i="6"/>
  <c r="U938" i="6"/>
  <c r="U936" i="6"/>
  <c r="U934" i="6"/>
  <c r="U932" i="6"/>
  <c r="U930" i="6"/>
  <c r="U928" i="6"/>
  <c r="U926" i="6"/>
  <c r="U924" i="6"/>
  <c r="U922" i="6"/>
  <c r="U920" i="6"/>
  <c r="U918" i="6"/>
  <c r="U916" i="6"/>
  <c r="U914" i="6"/>
  <c r="U912" i="6"/>
  <c r="U910" i="6"/>
  <c r="U953" i="6"/>
  <c r="U937" i="6"/>
  <c r="U921" i="6"/>
  <c r="U939" i="6"/>
  <c r="U923" i="6"/>
  <c r="U931" i="6"/>
  <c r="U947" i="6"/>
  <c r="U917" i="6"/>
  <c r="U951" i="6"/>
  <c r="U919" i="6"/>
  <c r="U911" i="6"/>
  <c r="U949" i="6"/>
  <c r="U933" i="6"/>
  <c r="U945" i="6"/>
  <c r="U929" i="6"/>
  <c r="U925" i="6"/>
  <c r="U913" i="6"/>
  <c r="U915" i="6"/>
  <c r="U909" i="6"/>
  <c r="U935" i="6"/>
  <c r="U941" i="6"/>
  <c r="U927" i="6"/>
  <c r="U943" i="6"/>
  <c r="V1411" i="6"/>
  <c r="R1415" i="6"/>
  <c r="P79" i="6"/>
  <c r="P71" i="6"/>
  <c r="P63" i="6"/>
  <c r="P55" i="6"/>
  <c r="P47" i="6"/>
  <c r="P39" i="6"/>
  <c r="P31" i="6"/>
  <c r="P23" i="6"/>
  <c r="P82" i="6"/>
  <c r="P74" i="6"/>
  <c r="P66" i="6"/>
  <c r="P58" i="6"/>
  <c r="P50" i="6"/>
  <c r="P42" i="6"/>
  <c r="P34" i="6"/>
  <c r="P26" i="6"/>
  <c r="P18" i="6"/>
  <c r="P85" i="6"/>
  <c r="P77" i="6"/>
  <c r="P69" i="6"/>
  <c r="P61" i="6"/>
  <c r="P53" i="6"/>
  <c r="P45" i="6"/>
  <c r="P37" i="6"/>
  <c r="P29" i="6"/>
  <c r="P21" i="6"/>
  <c r="P80" i="6"/>
  <c r="P72" i="6"/>
  <c r="P64" i="6"/>
  <c r="P56" i="6"/>
  <c r="P48" i="6"/>
  <c r="P40" i="6"/>
  <c r="P32" i="6"/>
  <c r="P24" i="6"/>
  <c r="P83" i="6"/>
  <c r="P75" i="6"/>
  <c r="P67" i="6"/>
  <c r="P59" i="6"/>
  <c r="P51" i="6"/>
  <c r="P43" i="6"/>
  <c r="P35" i="6"/>
  <c r="P27" i="6"/>
  <c r="P19" i="6"/>
  <c r="P86" i="6"/>
  <c r="P81" i="6"/>
  <c r="P76" i="6"/>
  <c r="P70" i="6"/>
  <c r="P65" i="6"/>
  <c r="P60" i="6"/>
  <c r="P54" i="6"/>
  <c r="P49" i="6"/>
  <c r="P44" i="6"/>
  <c r="P38" i="6"/>
  <c r="P33" i="6"/>
  <c r="P28" i="6"/>
  <c r="P22" i="6"/>
  <c r="P17" i="6"/>
  <c r="P84" i="6"/>
  <c r="P78" i="6"/>
  <c r="P73" i="6"/>
  <c r="P68" i="6"/>
  <c r="P62" i="6"/>
  <c r="P57" i="6"/>
  <c r="P52" i="6"/>
  <c r="P46" i="6"/>
  <c r="P41" i="6"/>
  <c r="P36" i="6"/>
  <c r="P30" i="6"/>
  <c r="P25" i="6"/>
  <c r="P20" i="6"/>
  <c r="P471" i="6"/>
  <c r="P460" i="6"/>
  <c r="P468" i="6"/>
  <c r="P462" i="6"/>
  <c r="P474" i="6"/>
  <c r="P467" i="6"/>
  <c r="P473" i="6"/>
  <c r="P464" i="6"/>
  <c r="P459" i="6"/>
  <c r="P457" i="6"/>
  <c r="P455" i="6"/>
  <c r="P453" i="6"/>
  <c r="P451" i="6"/>
  <c r="P449" i="6"/>
  <c r="P447" i="6"/>
  <c r="P445" i="6"/>
  <c r="P443" i="6"/>
  <c r="P441" i="6"/>
  <c r="P439" i="6"/>
  <c r="P437" i="6"/>
  <c r="P435" i="6"/>
  <c r="P433" i="6"/>
  <c r="P476" i="6"/>
  <c r="P475" i="6"/>
  <c r="P472" i="6"/>
  <c r="P466" i="6"/>
  <c r="P456" i="6"/>
  <c r="P448" i="6"/>
  <c r="P440" i="6"/>
  <c r="P432" i="6"/>
  <c r="P465" i="6"/>
  <c r="P463" i="6"/>
  <c r="P461" i="6"/>
  <c r="P454" i="6"/>
  <c r="P446" i="6"/>
  <c r="P438" i="6"/>
  <c r="P442" i="6"/>
  <c r="P436" i="6"/>
  <c r="P469" i="6"/>
  <c r="P434" i="6"/>
  <c r="P470" i="6"/>
  <c r="P452" i="6"/>
  <c r="P450" i="6"/>
  <c r="P458" i="6"/>
  <c r="P444" i="6"/>
  <c r="L1111" i="6"/>
  <c r="L1109" i="6"/>
  <c r="L1107" i="6"/>
  <c r="L1105" i="6"/>
  <c r="L1103" i="6"/>
  <c r="L1101" i="6"/>
  <c r="L1099" i="6"/>
  <c r="L1097" i="6"/>
  <c r="L1095" i="6"/>
  <c r="L1093" i="6"/>
  <c r="L1091" i="6"/>
  <c r="L1089" i="6"/>
  <c r="L1087" i="6"/>
  <c r="L1085" i="6"/>
  <c r="L1083" i="6"/>
  <c r="L1081" i="6"/>
  <c r="L1079" i="6"/>
  <c r="L1077" i="6"/>
  <c r="L1075" i="6"/>
  <c r="L1073" i="6"/>
  <c r="L1071" i="6"/>
  <c r="L1069" i="6"/>
  <c r="M1109" i="6"/>
  <c r="K1109" i="6" s="1"/>
  <c r="M1108" i="6"/>
  <c r="K1108" i="6" s="1"/>
  <c r="L1098" i="6"/>
  <c r="M1093" i="6"/>
  <c r="K1093" i="6" s="1"/>
  <c r="M1092" i="6"/>
  <c r="K1092" i="6" s="1"/>
  <c r="L1082" i="6"/>
  <c r="M1077" i="6"/>
  <c r="K1077" i="6" s="1"/>
  <c r="M1076" i="6"/>
  <c r="K1076" i="6" s="1"/>
  <c r="L1108" i="6"/>
  <c r="M1103" i="6"/>
  <c r="K1103" i="6" s="1"/>
  <c r="M1102" i="6"/>
  <c r="K1102" i="6" s="1"/>
  <c r="L1092" i="6"/>
  <c r="M1087" i="6"/>
  <c r="K1087" i="6" s="1"/>
  <c r="M1086" i="6"/>
  <c r="K1086" i="6" s="1"/>
  <c r="L1076" i="6"/>
  <c r="M1071" i="6"/>
  <c r="K1071" i="6" s="1"/>
  <c r="M1070" i="6"/>
  <c r="K1070" i="6" s="1"/>
  <c r="M1112" i="6"/>
  <c r="K1112" i="6" s="1"/>
  <c r="L1102" i="6"/>
  <c r="M1097" i="6"/>
  <c r="K1097" i="6" s="1"/>
  <c r="M1096" i="6"/>
  <c r="K1096" i="6" s="1"/>
  <c r="L1086" i="6"/>
  <c r="M1081" i="6"/>
  <c r="K1081" i="6" s="1"/>
  <c r="M1080" i="6"/>
  <c r="K1080" i="6" s="1"/>
  <c r="L1070" i="6"/>
  <c r="L1112" i="6"/>
  <c r="M1107" i="6"/>
  <c r="K1107" i="6" s="1"/>
  <c r="M1106" i="6"/>
  <c r="K1106" i="6" s="1"/>
  <c r="L1096" i="6"/>
  <c r="M1091" i="6"/>
  <c r="K1091" i="6" s="1"/>
  <c r="M1090" i="6"/>
  <c r="K1090" i="6" s="1"/>
  <c r="L1080" i="6"/>
  <c r="M1075" i="6"/>
  <c r="K1075" i="6" s="1"/>
  <c r="M1074" i="6"/>
  <c r="K1074" i="6" s="1"/>
  <c r="M1100" i="6"/>
  <c r="K1100" i="6" s="1"/>
  <c r="M1094" i="6"/>
  <c r="K1094" i="6" s="1"/>
  <c r="M1089" i="6"/>
  <c r="K1089" i="6" s="1"/>
  <c r="L1088" i="6"/>
  <c r="M1068" i="6"/>
  <c r="K1068" i="6" s="1"/>
  <c r="M1101" i="6"/>
  <c r="K1101" i="6" s="1"/>
  <c r="L1100" i="6"/>
  <c r="M1095" i="6"/>
  <c r="K1095" i="6" s="1"/>
  <c r="L1094" i="6"/>
  <c r="M1069" i="6"/>
  <c r="K1069" i="6" s="1"/>
  <c r="L1068" i="6"/>
  <c r="L1106" i="6"/>
  <c r="L1074" i="6"/>
  <c r="M1104" i="6"/>
  <c r="K1104" i="6" s="1"/>
  <c r="M1099" i="6"/>
  <c r="K1099" i="6" s="1"/>
  <c r="M1098" i="6"/>
  <c r="K1098" i="6" s="1"/>
  <c r="M1072" i="6"/>
  <c r="K1072" i="6" s="1"/>
  <c r="M1110" i="6"/>
  <c r="K1110" i="6" s="1"/>
  <c r="M1105" i="6"/>
  <c r="K1105" i="6" s="1"/>
  <c r="L1104" i="6"/>
  <c r="M1084" i="6"/>
  <c r="K1084" i="6" s="1"/>
  <c r="M1078" i="6"/>
  <c r="K1078" i="6" s="1"/>
  <c r="M1073" i="6"/>
  <c r="K1073" i="6" s="1"/>
  <c r="L1072" i="6"/>
  <c r="M1085" i="6"/>
  <c r="K1085" i="6" s="1"/>
  <c r="M1082" i="6"/>
  <c r="K1082" i="6" s="1"/>
  <c r="M1083" i="6"/>
  <c r="K1083" i="6" s="1"/>
  <c r="L1078" i="6"/>
  <c r="L1090" i="6"/>
  <c r="M1088" i="6"/>
  <c r="K1088" i="6" s="1"/>
  <c r="M1079" i="6"/>
  <c r="K1079" i="6" s="1"/>
  <c r="M1111" i="6"/>
  <c r="K1111" i="6" s="1"/>
  <c r="L1084" i="6"/>
  <c r="L1110" i="6"/>
  <c r="R499" i="6"/>
  <c r="R497" i="6"/>
  <c r="R495" i="6"/>
  <c r="R493" i="6"/>
  <c r="R491" i="6"/>
  <c r="R489" i="6"/>
  <c r="R487" i="6"/>
  <c r="R485" i="6"/>
  <c r="R483" i="6"/>
  <c r="R481" i="6"/>
  <c r="R479" i="6"/>
  <c r="R477" i="6"/>
  <c r="R496" i="6"/>
  <c r="R488" i="6"/>
  <c r="R480" i="6"/>
  <c r="R494" i="6"/>
  <c r="R486" i="6"/>
  <c r="R500" i="6"/>
  <c r="R498" i="6"/>
  <c r="R484" i="6"/>
  <c r="R482" i="6"/>
  <c r="R492" i="6"/>
  <c r="R478" i="6"/>
  <c r="R490" i="6"/>
  <c r="S818" i="6"/>
  <c r="S816" i="6"/>
  <c r="S814" i="6"/>
  <c r="S812" i="6"/>
  <c r="S810" i="6"/>
  <c r="S808" i="6"/>
  <c r="S806" i="6"/>
  <c r="S804" i="6"/>
  <c r="S802" i="6"/>
  <c r="S800" i="6"/>
  <c r="S798" i="6"/>
  <c r="S796" i="6"/>
  <c r="S815" i="6"/>
  <c r="S807" i="6"/>
  <c r="S799" i="6"/>
  <c r="S813" i="6"/>
  <c r="S811" i="6"/>
  <c r="S801" i="6"/>
  <c r="S805" i="6"/>
  <c r="S803" i="6"/>
  <c r="S817" i="6"/>
  <c r="S795" i="6"/>
  <c r="S797" i="6"/>
  <c r="S809" i="6"/>
  <c r="U1129" i="6"/>
  <c r="U1135" i="6"/>
  <c r="U1126" i="6"/>
  <c r="U1117" i="6"/>
  <c r="U1115" i="6"/>
  <c r="U1113" i="6"/>
  <c r="U1131" i="6"/>
  <c r="U1128" i="6"/>
  <c r="U1119" i="6"/>
  <c r="U1134" i="6"/>
  <c r="U1121" i="6"/>
  <c r="U1136" i="6"/>
  <c r="U1123" i="6"/>
  <c r="U1122" i="6"/>
  <c r="U1120" i="6"/>
  <c r="U1114" i="6"/>
  <c r="U1132" i="6"/>
  <c r="U1125" i="6"/>
  <c r="U1127" i="6"/>
  <c r="U1116" i="6"/>
  <c r="U1133" i="6"/>
  <c r="U1130" i="6"/>
  <c r="U1124" i="6"/>
  <c r="U1118" i="6"/>
  <c r="V712" i="6"/>
  <c r="V704" i="6"/>
  <c r="V696" i="6"/>
  <c r="V717" i="6"/>
  <c r="V709" i="6"/>
  <c r="V701" i="6"/>
  <c r="V714" i="6"/>
  <c r="V706" i="6"/>
  <c r="V698" i="6"/>
  <c r="V719" i="6"/>
  <c r="V718" i="6"/>
  <c r="V703" i="6"/>
  <c r="V702" i="6"/>
  <c r="V716" i="6"/>
  <c r="V715" i="6"/>
  <c r="V700" i="6"/>
  <c r="V699" i="6"/>
  <c r="V713" i="6"/>
  <c r="V697" i="6"/>
  <c r="V711" i="6"/>
  <c r="V710" i="6"/>
  <c r="V707" i="6"/>
  <c r="V705" i="6"/>
  <c r="V708" i="6"/>
  <c r="L1355" i="6"/>
  <c r="L1353" i="6"/>
  <c r="L1351" i="6"/>
  <c r="L1349" i="6"/>
  <c r="L1347" i="6"/>
  <c r="L1345" i="6"/>
  <c r="L1343" i="6"/>
  <c r="L1341" i="6"/>
  <c r="L1339" i="6"/>
  <c r="L1337" i="6"/>
  <c r="L1335" i="6"/>
  <c r="L1333" i="6"/>
  <c r="L1352" i="6"/>
  <c r="M1347" i="6"/>
  <c r="K1347" i="6" s="1"/>
  <c r="M1346" i="6"/>
  <c r="K1346" i="6" s="1"/>
  <c r="L1336" i="6"/>
  <c r="L1346" i="6"/>
  <c r="M1341" i="6"/>
  <c r="K1341" i="6" s="1"/>
  <c r="M1340" i="6"/>
  <c r="K1340" i="6" s="1"/>
  <c r="M1351" i="6"/>
  <c r="K1351" i="6" s="1"/>
  <c r="M1350" i="6"/>
  <c r="K1350" i="6" s="1"/>
  <c r="L1340" i="6"/>
  <c r="M1335" i="6"/>
  <c r="K1335" i="6" s="1"/>
  <c r="M1334" i="6"/>
  <c r="K1334" i="6" s="1"/>
  <c r="L1350" i="6"/>
  <c r="M1349" i="6"/>
  <c r="K1349" i="6" s="1"/>
  <c r="M1338" i="6"/>
  <c r="K1338" i="6" s="1"/>
  <c r="M1354" i="6"/>
  <c r="K1354" i="6" s="1"/>
  <c r="L1338" i="6"/>
  <c r="L1354" i="6"/>
  <c r="M1339" i="6"/>
  <c r="K1339" i="6" s="1"/>
  <c r="M1337" i="6"/>
  <c r="K1337" i="6" s="1"/>
  <c r="M1336" i="6"/>
  <c r="K1336" i="6" s="1"/>
  <c r="M1355" i="6"/>
  <c r="K1355" i="6" s="1"/>
  <c r="M1353" i="6"/>
  <c r="K1353" i="6" s="1"/>
  <c r="M1352" i="6"/>
  <c r="K1352" i="6" s="1"/>
  <c r="M1344" i="6"/>
  <c r="K1344" i="6" s="1"/>
  <c r="M1345" i="6"/>
  <c r="K1345" i="6" s="1"/>
  <c r="M1342" i="6"/>
  <c r="K1342" i="6" s="1"/>
  <c r="M1332" i="6"/>
  <c r="K1332" i="6" s="1"/>
  <c r="L1342" i="6"/>
  <c r="L1332" i="6"/>
  <c r="M1333" i="6"/>
  <c r="K1333" i="6" s="1"/>
  <c r="M1348" i="6"/>
  <c r="K1348" i="6" s="1"/>
  <c r="L1348" i="6"/>
  <c r="M1343" i="6"/>
  <c r="K1343" i="6" s="1"/>
  <c r="L1334" i="6"/>
  <c r="L1344" i="6"/>
  <c r="U863" i="6"/>
  <c r="U861" i="6"/>
  <c r="U859" i="6"/>
  <c r="U857" i="6"/>
  <c r="U855" i="6"/>
  <c r="U853" i="6"/>
  <c r="U851" i="6"/>
  <c r="U849" i="6"/>
  <c r="U847" i="6"/>
  <c r="U845" i="6"/>
  <c r="U843" i="6"/>
  <c r="U841" i="6"/>
  <c r="U839" i="6"/>
  <c r="U837" i="6"/>
  <c r="U835" i="6"/>
  <c r="U833" i="6"/>
  <c r="U831" i="6"/>
  <c r="U829" i="6"/>
  <c r="U827" i="6"/>
  <c r="U825" i="6"/>
  <c r="U823" i="6"/>
  <c r="U821" i="6"/>
  <c r="U819" i="6"/>
  <c r="U862" i="6"/>
  <c r="U854" i="6"/>
  <c r="U846" i="6"/>
  <c r="U838" i="6"/>
  <c r="U830" i="6"/>
  <c r="U822" i="6"/>
  <c r="U856" i="6"/>
  <c r="U848" i="6"/>
  <c r="U840" i="6"/>
  <c r="U832" i="6"/>
  <c r="U824" i="6"/>
  <c r="U834" i="6"/>
  <c r="U860" i="6"/>
  <c r="U826" i="6"/>
  <c r="U852" i="6"/>
  <c r="U844" i="6"/>
  <c r="U836" i="6"/>
  <c r="U820" i="6"/>
  <c r="U858" i="6"/>
  <c r="U850" i="6"/>
  <c r="U842" i="6"/>
  <c r="U828" i="6"/>
  <c r="P590" i="6"/>
  <c r="P588" i="6"/>
  <c r="P586" i="6"/>
  <c r="P584" i="6"/>
  <c r="P582" i="6"/>
  <c r="P580" i="6"/>
  <c r="P578" i="6"/>
  <c r="P576" i="6"/>
  <c r="P574" i="6"/>
  <c r="P572" i="6"/>
  <c r="P570" i="6"/>
  <c r="P568" i="6"/>
  <c r="P587" i="6"/>
  <c r="P579" i="6"/>
  <c r="P571" i="6"/>
  <c r="P566" i="6"/>
  <c r="P564" i="6"/>
  <c r="P562" i="6"/>
  <c r="P560" i="6"/>
  <c r="P558" i="6"/>
  <c r="P556" i="6"/>
  <c r="P554" i="6"/>
  <c r="P552" i="6"/>
  <c r="P550" i="6"/>
  <c r="P548" i="6"/>
  <c r="P546" i="6"/>
  <c r="P573" i="6"/>
  <c r="P567" i="6"/>
  <c r="P551" i="6"/>
  <c r="P561" i="6"/>
  <c r="P555" i="6"/>
  <c r="P565" i="6"/>
  <c r="P549" i="6"/>
  <c r="P585" i="6"/>
  <c r="P563" i="6"/>
  <c r="P577" i="6"/>
  <c r="P575" i="6"/>
  <c r="P569" i="6"/>
  <c r="P559" i="6"/>
  <c r="P553" i="6"/>
  <c r="P547" i="6"/>
  <c r="P581" i="6"/>
  <c r="P557" i="6"/>
  <c r="P589" i="6"/>
  <c r="P583" i="6"/>
  <c r="L1199" i="6"/>
  <c r="M1226" i="6"/>
  <c r="K1226" i="6" s="1"/>
  <c r="M1222" i="6"/>
  <c r="K1222" i="6" s="1"/>
  <c r="M1218" i="6"/>
  <c r="K1218" i="6" s="1"/>
  <c r="M1214" i="6"/>
  <c r="K1214" i="6" s="1"/>
  <c r="M1210" i="6"/>
  <c r="K1210" i="6" s="1"/>
  <c r="M1206" i="6"/>
  <c r="K1206" i="6" s="1"/>
  <c r="M1202" i="6"/>
  <c r="K1202" i="6" s="1"/>
  <c r="M1196" i="6"/>
  <c r="K1196" i="6" s="1"/>
  <c r="M1194" i="6"/>
  <c r="K1194" i="6" s="1"/>
  <c r="M1192" i="6"/>
  <c r="K1192" i="6" s="1"/>
  <c r="M1190" i="6"/>
  <c r="K1190" i="6" s="1"/>
  <c r="M1188" i="6"/>
  <c r="K1188" i="6" s="1"/>
  <c r="M1186" i="6"/>
  <c r="K1186" i="6" s="1"/>
  <c r="M1184" i="6"/>
  <c r="K1184" i="6" s="1"/>
  <c r="M1182" i="6"/>
  <c r="K1182" i="6" s="1"/>
  <c r="L1226" i="6"/>
  <c r="M1225" i="6"/>
  <c r="K1225" i="6" s="1"/>
  <c r="L1222" i="6"/>
  <c r="M1221" i="6"/>
  <c r="K1221" i="6" s="1"/>
  <c r="L1218" i="6"/>
  <c r="M1217" i="6"/>
  <c r="K1217" i="6" s="1"/>
  <c r="L1214" i="6"/>
  <c r="M1213" i="6"/>
  <c r="K1213" i="6" s="1"/>
  <c r="L1210" i="6"/>
  <c r="M1209" i="6"/>
  <c r="K1209" i="6" s="1"/>
  <c r="L1206" i="6"/>
  <c r="M1205" i="6"/>
  <c r="K1205" i="6" s="1"/>
  <c r="L1202" i="6"/>
  <c r="M1201" i="6"/>
  <c r="K1201" i="6" s="1"/>
  <c r="L1196" i="6"/>
  <c r="L1194" i="6"/>
  <c r="L1192" i="6"/>
  <c r="L1190" i="6"/>
  <c r="L1188" i="6"/>
  <c r="L1186" i="6"/>
  <c r="L1184" i="6"/>
  <c r="L1182" i="6"/>
  <c r="L1219" i="6"/>
  <c r="L1208" i="6"/>
  <c r="M1207" i="6"/>
  <c r="K1207" i="6" s="1"/>
  <c r="L1225" i="6"/>
  <c r="M1216" i="6"/>
  <c r="K1216" i="6" s="1"/>
  <c r="L1207" i="6"/>
  <c r="L1197" i="6"/>
  <c r="L1193" i="6"/>
  <c r="L1189" i="6"/>
  <c r="L1185" i="6"/>
  <c r="L1216" i="6"/>
  <c r="M1215" i="6"/>
  <c r="K1215" i="6" s="1"/>
  <c r="L1213" i="6"/>
  <c r="M1204" i="6"/>
  <c r="K1204" i="6" s="1"/>
  <c r="L1224" i="6"/>
  <c r="M1223" i="6"/>
  <c r="K1223" i="6" s="1"/>
  <c r="L1221" i="6"/>
  <c r="M1212" i="6"/>
  <c r="K1212" i="6" s="1"/>
  <c r="L1203" i="6"/>
  <c r="M1195" i="6"/>
  <c r="K1195" i="6" s="1"/>
  <c r="M1191" i="6"/>
  <c r="K1191" i="6" s="1"/>
  <c r="M1187" i="6"/>
  <c r="K1187" i="6" s="1"/>
  <c r="M1183" i="6"/>
  <c r="K1183" i="6" s="1"/>
  <c r="M1220" i="6"/>
  <c r="K1220" i="6" s="1"/>
  <c r="M1219" i="6"/>
  <c r="K1219" i="6" s="1"/>
  <c r="L1205" i="6"/>
  <c r="L1204" i="6"/>
  <c r="M1203" i="6"/>
  <c r="K1203" i="6" s="1"/>
  <c r="L1200" i="6"/>
  <c r="M1198" i="6"/>
  <c r="K1198" i="6" s="1"/>
  <c r="L1220" i="6"/>
  <c r="L1209" i="6"/>
  <c r="M1199" i="6"/>
  <c r="K1199" i="6" s="1"/>
  <c r="L1198" i="6"/>
  <c r="M1197" i="6"/>
  <c r="K1197" i="6" s="1"/>
  <c r="L1195" i="6"/>
  <c r="M1211" i="6"/>
  <c r="K1211" i="6" s="1"/>
  <c r="M1185" i="6"/>
  <c r="K1185" i="6" s="1"/>
  <c r="L1183" i="6"/>
  <c r="M1224" i="6"/>
  <c r="K1224" i="6" s="1"/>
  <c r="M1193" i="6"/>
  <c r="K1193" i="6" s="1"/>
  <c r="L1191" i="6"/>
  <c r="L1217" i="6"/>
  <c r="L1187" i="6"/>
  <c r="L1223" i="6"/>
  <c r="L1211" i="6"/>
  <c r="M1189" i="6"/>
  <c r="K1189" i="6" s="1"/>
  <c r="L1212" i="6"/>
  <c r="L1201" i="6"/>
  <c r="M1200" i="6"/>
  <c r="K1200" i="6" s="1"/>
  <c r="M1208" i="6"/>
  <c r="K1208" i="6" s="1"/>
  <c r="L1215" i="6"/>
  <c r="R635" i="6"/>
  <c r="R626" i="6"/>
  <c r="R619" i="6"/>
  <c r="R610" i="6"/>
  <c r="R603" i="6"/>
  <c r="R594" i="6"/>
  <c r="R628" i="6"/>
  <c r="R621" i="6"/>
  <c r="R612" i="6"/>
  <c r="R605" i="6"/>
  <c r="R596" i="6"/>
  <c r="R630" i="6"/>
  <c r="R623" i="6"/>
  <c r="R614" i="6"/>
  <c r="R607" i="6"/>
  <c r="R598" i="6"/>
  <c r="R591" i="6"/>
  <c r="R625" i="6"/>
  <c r="R604" i="6"/>
  <c r="R599" i="6"/>
  <c r="R620" i="6"/>
  <c r="R615" i="6"/>
  <c r="R631" i="6"/>
  <c r="R602" i="6"/>
  <c r="R597" i="6"/>
  <c r="R592" i="6"/>
  <c r="R618" i="6"/>
  <c r="R613" i="6"/>
  <c r="R608" i="6"/>
  <c r="R634" i="6"/>
  <c r="R629" i="6"/>
  <c r="R624" i="6"/>
  <c r="R595" i="6"/>
  <c r="R632" i="6"/>
  <c r="R611" i="6"/>
  <c r="R609" i="6"/>
  <c r="R601" i="6"/>
  <c r="R600" i="6"/>
  <c r="R633" i="6"/>
  <c r="R622" i="6"/>
  <c r="R617" i="6"/>
  <c r="R616" i="6"/>
  <c r="R593" i="6"/>
  <c r="R606" i="6"/>
  <c r="R627" i="6"/>
  <c r="U664" i="6"/>
  <c r="U662" i="6"/>
  <c r="U660" i="6"/>
  <c r="U658" i="6"/>
  <c r="U656" i="6"/>
  <c r="U654" i="6"/>
  <c r="U652" i="6"/>
  <c r="U650" i="6"/>
  <c r="U648" i="6"/>
  <c r="U646" i="6"/>
  <c r="U644" i="6"/>
  <c r="U642" i="6"/>
  <c r="U640" i="6"/>
  <c r="U638" i="6"/>
  <c r="U636" i="6"/>
  <c r="U665" i="6"/>
  <c r="U657" i="6"/>
  <c r="U649" i="6"/>
  <c r="U641" i="6"/>
  <c r="U647" i="6"/>
  <c r="U639" i="6"/>
  <c r="U661" i="6"/>
  <c r="U653" i="6"/>
  <c r="U659" i="6"/>
  <c r="U645" i="6"/>
  <c r="U637" i="6"/>
  <c r="U663" i="6"/>
  <c r="U655" i="6"/>
  <c r="U651" i="6"/>
  <c r="U643" i="6"/>
  <c r="P1297" i="6"/>
  <c r="P1294" i="6"/>
  <c r="P1288" i="6"/>
  <c r="P1286" i="6"/>
  <c r="P1284" i="6"/>
  <c r="P1282" i="6"/>
  <c r="P1280" i="6"/>
  <c r="P1278" i="6"/>
  <c r="P1276" i="6"/>
  <c r="P1274" i="6"/>
  <c r="P1272" i="6"/>
  <c r="P1300" i="6"/>
  <c r="P1293" i="6"/>
  <c r="P1292" i="6"/>
  <c r="P1285" i="6"/>
  <c r="P1281" i="6"/>
  <c r="P1277" i="6"/>
  <c r="P1273" i="6"/>
  <c r="P1301" i="6"/>
  <c r="P1287" i="6"/>
  <c r="P1283" i="6"/>
  <c r="P1295" i="6"/>
  <c r="P1279" i="6"/>
  <c r="P1275" i="6"/>
  <c r="P1296" i="6"/>
  <c r="P1299" i="6"/>
  <c r="P1298" i="6"/>
  <c r="P1291" i="6"/>
  <c r="P1289" i="6"/>
  <c r="P1290" i="6"/>
  <c r="M1012" i="6"/>
  <c r="K1012" i="6" s="1"/>
  <c r="M1010" i="6"/>
  <c r="K1010" i="6" s="1"/>
  <c r="M1008" i="6"/>
  <c r="K1008" i="6" s="1"/>
  <c r="M1006" i="6"/>
  <c r="K1006" i="6" s="1"/>
  <c r="M1004" i="6"/>
  <c r="K1004" i="6" s="1"/>
  <c r="M1002" i="6"/>
  <c r="K1002" i="6" s="1"/>
  <c r="M1000" i="6"/>
  <c r="K1000" i="6" s="1"/>
  <c r="M998" i="6"/>
  <c r="K998" i="6" s="1"/>
  <c r="M996" i="6"/>
  <c r="K996" i="6" s="1"/>
  <c r="M994" i="6"/>
  <c r="K994" i="6" s="1"/>
  <c r="M992" i="6"/>
  <c r="K992" i="6" s="1"/>
  <c r="M990" i="6"/>
  <c r="K990" i="6" s="1"/>
  <c r="M988" i="6"/>
  <c r="K988" i="6" s="1"/>
  <c r="M986" i="6"/>
  <c r="K986" i="6" s="1"/>
  <c r="M984" i="6"/>
  <c r="K984" i="6" s="1"/>
  <c r="L1012" i="6"/>
  <c r="L1010" i="6"/>
  <c r="L1008" i="6"/>
  <c r="L1006" i="6"/>
  <c r="L1004" i="6"/>
  <c r="L1002" i="6"/>
  <c r="L1000" i="6"/>
  <c r="L998" i="6"/>
  <c r="L996" i="6"/>
  <c r="L994" i="6"/>
  <c r="L992" i="6"/>
  <c r="L990" i="6"/>
  <c r="L988" i="6"/>
  <c r="L986" i="6"/>
  <c r="L984" i="6"/>
  <c r="M1011" i="6"/>
  <c r="K1011" i="6" s="1"/>
  <c r="M1007" i="6"/>
  <c r="K1007" i="6" s="1"/>
  <c r="M1003" i="6"/>
  <c r="K1003" i="6" s="1"/>
  <c r="M999" i="6"/>
  <c r="K999" i="6" s="1"/>
  <c r="L1003" i="6"/>
  <c r="L1001" i="6"/>
  <c r="M997" i="6"/>
  <c r="K997" i="6" s="1"/>
  <c r="M995" i="6"/>
  <c r="K995" i="6" s="1"/>
  <c r="M993" i="6"/>
  <c r="K993" i="6" s="1"/>
  <c r="M1013" i="6"/>
  <c r="K1013" i="6" s="1"/>
  <c r="M991" i="6"/>
  <c r="K991" i="6" s="1"/>
  <c r="M989" i="6"/>
  <c r="K989" i="6" s="1"/>
  <c r="L1013" i="6"/>
  <c r="L1009" i="6"/>
  <c r="L1007" i="6"/>
  <c r="L1005" i="6"/>
  <c r="L993" i="6"/>
  <c r="L1011" i="6"/>
  <c r="L995" i="6"/>
  <c r="M1009" i="6"/>
  <c r="K1009" i="6" s="1"/>
  <c r="M1001" i="6"/>
  <c r="K1001" i="6" s="1"/>
  <c r="L999" i="6"/>
  <c r="M1005" i="6"/>
  <c r="K1005" i="6" s="1"/>
  <c r="L989" i="6"/>
  <c r="M987" i="6"/>
  <c r="K987" i="6" s="1"/>
  <c r="L985" i="6"/>
  <c r="L987" i="6"/>
  <c r="L991" i="6"/>
  <c r="L997" i="6"/>
  <c r="M985" i="6"/>
  <c r="K985" i="6" s="1"/>
  <c r="R1325" i="6"/>
  <c r="R1318" i="6"/>
  <c r="R1309" i="6"/>
  <c r="R1302" i="6"/>
  <c r="R1331" i="6"/>
  <c r="R1324" i="6"/>
  <c r="R1315" i="6"/>
  <c r="R1308" i="6"/>
  <c r="R1330" i="6"/>
  <c r="R1321" i="6"/>
  <c r="R1314" i="6"/>
  <c r="R1305" i="6"/>
  <c r="R1320" i="6"/>
  <c r="R1313" i="6"/>
  <c r="R1312" i="6"/>
  <c r="R1311" i="6"/>
  <c r="R1310" i="6"/>
  <c r="R1303" i="6"/>
  <c r="R1306" i="6"/>
  <c r="R1304" i="6"/>
  <c r="R1329" i="6"/>
  <c r="R1328" i="6"/>
  <c r="R1327" i="6"/>
  <c r="R1317" i="6"/>
  <c r="R1326" i="6"/>
  <c r="R1319" i="6"/>
  <c r="R1316" i="6"/>
  <c r="R1307" i="6"/>
  <c r="R1322" i="6"/>
  <c r="R1323" i="6"/>
  <c r="U1385" i="6"/>
  <c r="U1383" i="6"/>
  <c r="U1381" i="6"/>
  <c r="U1379" i="6"/>
  <c r="U1377" i="6"/>
  <c r="U1375" i="6"/>
  <c r="U1373" i="6"/>
  <c r="U1371" i="6"/>
  <c r="U1369" i="6"/>
  <c r="U1367" i="6"/>
  <c r="U1365" i="6"/>
  <c r="U1363" i="6"/>
  <c r="U1361" i="6"/>
  <c r="U1359" i="6"/>
  <c r="U1357" i="6"/>
  <c r="U1380" i="6"/>
  <c r="U1364" i="6"/>
  <c r="U1370" i="6"/>
  <c r="U1376" i="6"/>
  <c r="U1360" i="6"/>
  <c r="U1382" i="6"/>
  <c r="U1372" i="6"/>
  <c r="U1362" i="6"/>
  <c r="U1358" i="6"/>
  <c r="U1356" i="6"/>
  <c r="U1384" i="6"/>
  <c r="U1378" i="6"/>
  <c r="U1374" i="6"/>
  <c r="U1366" i="6"/>
  <c r="U1368" i="6"/>
  <c r="S1408" i="6"/>
  <c r="R1409" i="6"/>
  <c r="W1412" i="6"/>
  <c r="V1413" i="6"/>
  <c r="U1414" i="6"/>
  <c r="T1415" i="6"/>
  <c r="S1416" i="6"/>
  <c r="R1417" i="6"/>
  <c r="R792" i="6"/>
  <c r="R787" i="6"/>
  <c r="R784" i="6"/>
  <c r="R779" i="6"/>
  <c r="R776" i="6"/>
  <c r="R771" i="6"/>
  <c r="R768" i="6"/>
  <c r="R763" i="6"/>
  <c r="R760" i="6"/>
  <c r="R755" i="6"/>
  <c r="R752" i="6"/>
  <c r="R794" i="6"/>
  <c r="R789" i="6"/>
  <c r="R786" i="6"/>
  <c r="R781" i="6"/>
  <c r="R778" i="6"/>
  <c r="R773" i="6"/>
  <c r="R770" i="6"/>
  <c r="R765" i="6"/>
  <c r="R762" i="6"/>
  <c r="R757" i="6"/>
  <c r="R754" i="6"/>
  <c r="R788" i="6"/>
  <c r="R774" i="6"/>
  <c r="R761" i="6"/>
  <c r="R759" i="6"/>
  <c r="R780" i="6"/>
  <c r="R766" i="6"/>
  <c r="R753" i="6"/>
  <c r="R751" i="6"/>
  <c r="R772" i="6"/>
  <c r="R758" i="6"/>
  <c r="R764" i="6"/>
  <c r="R750" i="6"/>
  <c r="R793" i="6"/>
  <c r="R791" i="6"/>
  <c r="R756" i="6"/>
  <c r="R767" i="6"/>
  <c r="R790" i="6"/>
  <c r="R769" i="6"/>
  <c r="R785" i="6"/>
  <c r="R783" i="6"/>
  <c r="R775" i="6"/>
  <c r="R782" i="6"/>
  <c r="R777" i="6"/>
  <c r="R693" i="6"/>
  <c r="R686" i="6"/>
  <c r="R677" i="6"/>
  <c r="R670" i="6"/>
  <c r="R695" i="6"/>
  <c r="R688" i="6"/>
  <c r="R679" i="6"/>
  <c r="R672" i="6"/>
  <c r="R690" i="6"/>
  <c r="R681" i="6"/>
  <c r="R674" i="6"/>
  <c r="R691" i="6"/>
  <c r="R678" i="6"/>
  <c r="R668" i="6"/>
  <c r="R667" i="6"/>
  <c r="R694" i="6"/>
  <c r="R684" i="6"/>
  <c r="R683" i="6"/>
  <c r="R673" i="6"/>
  <c r="R689" i="6"/>
  <c r="R676" i="6"/>
  <c r="R692" i="6"/>
  <c r="R671" i="6"/>
  <c r="R666" i="6"/>
  <c r="R687" i="6"/>
  <c r="R685" i="6"/>
  <c r="R675" i="6"/>
  <c r="R669" i="6"/>
  <c r="R682" i="6"/>
  <c r="R680" i="6"/>
  <c r="W1418" i="6"/>
  <c r="R82" i="6"/>
  <c r="R74" i="6"/>
  <c r="R66" i="6"/>
  <c r="R58" i="6"/>
  <c r="R50" i="6"/>
  <c r="R42" i="6"/>
  <c r="R34" i="6"/>
  <c r="R26" i="6"/>
  <c r="R18" i="6"/>
  <c r="R85" i="6"/>
  <c r="R77" i="6"/>
  <c r="R69" i="6"/>
  <c r="R61" i="6"/>
  <c r="R53" i="6"/>
  <c r="R45" i="6"/>
  <c r="R37" i="6"/>
  <c r="R29" i="6"/>
  <c r="R21" i="6"/>
  <c r="R80" i="6"/>
  <c r="R72" i="6"/>
  <c r="R64" i="6"/>
  <c r="R56" i="6"/>
  <c r="R48" i="6"/>
  <c r="R40" i="6"/>
  <c r="R32" i="6"/>
  <c r="R24" i="6"/>
  <c r="R83" i="6"/>
  <c r="R75" i="6"/>
  <c r="R67" i="6"/>
  <c r="R59" i="6"/>
  <c r="R51" i="6"/>
  <c r="R43" i="6"/>
  <c r="R35" i="6"/>
  <c r="R27" i="6"/>
  <c r="R19" i="6"/>
  <c r="R86" i="6"/>
  <c r="R78" i="6"/>
  <c r="R70" i="6"/>
  <c r="R62" i="6"/>
  <c r="R54" i="6"/>
  <c r="R46" i="6"/>
  <c r="R38" i="6"/>
  <c r="R30" i="6"/>
  <c r="R22" i="6"/>
  <c r="R84" i="6"/>
  <c r="R79" i="6"/>
  <c r="R73" i="6"/>
  <c r="R68" i="6"/>
  <c r="R63" i="6"/>
  <c r="R57" i="6"/>
  <c r="R52" i="6"/>
  <c r="R47" i="6"/>
  <c r="R41" i="6"/>
  <c r="R36" i="6"/>
  <c r="R31" i="6"/>
  <c r="R25" i="6"/>
  <c r="R20" i="6"/>
  <c r="R76" i="6"/>
  <c r="R33" i="6"/>
  <c r="R71" i="6"/>
  <c r="R28" i="6"/>
  <c r="R65" i="6"/>
  <c r="R23" i="6"/>
  <c r="R60" i="6"/>
  <c r="R17" i="6"/>
  <c r="R55" i="6"/>
  <c r="R49" i="6"/>
  <c r="R81" i="6"/>
  <c r="R44" i="6"/>
  <c r="R39" i="6"/>
  <c r="P1388" i="6"/>
  <c r="P1387" i="6"/>
  <c r="P1392" i="6"/>
  <c r="P1391" i="6"/>
  <c r="P1389" i="6"/>
  <c r="P1390" i="6"/>
  <c r="P1395" i="6"/>
  <c r="P1393" i="6"/>
  <c r="P1394" i="6"/>
  <c r="P1386" i="6"/>
  <c r="R475" i="6"/>
  <c r="R473" i="6"/>
  <c r="R471" i="6"/>
  <c r="R469" i="6"/>
  <c r="R467" i="6"/>
  <c r="R465" i="6"/>
  <c r="R468" i="6"/>
  <c r="R462" i="6"/>
  <c r="R474" i="6"/>
  <c r="R464" i="6"/>
  <c r="R459" i="6"/>
  <c r="R457" i="6"/>
  <c r="R455" i="6"/>
  <c r="R453" i="6"/>
  <c r="R451" i="6"/>
  <c r="R449" i="6"/>
  <c r="R447" i="6"/>
  <c r="R445" i="6"/>
  <c r="R443" i="6"/>
  <c r="R441" i="6"/>
  <c r="R439" i="6"/>
  <c r="R437" i="6"/>
  <c r="R435" i="6"/>
  <c r="R433" i="6"/>
  <c r="R470" i="6"/>
  <c r="R461" i="6"/>
  <c r="R472" i="6"/>
  <c r="R466" i="6"/>
  <c r="R456" i="6"/>
  <c r="R448" i="6"/>
  <c r="R440" i="6"/>
  <c r="R432" i="6"/>
  <c r="R463" i="6"/>
  <c r="R454" i="6"/>
  <c r="R446" i="6"/>
  <c r="R438" i="6"/>
  <c r="R452" i="6"/>
  <c r="R444" i="6"/>
  <c r="R436" i="6"/>
  <c r="R434" i="6"/>
  <c r="R476" i="6"/>
  <c r="R460" i="6"/>
  <c r="R458" i="6"/>
  <c r="R450" i="6"/>
  <c r="R442" i="6"/>
  <c r="S497" i="6"/>
  <c r="S489" i="6"/>
  <c r="S481" i="6"/>
  <c r="S480" i="6"/>
  <c r="S494" i="6"/>
  <c r="S486" i="6"/>
  <c r="S495" i="6"/>
  <c r="S487" i="6"/>
  <c r="S500" i="6"/>
  <c r="S492" i="6"/>
  <c r="S484" i="6"/>
  <c r="S479" i="6"/>
  <c r="S493" i="6"/>
  <c r="S491" i="6"/>
  <c r="S498" i="6"/>
  <c r="S482" i="6"/>
  <c r="S488" i="6"/>
  <c r="S499" i="6"/>
  <c r="S485" i="6"/>
  <c r="S483" i="6"/>
  <c r="S478" i="6"/>
  <c r="S477" i="6"/>
  <c r="S490" i="6"/>
  <c r="S496" i="6"/>
  <c r="U812" i="6"/>
  <c r="U804" i="6"/>
  <c r="U796" i="6"/>
  <c r="U817" i="6"/>
  <c r="U809" i="6"/>
  <c r="U801" i="6"/>
  <c r="U814" i="6"/>
  <c r="U806" i="6"/>
  <c r="U798" i="6"/>
  <c r="U808" i="6"/>
  <c r="U807" i="6"/>
  <c r="U805" i="6"/>
  <c r="U803" i="6"/>
  <c r="U802" i="6"/>
  <c r="U800" i="6"/>
  <c r="U799" i="6"/>
  <c r="U818" i="6"/>
  <c r="U797" i="6"/>
  <c r="U795" i="6"/>
  <c r="U810" i="6"/>
  <c r="U815" i="6"/>
  <c r="U811" i="6"/>
  <c r="U816" i="6"/>
  <c r="U813" i="6"/>
  <c r="V1131" i="6"/>
  <c r="V1128" i="6"/>
  <c r="V1119" i="6"/>
  <c r="V1134" i="6"/>
  <c r="V1121" i="6"/>
  <c r="V1123" i="6"/>
  <c r="V1133" i="6"/>
  <c r="V1122" i="6"/>
  <c r="V1120" i="6"/>
  <c r="V1114" i="6"/>
  <c r="V1132" i="6"/>
  <c r="V1113" i="6"/>
  <c r="V1118" i="6"/>
  <c r="V1125" i="6"/>
  <c r="V1126" i="6"/>
  <c r="V1115" i="6"/>
  <c r="V1127" i="6"/>
  <c r="V1129" i="6"/>
  <c r="V1116" i="6"/>
  <c r="V1135" i="6"/>
  <c r="V1130" i="6"/>
  <c r="V1117" i="6"/>
  <c r="V1124" i="6"/>
  <c r="V1136" i="6"/>
  <c r="L1036" i="6"/>
  <c r="L1034" i="6"/>
  <c r="L1032" i="6"/>
  <c r="L1030" i="6"/>
  <c r="L1028" i="6"/>
  <c r="L1026" i="6"/>
  <c r="L1024" i="6"/>
  <c r="L1022" i="6"/>
  <c r="L1020" i="6"/>
  <c r="L1018" i="6"/>
  <c r="L1016" i="6"/>
  <c r="L1014" i="6"/>
  <c r="M1034" i="6"/>
  <c r="K1034" i="6" s="1"/>
  <c r="L1033" i="6"/>
  <c r="M1031" i="6"/>
  <c r="K1031" i="6" s="1"/>
  <c r="M1018" i="6"/>
  <c r="K1018" i="6" s="1"/>
  <c r="L1017" i="6"/>
  <c r="M1015" i="6"/>
  <c r="K1015" i="6" s="1"/>
  <c r="M1032" i="6"/>
  <c r="K1032" i="6" s="1"/>
  <c r="L1031" i="6"/>
  <c r="M1029" i="6"/>
  <c r="K1029" i="6" s="1"/>
  <c r="M1016" i="6"/>
  <c r="K1016" i="6" s="1"/>
  <c r="L1015" i="6"/>
  <c r="M1030" i="6"/>
  <c r="K1030" i="6" s="1"/>
  <c r="L1029" i="6"/>
  <c r="M1027" i="6"/>
  <c r="K1027" i="6" s="1"/>
  <c r="M1028" i="6"/>
  <c r="K1028" i="6" s="1"/>
  <c r="L1027" i="6"/>
  <c r="M1025" i="6"/>
  <c r="K1025" i="6" s="1"/>
  <c r="M1033" i="6"/>
  <c r="K1033" i="6" s="1"/>
  <c r="M1021" i="6"/>
  <c r="K1021" i="6" s="1"/>
  <c r="M1019" i="6"/>
  <c r="K1019" i="6" s="1"/>
  <c r="M1037" i="6"/>
  <c r="K1037" i="6" s="1"/>
  <c r="M1035" i="6"/>
  <c r="K1035" i="6" s="1"/>
  <c r="M1023" i="6"/>
  <c r="K1023" i="6" s="1"/>
  <c r="L1021" i="6"/>
  <c r="L1019" i="6"/>
  <c r="L1037" i="6"/>
  <c r="L1035" i="6"/>
  <c r="L1023" i="6"/>
  <c r="M1022" i="6"/>
  <c r="K1022" i="6" s="1"/>
  <c r="M1020" i="6"/>
  <c r="K1020" i="6" s="1"/>
  <c r="M1014" i="6"/>
  <c r="K1014" i="6" s="1"/>
  <c r="M1017" i="6"/>
  <c r="K1017" i="6" s="1"/>
  <c r="M1026" i="6"/>
  <c r="K1026" i="6" s="1"/>
  <c r="M1036" i="6"/>
  <c r="K1036" i="6" s="1"/>
  <c r="M1024" i="6"/>
  <c r="K1024" i="6" s="1"/>
  <c r="L1025" i="6"/>
  <c r="P543" i="6"/>
  <c r="P542" i="6"/>
  <c r="P539" i="6"/>
  <c r="P538" i="6"/>
  <c r="P535" i="6"/>
  <c r="P534" i="6"/>
  <c r="P531" i="6"/>
  <c r="P530" i="6"/>
  <c r="P527" i="6"/>
  <c r="P526" i="6"/>
  <c r="P523" i="6"/>
  <c r="P522" i="6"/>
  <c r="P519" i="6"/>
  <c r="P518" i="6"/>
  <c r="P515" i="6"/>
  <c r="P514" i="6"/>
  <c r="P511" i="6"/>
  <c r="P510" i="6"/>
  <c r="P507" i="6"/>
  <c r="P506" i="6"/>
  <c r="P503" i="6"/>
  <c r="P502" i="6"/>
  <c r="P544" i="6"/>
  <c r="P540" i="6"/>
  <c r="P536" i="6"/>
  <c r="P532" i="6"/>
  <c r="P528" i="6"/>
  <c r="P524" i="6"/>
  <c r="P520" i="6"/>
  <c r="P516" i="6"/>
  <c r="P512" i="6"/>
  <c r="P508" i="6"/>
  <c r="P504" i="6"/>
  <c r="P545" i="6"/>
  <c r="P541" i="6"/>
  <c r="P537" i="6"/>
  <c r="P533" i="6"/>
  <c r="P529" i="6"/>
  <c r="P525" i="6"/>
  <c r="P521" i="6"/>
  <c r="P517" i="6"/>
  <c r="P513" i="6"/>
  <c r="P509" i="6"/>
  <c r="P505" i="6"/>
  <c r="P501" i="6"/>
  <c r="L1181" i="6"/>
  <c r="L1179" i="6"/>
  <c r="L1177" i="6"/>
  <c r="L1175" i="6"/>
  <c r="L1173" i="6"/>
  <c r="L1171" i="6"/>
  <c r="L1169" i="6"/>
  <c r="L1167" i="6"/>
  <c r="L1165" i="6"/>
  <c r="L1163" i="6"/>
  <c r="L1161" i="6"/>
  <c r="L1159" i="6"/>
  <c r="L1157" i="6"/>
  <c r="L1155" i="6"/>
  <c r="L1153" i="6"/>
  <c r="L1151" i="6"/>
  <c r="L1149" i="6"/>
  <c r="L1147" i="6"/>
  <c r="L1145" i="6"/>
  <c r="L1143" i="6"/>
  <c r="L1141" i="6"/>
  <c r="L1176" i="6"/>
  <c r="M1171" i="6"/>
  <c r="K1171" i="6" s="1"/>
  <c r="M1181" i="6"/>
  <c r="K1181" i="6" s="1"/>
  <c r="M1180" i="6"/>
  <c r="K1180" i="6" s="1"/>
  <c r="L1170" i="6"/>
  <c r="M1165" i="6"/>
  <c r="K1165" i="6" s="1"/>
  <c r="M1164" i="6"/>
  <c r="K1164" i="6" s="1"/>
  <c r="L1154" i="6"/>
  <c r="M1149" i="6"/>
  <c r="K1149" i="6" s="1"/>
  <c r="M1142" i="6"/>
  <c r="K1142" i="6" s="1"/>
  <c r="L1137" i="6"/>
  <c r="L1174" i="6"/>
  <c r="M1169" i="6"/>
  <c r="K1169" i="6" s="1"/>
  <c r="M1168" i="6"/>
  <c r="K1168" i="6" s="1"/>
  <c r="L1158" i="6"/>
  <c r="M1153" i="6"/>
  <c r="K1153" i="6" s="1"/>
  <c r="M1152" i="6"/>
  <c r="K1152" i="6" s="1"/>
  <c r="L1148" i="6"/>
  <c r="L1172" i="6"/>
  <c r="M1157" i="6"/>
  <c r="K1157" i="6" s="1"/>
  <c r="M1156" i="6"/>
  <c r="K1156" i="6" s="1"/>
  <c r="M1147" i="6"/>
  <c r="K1147" i="6" s="1"/>
  <c r="M1146" i="6"/>
  <c r="K1146" i="6" s="1"/>
  <c r="L1142" i="6"/>
  <c r="L1139" i="6"/>
  <c r="M1170" i="6"/>
  <c r="K1170" i="6" s="1"/>
  <c r="L1168" i="6"/>
  <c r="L1156" i="6"/>
  <c r="L1146" i="6"/>
  <c r="M1138" i="6"/>
  <c r="K1138" i="6" s="1"/>
  <c r="M1166" i="6"/>
  <c r="K1166" i="6" s="1"/>
  <c r="M1145" i="6"/>
  <c r="K1145" i="6" s="1"/>
  <c r="L1138" i="6"/>
  <c r="M1178" i="6"/>
  <c r="K1178" i="6" s="1"/>
  <c r="L1164" i="6"/>
  <c r="M1163" i="6"/>
  <c r="K1163" i="6" s="1"/>
  <c r="L1162" i="6"/>
  <c r="M1150" i="6"/>
  <c r="K1150" i="6" s="1"/>
  <c r="L1144" i="6"/>
  <c r="M1140" i="6"/>
  <c r="K1140" i="6" s="1"/>
  <c r="L1178" i="6"/>
  <c r="M1175" i="6"/>
  <c r="K1175" i="6" s="1"/>
  <c r="M1174" i="6"/>
  <c r="K1174" i="6" s="1"/>
  <c r="M1172" i="6"/>
  <c r="K1172" i="6" s="1"/>
  <c r="L1166" i="6"/>
  <c r="M1154" i="6"/>
  <c r="K1154" i="6" s="1"/>
  <c r="M1139" i="6"/>
  <c r="K1139" i="6" s="1"/>
  <c r="M1137" i="6"/>
  <c r="K1137" i="6" s="1"/>
  <c r="M1179" i="6"/>
  <c r="K1179" i="6" s="1"/>
  <c r="M1176" i="6"/>
  <c r="K1176" i="6" s="1"/>
  <c r="M1173" i="6"/>
  <c r="K1173" i="6" s="1"/>
  <c r="M1167" i="6"/>
  <c r="K1167" i="6" s="1"/>
  <c r="M1155" i="6"/>
  <c r="K1155" i="6" s="1"/>
  <c r="L1180" i="6"/>
  <c r="M1177" i="6"/>
  <c r="K1177" i="6" s="1"/>
  <c r="M1162" i="6"/>
  <c r="K1162" i="6" s="1"/>
  <c r="M1160" i="6"/>
  <c r="K1160" i="6" s="1"/>
  <c r="M1158" i="6"/>
  <c r="K1158" i="6" s="1"/>
  <c r="M1161" i="6"/>
  <c r="K1161" i="6" s="1"/>
  <c r="L1160" i="6"/>
  <c r="M1159" i="6"/>
  <c r="K1159" i="6" s="1"/>
  <c r="M1144" i="6"/>
  <c r="K1144" i="6" s="1"/>
  <c r="M1141" i="6"/>
  <c r="K1141" i="6" s="1"/>
  <c r="L1140" i="6"/>
  <c r="M1143" i="6"/>
  <c r="K1143" i="6" s="1"/>
  <c r="L1152" i="6"/>
  <c r="M1151" i="6"/>
  <c r="K1151" i="6" s="1"/>
  <c r="M1148" i="6"/>
  <c r="K1148" i="6" s="1"/>
  <c r="L1150" i="6"/>
  <c r="R590" i="6"/>
  <c r="R587" i="6"/>
  <c r="R582" i="6"/>
  <c r="R579" i="6"/>
  <c r="R574" i="6"/>
  <c r="R571" i="6"/>
  <c r="R566" i="6"/>
  <c r="R564" i="6"/>
  <c r="R562" i="6"/>
  <c r="R560" i="6"/>
  <c r="R558" i="6"/>
  <c r="R556" i="6"/>
  <c r="R554" i="6"/>
  <c r="R552" i="6"/>
  <c r="R550" i="6"/>
  <c r="R548" i="6"/>
  <c r="R546" i="6"/>
  <c r="R589" i="6"/>
  <c r="R584" i="6"/>
  <c r="R581" i="6"/>
  <c r="R576" i="6"/>
  <c r="R573" i="6"/>
  <c r="R568" i="6"/>
  <c r="R561" i="6"/>
  <c r="R588" i="6"/>
  <c r="R586" i="6"/>
  <c r="R555" i="6"/>
  <c r="R580" i="6"/>
  <c r="R578" i="6"/>
  <c r="R565" i="6"/>
  <c r="R549" i="6"/>
  <c r="R585" i="6"/>
  <c r="R572" i="6"/>
  <c r="R570" i="6"/>
  <c r="R559" i="6"/>
  <c r="R577" i="6"/>
  <c r="R575" i="6"/>
  <c r="R569" i="6"/>
  <c r="R567" i="6"/>
  <c r="R553" i="6"/>
  <c r="R547" i="6"/>
  <c r="R557" i="6"/>
  <c r="R551" i="6"/>
  <c r="R563" i="6"/>
  <c r="R583" i="6"/>
  <c r="U632" i="6"/>
  <c r="U625" i="6"/>
  <c r="U616" i="6"/>
  <c r="U609" i="6"/>
  <c r="U600" i="6"/>
  <c r="U593" i="6"/>
  <c r="U634" i="6"/>
  <c r="U627" i="6"/>
  <c r="U618" i="6"/>
  <c r="U611" i="6"/>
  <c r="U602" i="6"/>
  <c r="U595" i="6"/>
  <c r="U629" i="6"/>
  <c r="U620" i="6"/>
  <c r="U613" i="6"/>
  <c r="U604" i="6"/>
  <c r="U597" i="6"/>
  <c r="U630" i="6"/>
  <c r="U619" i="6"/>
  <c r="U608" i="6"/>
  <c r="U607" i="6"/>
  <c r="U635" i="6"/>
  <c r="U624" i="6"/>
  <c r="U623" i="6"/>
  <c r="U596" i="6"/>
  <c r="U612" i="6"/>
  <c r="U601" i="6"/>
  <c r="U628" i="6"/>
  <c r="U617" i="6"/>
  <c r="U606" i="6"/>
  <c r="U633" i="6"/>
  <c r="U622" i="6"/>
  <c r="U605" i="6"/>
  <c r="U594" i="6"/>
  <c r="U610" i="6"/>
  <c r="U599" i="6"/>
  <c r="U614" i="6"/>
  <c r="U603" i="6"/>
  <c r="U615" i="6"/>
  <c r="U591" i="6"/>
  <c r="U592" i="6"/>
  <c r="U626" i="6"/>
  <c r="U621" i="6"/>
  <c r="U598" i="6"/>
  <c r="U631" i="6"/>
  <c r="P1271" i="6"/>
  <c r="P1268" i="6"/>
  <c r="P1263" i="6"/>
  <c r="P1260" i="6"/>
  <c r="P1255" i="6"/>
  <c r="P1252" i="6"/>
  <c r="P1247" i="6"/>
  <c r="P1244" i="6"/>
  <c r="P1239" i="6"/>
  <c r="P1236" i="6"/>
  <c r="P1231" i="6"/>
  <c r="P1228" i="6"/>
  <c r="P1246" i="6"/>
  <c r="P1240" i="6"/>
  <c r="P1234" i="6"/>
  <c r="P1233" i="6"/>
  <c r="P1269" i="6"/>
  <c r="P1238" i="6"/>
  <c r="P1232" i="6"/>
  <c r="P1267" i="6"/>
  <c r="P1261" i="6"/>
  <c r="P1230" i="6"/>
  <c r="P1266" i="6"/>
  <c r="P1265" i="6"/>
  <c r="P1251" i="6"/>
  <c r="P1245" i="6"/>
  <c r="P1259" i="6"/>
  <c r="P1237" i="6"/>
  <c r="P1235" i="6"/>
  <c r="P1264" i="6"/>
  <c r="P1262" i="6"/>
  <c r="P1243" i="6"/>
  <c r="P1242" i="6"/>
  <c r="P1254" i="6"/>
  <c r="P1253" i="6"/>
  <c r="P1270" i="6"/>
  <c r="P1257" i="6"/>
  <c r="P1258" i="6"/>
  <c r="P1256" i="6"/>
  <c r="P1229" i="6"/>
  <c r="P1227" i="6"/>
  <c r="P1241" i="6"/>
  <c r="P1250" i="6"/>
  <c r="P1248" i="6"/>
  <c r="P1249" i="6"/>
  <c r="L983" i="6"/>
  <c r="L981" i="6"/>
  <c r="L979" i="6"/>
  <c r="L977" i="6"/>
  <c r="L975" i="6"/>
  <c r="L973" i="6"/>
  <c r="L971" i="6"/>
  <c r="L969" i="6"/>
  <c r="L967" i="6"/>
  <c r="L965" i="6"/>
  <c r="L963" i="6"/>
  <c r="L961" i="6"/>
  <c r="L959" i="6"/>
  <c r="L957" i="6"/>
  <c r="L955" i="6"/>
  <c r="M976" i="6"/>
  <c r="K976" i="6" s="1"/>
  <c r="L970" i="6"/>
  <c r="M967" i="6"/>
  <c r="K967" i="6" s="1"/>
  <c r="M960" i="6"/>
  <c r="K960" i="6" s="1"/>
  <c r="L954" i="6"/>
  <c r="M983" i="6"/>
  <c r="K983" i="6" s="1"/>
  <c r="M982" i="6"/>
  <c r="K982" i="6" s="1"/>
  <c r="M978" i="6"/>
  <c r="K978" i="6" s="1"/>
  <c r="L972" i="6"/>
  <c r="M969" i="6"/>
  <c r="K969" i="6" s="1"/>
  <c r="M962" i="6"/>
  <c r="K962" i="6" s="1"/>
  <c r="L956" i="6"/>
  <c r="M977" i="6"/>
  <c r="K977" i="6" s="1"/>
  <c r="M972" i="6"/>
  <c r="K972" i="6" s="1"/>
  <c r="M964" i="6"/>
  <c r="K964" i="6" s="1"/>
  <c r="M980" i="6"/>
  <c r="K980" i="6" s="1"/>
  <c r="M963" i="6"/>
  <c r="K963" i="6" s="1"/>
  <c r="M958" i="6"/>
  <c r="K958" i="6" s="1"/>
  <c r="M979" i="6"/>
  <c r="K979" i="6" s="1"/>
  <c r="M955" i="6"/>
  <c r="K955" i="6" s="1"/>
  <c r="M973" i="6"/>
  <c r="K973" i="6" s="1"/>
  <c r="M970" i="6"/>
  <c r="K970" i="6" s="1"/>
  <c r="M961" i="6"/>
  <c r="K961" i="6" s="1"/>
  <c r="M968" i="6"/>
  <c r="K968" i="6" s="1"/>
  <c r="L968" i="6"/>
  <c r="M966" i="6"/>
  <c r="K966" i="6" s="1"/>
  <c r="M959" i="6"/>
  <c r="K959" i="6" s="1"/>
  <c r="L958" i="6"/>
  <c r="L978" i="6"/>
  <c r="M971" i="6"/>
  <c r="K971" i="6" s="1"/>
  <c r="L966" i="6"/>
  <c r="M965" i="6"/>
  <c r="K965" i="6" s="1"/>
  <c r="L960" i="6"/>
  <c r="M957" i="6"/>
  <c r="K957" i="6" s="1"/>
  <c r="M956" i="6"/>
  <c r="K956" i="6" s="1"/>
  <c r="M954" i="6"/>
  <c r="K954" i="6" s="1"/>
  <c r="L976" i="6"/>
  <c r="M975" i="6"/>
  <c r="K975" i="6" s="1"/>
  <c r="M974" i="6"/>
  <c r="K974" i="6" s="1"/>
  <c r="L964" i="6"/>
  <c r="L962" i="6"/>
  <c r="L980" i="6"/>
  <c r="L974" i="6"/>
  <c r="M981" i="6"/>
  <c r="K981" i="6" s="1"/>
  <c r="L982" i="6"/>
  <c r="R1301" i="6"/>
  <c r="R1299" i="6"/>
  <c r="R1297" i="6"/>
  <c r="R1295" i="6"/>
  <c r="R1293" i="6"/>
  <c r="R1291" i="6"/>
  <c r="R1289" i="6"/>
  <c r="R1294" i="6"/>
  <c r="R1288" i="6"/>
  <c r="R1286" i="6"/>
  <c r="R1284" i="6"/>
  <c r="R1282" i="6"/>
  <c r="R1280" i="6"/>
  <c r="R1278" i="6"/>
  <c r="R1276" i="6"/>
  <c r="R1274" i="6"/>
  <c r="R1272" i="6"/>
  <c r="R1300" i="6"/>
  <c r="R1290" i="6"/>
  <c r="R1292" i="6"/>
  <c r="R1285" i="6"/>
  <c r="R1281" i="6"/>
  <c r="R1277" i="6"/>
  <c r="R1273" i="6"/>
  <c r="R1287" i="6"/>
  <c r="R1283" i="6"/>
  <c r="R1279" i="6"/>
  <c r="R1298" i="6"/>
  <c r="R1296" i="6"/>
  <c r="R1275" i="6"/>
  <c r="U1330" i="6"/>
  <c r="U1328" i="6"/>
  <c r="U1326" i="6"/>
  <c r="U1324" i="6"/>
  <c r="U1322" i="6"/>
  <c r="U1320" i="6"/>
  <c r="U1318" i="6"/>
  <c r="U1316" i="6"/>
  <c r="U1314" i="6"/>
  <c r="U1312" i="6"/>
  <c r="U1310" i="6"/>
  <c r="U1308" i="6"/>
  <c r="U1306" i="6"/>
  <c r="U1304" i="6"/>
  <c r="U1302" i="6"/>
  <c r="U1327" i="6"/>
  <c r="U1311" i="6"/>
  <c r="U1317" i="6"/>
  <c r="U1323" i="6"/>
  <c r="U1307" i="6"/>
  <c r="U1329" i="6"/>
  <c r="U1319" i="6"/>
  <c r="U1309" i="6"/>
  <c r="U1305" i="6"/>
  <c r="U1331" i="6"/>
  <c r="U1321" i="6"/>
  <c r="U1325" i="6"/>
  <c r="U1313" i="6"/>
  <c r="U1315" i="6"/>
  <c r="U1303" i="6"/>
  <c r="P1067" i="6"/>
  <c r="P1065" i="6"/>
  <c r="P1063" i="6"/>
  <c r="P1061" i="6"/>
  <c r="P1059" i="6"/>
  <c r="P1057" i="6"/>
  <c r="P1055" i="6"/>
  <c r="P1053" i="6"/>
  <c r="P1051" i="6"/>
  <c r="P1049" i="6"/>
  <c r="P1047" i="6"/>
  <c r="P1045" i="6"/>
  <c r="P1043" i="6"/>
  <c r="P1041" i="6"/>
  <c r="P1039" i="6"/>
  <c r="P1066" i="6"/>
  <c r="P1062" i="6"/>
  <c r="P1058" i="6"/>
  <c r="P1054" i="6"/>
  <c r="P1050" i="6"/>
  <c r="P1046" i="6"/>
  <c r="P1042" i="6"/>
  <c r="P1038" i="6"/>
  <c r="P1064" i="6"/>
  <c r="P1060" i="6"/>
  <c r="P1056" i="6"/>
  <c r="P1052" i="6"/>
  <c r="P1048" i="6"/>
  <c r="P1044" i="6"/>
  <c r="P1040" i="6"/>
  <c r="T1408" i="6"/>
  <c r="S1409" i="6"/>
  <c r="R1410" i="6"/>
  <c r="W1413" i="6"/>
  <c r="V1414" i="6"/>
  <c r="U1415" i="6"/>
  <c r="T1416" i="6"/>
  <c r="S1417" i="6"/>
  <c r="R1418" i="6"/>
  <c r="P15" i="6"/>
  <c r="P7" i="6"/>
  <c r="P10" i="6"/>
  <c r="P13" i="6"/>
  <c r="P16" i="6"/>
  <c r="P8" i="6"/>
  <c r="P11" i="6"/>
  <c r="P12" i="6"/>
  <c r="P14" i="6"/>
  <c r="P9" i="6"/>
  <c r="R1395" i="6"/>
  <c r="R1393" i="6"/>
  <c r="R1391" i="6"/>
  <c r="R1389" i="6"/>
  <c r="R1387" i="6"/>
  <c r="R1392" i="6"/>
  <c r="R1386" i="6"/>
  <c r="R1390" i="6"/>
  <c r="R1388" i="6"/>
  <c r="R1394" i="6"/>
  <c r="P1112" i="6"/>
  <c r="P1110" i="6"/>
  <c r="P1108" i="6"/>
  <c r="P1106" i="6"/>
  <c r="P1104" i="6"/>
  <c r="P1102" i="6"/>
  <c r="P1100" i="6"/>
  <c r="P1098" i="6"/>
  <c r="P1096" i="6"/>
  <c r="P1094" i="6"/>
  <c r="P1092" i="6"/>
  <c r="P1090" i="6"/>
  <c r="P1088" i="6"/>
  <c r="P1086" i="6"/>
  <c r="P1084" i="6"/>
  <c r="P1082" i="6"/>
  <c r="P1080" i="6"/>
  <c r="P1078" i="6"/>
  <c r="P1076" i="6"/>
  <c r="P1074" i="6"/>
  <c r="P1072" i="6"/>
  <c r="P1070" i="6"/>
  <c r="P1068" i="6"/>
  <c r="P1103" i="6"/>
  <c r="P1087" i="6"/>
  <c r="P1071" i="6"/>
  <c r="P1097" i="6"/>
  <c r="P1081" i="6"/>
  <c r="P1107" i="6"/>
  <c r="P1091" i="6"/>
  <c r="P1075" i="6"/>
  <c r="P1101" i="6"/>
  <c r="P1085" i="6"/>
  <c r="P1069" i="6"/>
  <c r="P1095" i="6"/>
  <c r="P1099" i="6"/>
  <c r="P1093" i="6"/>
  <c r="P1105" i="6"/>
  <c r="P1073" i="6"/>
  <c r="P1111" i="6"/>
  <c r="P1079" i="6"/>
  <c r="P1083" i="6"/>
  <c r="P1077" i="6"/>
  <c r="P1109" i="6"/>
  <c r="P1089" i="6"/>
  <c r="V817" i="6"/>
  <c r="V809" i="6"/>
  <c r="V801" i="6"/>
  <c r="V814" i="6"/>
  <c r="V806" i="6"/>
  <c r="V798" i="6"/>
  <c r="V811" i="6"/>
  <c r="V803" i="6"/>
  <c r="V795" i="6"/>
  <c r="V805" i="6"/>
  <c r="V804" i="6"/>
  <c r="V802" i="6"/>
  <c r="V800" i="6"/>
  <c r="V799" i="6"/>
  <c r="V818" i="6"/>
  <c r="V797" i="6"/>
  <c r="V796" i="6"/>
  <c r="V816" i="6"/>
  <c r="V815" i="6"/>
  <c r="V808" i="6"/>
  <c r="V812" i="6"/>
  <c r="V813" i="6"/>
  <c r="V807" i="6"/>
  <c r="V810" i="6"/>
  <c r="M719" i="6"/>
  <c r="K719" i="6" s="1"/>
  <c r="L714" i="6"/>
  <c r="M711" i="6"/>
  <c r="K711" i="6" s="1"/>
  <c r="L706" i="6"/>
  <c r="M703" i="6"/>
  <c r="K703" i="6" s="1"/>
  <c r="L698" i="6"/>
  <c r="L719" i="6"/>
  <c r="M716" i="6"/>
  <c r="K716" i="6" s="1"/>
  <c r="L711" i="6"/>
  <c r="M708" i="6"/>
  <c r="K708" i="6" s="1"/>
  <c r="L703" i="6"/>
  <c r="M700" i="6"/>
  <c r="K700" i="6" s="1"/>
  <c r="L716" i="6"/>
  <c r="M713" i="6"/>
  <c r="K713" i="6" s="1"/>
  <c r="L708" i="6"/>
  <c r="M705" i="6"/>
  <c r="K705" i="6" s="1"/>
  <c r="L700" i="6"/>
  <c r="M697" i="6"/>
  <c r="K697" i="6" s="1"/>
  <c r="L710" i="6"/>
  <c r="M709" i="6"/>
  <c r="K709" i="6" s="1"/>
  <c r="M707" i="6"/>
  <c r="K707" i="6" s="1"/>
  <c r="L709" i="6"/>
  <c r="L707" i="6"/>
  <c r="L705" i="6"/>
  <c r="M704" i="6"/>
  <c r="K704" i="6" s="1"/>
  <c r="M718" i="6"/>
  <c r="K718" i="6" s="1"/>
  <c r="M706" i="6"/>
  <c r="K706" i="6" s="1"/>
  <c r="L704" i="6"/>
  <c r="M702" i="6"/>
  <c r="K702" i="6" s="1"/>
  <c r="L718" i="6"/>
  <c r="L702" i="6"/>
  <c r="M712" i="6"/>
  <c r="K712" i="6" s="1"/>
  <c r="L713" i="6"/>
  <c r="L712" i="6"/>
  <c r="M715" i="6"/>
  <c r="K715" i="6" s="1"/>
  <c r="M701" i="6"/>
  <c r="K701" i="6" s="1"/>
  <c r="L715" i="6"/>
  <c r="M714" i="6"/>
  <c r="K714" i="6" s="1"/>
  <c r="L701" i="6"/>
  <c r="M696" i="6"/>
  <c r="K696" i="6" s="1"/>
  <c r="L696" i="6"/>
  <c r="M717" i="6"/>
  <c r="K717" i="6" s="1"/>
  <c r="L697" i="6"/>
  <c r="L717" i="6"/>
  <c r="M710" i="6"/>
  <c r="K710" i="6" s="1"/>
  <c r="M699" i="6"/>
  <c r="K699" i="6" s="1"/>
  <c r="M698" i="6"/>
  <c r="K698" i="6" s="1"/>
  <c r="L699" i="6"/>
  <c r="P1341" i="6"/>
  <c r="P1340" i="6"/>
  <c r="P1351" i="6"/>
  <c r="P1350" i="6"/>
  <c r="P1335" i="6"/>
  <c r="P1334" i="6"/>
  <c r="P1345" i="6"/>
  <c r="P1344" i="6"/>
  <c r="P1354" i="6"/>
  <c r="P1347" i="6"/>
  <c r="P1339" i="6"/>
  <c r="P1337" i="6"/>
  <c r="P1336" i="6"/>
  <c r="P1355" i="6"/>
  <c r="P1353" i="6"/>
  <c r="P1352" i="6"/>
  <c r="P1342" i="6"/>
  <c r="P1332" i="6"/>
  <c r="P1333" i="6"/>
  <c r="P1348" i="6"/>
  <c r="P1346" i="6"/>
  <c r="P1343" i="6"/>
  <c r="P1338" i="6"/>
  <c r="P1349" i="6"/>
  <c r="U589" i="6"/>
  <c r="U587" i="6"/>
  <c r="U585" i="6"/>
  <c r="U583" i="6"/>
  <c r="U581" i="6"/>
  <c r="U579" i="6"/>
  <c r="U577" i="6"/>
  <c r="U575" i="6"/>
  <c r="U573" i="6"/>
  <c r="U571" i="6"/>
  <c r="U569" i="6"/>
  <c r="U567" i="6"/>
  <c r="U586" i="6"/>
  <c r="U578" i="6"/>
  <c r="U570" i="6"/>
  <c r="U565" i="6"/>
  <c r="U563" i="6"/>
  <c r="U561" i="6"/>
  <c r="U559" i="6"/>
  <c r="U557" i="6"/>
  <c r="U555" i="6"/>
  <c r="U553" i="6"/>
  <c r="U551" i="6"/>
  <c r="U549" i="6"/>
  <c r="U547" i="6"/>
  <c r="U572" i="6"/>
  <c r="U560" i="6"/>
  <c r="U584" i="6"/>
  <c r="U554" i="6"/>
  <c r="U576" i="6"/>
  <c r="U564" i="6"/>
  <c r="U548" i="6"/>
  <c r="U568" i="6"/>
  <c r="U558" i="6"/>
  <c r="U590" i="6"/>
  <c r="U550" i="6"/>
  <c r="U546" i="6"/>
  <c r="U556" i="6"/>
  <c r="U552" i="6"/>
  <c r="U588" i="6"/>
  <c r="U580" i="6"/>
  <c r="U574" i="6"/>
  <c r="U566" i="6"/>
  <c r="U562" i="6"/>
  <c r="U582" i="6"/>
  <c r="M953" i="6"/>
  <c r="K953" i="6" s="1"/>
  <c r="M951" i="6"/>
  <c r="K951" i="6" s="1"/>
  <c r="M949" i="6"/>
  <c r="K949" i="6" s="1"/>
  <c r="M947" i="6"/>
  <c r="K947" i="6" s="1"/>
  <c r="M945" i="6"/>
  <c r="K945" i="6" s="1"/>
  <c r="M943" i="6"/>
  <c r="K943" i="6" s="1"/>
  <c r="M941" i="6"/>
  <c r="K941" i="6" s="1"/>
  <c r="M939" i="6"/>
  <c r="K939" i="6" s="1"/>
  <c r="M937" i="6"/>
  <c r="K937" i="6" s="1"/>
  <c r="M935" i="6"/>
  <c r="K935" i="6" s="1"/>
  <c r="M933" i="6"/>
  <c r="K933" i="6" s="1"/>
  <c r="M931" i="6"/>
  <c r="K931" i="6" s="1"/>
  <c r="M929" i="6"/>
  <c r="K929" i="6" s="1"/>
  <c r="M927" i="6"/>
  <c r="K927" i="6" s="1"/>
  <c r="M925" i="6"/>
  <c r="K925" i="6" s="1"/>
  <c r="M923" i="6"/>
  <c r="K923" i="6" s="1"/>
  <c r="M921" i="6"/>
  <c r="K921" i="6" s="1"/>
  <c r="M919" i="6"/>
  <c r="K919" i="6" s="1"/>
  <c r="M917" i="6"/>
  <c r="K917" i="6" s="1"/>
  <c r="M915" i="6"/>
  <c r="K915" i="6" s="1"/>
  <c r="M913" i="6"/>
  <c r="K913" i="6" s="1"/>
  <c r="M911" i="6"/>
  <c r="K911" i="6" s="1"/>
  <c r="M909" i="6"/>
  <c r="K909" i="6" s="1"/>
  <c r="M948" i="6"/>
  <c r="K948" i="6" s="1"/>
  <c r="L945" i="6"/>
  <c r="L942" i="6"/>
  <c r="M932" i="6"/>
  <c r="K932" i="6" s="1"/>
  <c r="L929" i="6"/>
  <c r="L926" i="6"/>
  <c r="M916" i="6"/>
  <c r="K916" i="6" s="1"/>
  <c r="L913" i="6"/>
  <c r="L910" i="6"/>
  <c r="M950" i="6"/>
  <c r="K950" i="6" s="1"/>
  <c r="L947" i="6"/>
  <c r="L944" i="6"/>
  <c r="M934" i="6"/>
  <c r="K934" i="6" s="1"/>
  <c r="L931" i="6"/>
  <c r="L928" i="6"/>
  <c r="M918" i="6"/>
  <c r="K918" i="6" s="1"/>
  <c r="L915" i="6"/>
  <c r="L912" i="6"/>
  <c r="L950" i="6"/>
  <c r="L940" i="6"/>
  <c r="L933" i="6"/>
  <c r="L922" i="6"/>
  <c r="L916" i="6"/>
  <c r="L949" i="6"/>
  <c r="L938" i="6"/>
  <c r="L932" i="6"/>
  <c r="L920" i="6"/>
  <c r="L919" i="6"/>
  <c r="L953" i="6"/>
  <c r="L946" i="6"/>
  <c r="M914" i="6"/>
  <c r="K914" i="6" s="1"/>
  <c r="M942" i="6"/>
  <c r="K942" i="6" s="1"/>
  <c r="L937" i="6"/>
  <c r="M936" i="6"/>
  <c r="K936" i="6" s="1"/>
  <c r="M928" i="6"/>
  <c r="K928" i="6" s="1"/>
  <c r="L927" i="6"/>
  <c r="M926" i="6"/>
  <c r="K926" i="6" s="1"/>
  <c r="L914" i="6"/>
  <c r="M952" i="6"/>
  <c r="K952" i="6" s="1"/>
  <c r="M938" i="6"/>
  <c r="K938" i="6" s="1"/>
  <c r="L936" i="6"/>
  <c r="L935" i="6"/>
  <c r="L951" i="6"/>
  <c r="L941" i="6"/>
  <c r="L909" i="6"/>
  <c r="L952" i="6"/>
  <c r="M944" i="6"/>
  <c r="K944" i="6" s="1"/>
  <c r="L943" i="6"/>
  <c r="L934" i="6"/>
  <c r="L948" i="6"/>
  <c r="M930" i="6"/>
  <c r="K930" i="6" s="1"/>
  <c r="M946" i="6"/>
  <c r="K946" i="6" s="1"/>
  <c r="L930" i="6"/>
  <c r="M924" i="6"/>
  <c r="K924" i="6" s="1"/>
  <c r="L918" i="6"/>
  <c r="L924" i="6"/>
  <c r="L921" i="6"/>
  <c r="L925" i="6"/>
  <c r="L923" i="6"/>
  <c r="M922" i="6"/>
  <c r="K922" i="6" s="1"/>
  <c r="M912" i="6"/>
  <c r="K912" i="6" s="1"/>
  <c r="L939" i="6"/>
  <c r="L911" i="6"/>
  <c r="M910" i="6"/>
  <c r="K910" i="6" s="1"/>
  <c r="M940" i="6"/>
  <c r="K940" i="6" s="1"/>
  <c r="L917" i="6"/>
  <c r="M920" i="6"/>
  <c r="K920" i="6" s="1"/>
  <c r="P1012" i="6"/>
  <c r="P1010" i="6"/>
  <c r="P1008" i="6"/>
  <c r="P1006" i="6"/>
  <c r="P1004" i="6"/>
  <c r="P1002" i="6"/>
  <c r="P1000" i="6"/>
  <c r="P998" i="6"/>
  <c r="P996" i="6"/>
  <c r="P994" i="6"/>
  <c r="P992" i="6"/>
  <c r="P990" i="6"/>
  <c r="P988" i="6"/>
  <c r="P986" i="6"/>
  <c r="P984" i="6"/>
  <c r="P1011" i="6"/>
  <c r="P1007" i="6"/>
  <c r="P1003" i="6"/>
  <c r="P999" i="6"/>
  <c r="P995" i="6"/>
  <c r="P991" i="6"/>
  <c r="P987" i="6"/>
  <c r="P1009" i="6"/>
  <c r="P997" i="6"/>
  <c r="P1001" i="6"/>
  <c r="P1005" i="6"/>
  <c r="P989" i="6"/>
  <c r="P985" i="6"/>
  <c r="P1013" i="6"/>
  <c r="P993" i="6"/>
  <c r="R1067" i="6"/>
  <c r="R1066" i="6"/>
  <c r="R1063" i="6"/>
  <c r="R1062" i="6"/>
  <c r="R1059" i="6"/>
  <c r="R1058" i="6"/>
  <c r="R1055" i="6"/>
  <c r="R1054" i="6"/>
  <c r="R1051" i="6"/>
  <c r="R1050" i="6"/>
  <c r="R1047" i="6"/>
  <c r="R1046" i="6"/>
  <c r="R1043" i="6"/>
  <c r="R1042" i="6"/>
  <c r="R1039" i="6"/>
  <c r="R1038" i="6"/>
  <c r="R1065" i="6"/>
  <c r="R1064" i="6"/>
  <c r="R1061" i="6"/>
  <c r="R1060" i="6"/>
  <c r="R1057" i="6"/>
  <c r="R1056" i="6"/>
  <c r="R1053" i="6"/>
  <c r="R1052" i="6"/>
  <c r="R1049" i="6"/>
  <c r="R1048" i="6"/>
  <c r="R1045" i="6"/>
  <c r="R1044" i="6"/>
  <c r="R1041" i="6"/>
  <c r="R1040" i="6"/>
  <c r="P2109" i="6"/>
  <c r="P2101" i="6"/>
  <c r="P2093" i="6"/>
  <c r="P2085" i="6"/>
  <c r="P2077" i="6"/>
  <c r="P2069" i="6"/>
  <c r="P2061" i="6"/>
  <c r="P2053" i="6"/>
  <c r="P2045" i="6"/>
  <c r="P2037" i="6"/>
  <c r="P2029" i="6"/>
  <c r="P2021" i="6"/>
  <c r="P2013" i="6"/>
  <c r="P2005" i="6"/>
  <c r="P1997" i="6"/>
  <c r="P1989" i="6"/>
  <c r="P1981" i="6"/>
  <c r="P1973" i="6"/>
  <c r="P1965" i="6"/>
  <c r="P1957" i="6"/>
  <c r="P1949" i="6"/>
  <c r="P1941" i="6"/>
  <c r="P1933" i="6"/>
  <c r="P1925" i="6"/>
  <c r="P2114" i="6"/>
  <c r="P2106" i="6"/>
  <c r="P2098" i="6"/>
  <c r="P2090" i="6"/>
  <c r="P2082" i="6"/>
  <c r="P2074" i="6"/>
  <c r="P2066" i="6"/>
  <c r="P2058" i="6"/>
  <c r="P2050" i="6"/>
  <c r="P2042" i="6"/>
  <c r="P2034" i="6"/>
  <c r="P2026" i="6"/>
  <c r="P2018" i="6"/>
  <c r="P2010" i="6"/>
  <c r="P2111" i="6"/>
  <c r="P2103" i="6"/>
  <c r="P2095" i="6"/>
  <c r="P2087" i="6"/>
  <c r="P2079" i="6"/>
  <c r="P2108" i="6"/>
  <c r="P2100" i="6"/>
  <c r="P2092" i="6"/>
  <c r="P2084" i="6"/>
  <c r="P2076" i="6"/>
  <c r="P2068" i="6"/>
  <c r="P2060" i="6"/>
  <c r="P2052" i="6"/>
  <c r="P2044" i="6"/>
  <c r="P2036" i="6"/>
  <c r="P2028" i="6"/>
  <c r="P2020" i="6"/>
  <c r="P2012" i="6"/>
  <c r="P2004" i="6"/>
  <c r="P1996" i="6"/>
  <c r="P1988" i="6"/>
  <c r="P1980" i="6"/>
  <c r="P1972" i="6"/>
  <c r="P1964" i="6"/>
  <c r="P1956" i="6"/>
  <c r="P1948" i="6"/>
  <c r="P1940" i="6"/>
  <c r="P1932" i="6"/>
  <c r="P1924" i="6"/>
  <c r="P2107" i="6"/>
  <c r="P2099" i="6"/>
  <c r="P2091" i="6"/>
  <c r="P2083" i="6"/>
  <c r="P2075" i="6"/>
  <c r="P2067" i="6"/>
  <c r="P2112" i="6"/>
  <c r="P2104" i="6"/>
  <c r="P2096" i="6"/>
  <c r="P2088" i="6"/>
  <c r="P2080" i="6"/>
  <c r="P2072" i="6"/>
  <c r="P2064" i="6"/>
  <c r="P2056" i="6"/>
  <c r="P2048" i="6"/>
  <c r="P2040" i="6"/>
  <c r="P2032" i="6"/>
  <c r="P2024" i="6"/>
  <c r="P2016" i="6"/>
  <c r="P2008" i="6"/>
  <c r="P2057" i="6"/>
  <c r="P2047" i="6"/>
  <c r="P2038" i="6"/>
  <c r="P2113" i="6"/>
  <c r="P2105" i="6"/>
  <c r="P2097" i="6"/>
  <c r="P2089" i="6"/>
  <c r="P2081" i="6"/>
  <c r="P2062" i="6"/>
  <c r="P2027" i="6"/>
  <c r="P2017" i="6"/>
  <c r="P2003" i="6"/>
  <c r="P1985" i="6"/>
  <c r="P1978" i="6"/>
  <c r="P1975" i="6"/>
  <c r="P1971" i="6"/>
  <c r="P1953" i="6"/>
  <c r="P1946" i="6"/>
  <c r="P1943" i="6"/>
  <c r="P1939" i="6"/>
  <c r="P2073" i="6"/>
  <c r="P2051" i="6"/>
  <c r="P2041" i="6"/>
  <c r="P2031" i="6"/>
  <c r="P2022" i="6"/>
  <c r="P2007" i="6"/>
  <c r="P1992" i="6"/>
  <c r="P1982" i="6"/>
  <c r="P2055" i="6"/>
  <c r="P2046" i="6"/>
  <c r="P2011" i="6"/>
  <c r="P2002" i="6"/>
  <c r="P1999" i="6"/>
  <c r="P1995" i="6"/>
  <c r="P1977" i="6"/>
  <c r="P1970" i="6"/>
  <c r="P1967" i="6"/>
  <c r="P1963" i="6"/>
  <c r="P1945" i="6"/>
  <c r="P1938" i="6"/>
  <c r="P1935" i="6"/>
  <c r="P1931" i="6"/>
  <c r="P2078" i="6"/>
  <c r="P2070" i="6"/>
  <c r="P2035" i="6"/>
  <c r="P2006" i="6"/>
  <c r="P2000" i="6"/>
  <c r="P1984" i="6"/>
  <c r="P1979" i="6"/>
  <c r="P1952" i="6"/>
  <c r="P1937" i="6"/>
  <c r="P1934" i="6"/>
  <c r="P1929" i="6"/>
  <c r="P1926" i="6"/>
  <c r="P2086" i="6"/>
  <c r="P2059" i="6"/>
  <c r="P2043" i="6"/>
  <c r="P2019" i="6"/>
  <c r="P1994" i="6"/>
  <c r="P1990" i="6"/>
  <c r="P1974" i="6"/>
  <c r="P1960" i="6"/>
  <c r="P1947" i="6"/>
  <c r="P2094" i="6"/>
  <c r="P2049" i="6"/>
  <c r="P2033" i="6"/>
  <c r="P2025" i="6"/>
  <c r="P1968" i="6"/>
  <c r="P1942" i="6"/>
  <c r="P1928" i="6"/>
  <c r="P1998" i="6"/>
  <c r="P1959" i="6"/>
  <c r="P1936" i="6"/>
  <c r="P1930" i="6"/>
  <c r="P2065" i="6"/>
  <c r="P2014" i="6"/>
  <c r="P1991" i="6"/>
  <c r="P1969" i="6"/>
  <c r="P1951" i="6"/>
  <c r="P1944" i="6"/>
  <c r="P2102" i="6"/>
  <c r="P2054" i="6"/>
  <c r="P2023" i="6"/>
  <c r="P1983" i="6"/>
  <c r="P1976" i="6"/>
  <c r="P2063" i="6"/>
  <c r="P2001" i="6"/>
  <c r="P1962" i="6"/>
  <c r="P1958" i="6"/>
  <c r="P1950" i="6"/>
  <c r="P2110" i="6"/>
  <c r="P2071" i="6"/>
  <c r="P2039" i="6"/>
  <c r="P2030" i="6"/>
  <c r="P2009" i="6"/>
  <c r="P1961" i="6"/>
  <c r="P1927" i="6"/>
  <c r="P1986" i="6"/>
  <c r="P1966" i="6"/>
  <c r="P1955" i="6"/>
  <c r="P1954" i="6"/>
  <c r="P1993" i="6"/>
  <c r="P2015" i="6"/>
  <c r="P1987" i="6"/>
  <c r="T1409" i="6"/>
  <c r="R1411" i="6"/>
  <c r="V1415" i="6"/>
  <c r="T1417" i="6"/>
  <c r="S1418" i="6"/>
  <c r="S85" i="6"/>
  <c r="S77" i="6"/>
  <c r="S69" i="6"/>
  <c r="S61" i="6"/>
  <c r="S53" i="6"/>
  <c r="S45" i="6"/>
  <c r="S37" i="6"/>
  <c r="S29" i="6"/>
  <c r="S21" i="6"/>
  <c r="S80" i="6"/>
  <c r="S72" i="6"/>
  <c r="S64" i="6"/>
  <c r="S56" i="6"/>
  <c r="S48" i="6"/>
  <c r="S40" i="6"/>
  <c r="S32" i="6"/>
  <c r="S24" i="6"/>
  <c r="S83" i="6"/>
  <c r="S75" i="6"/>
  <c r="S67" i="6"/>
  <c r="S59" i="6"/>
  <c r="S51" i="6"/>
  <c r="S43" i="6"/>
  <c r="S35" i="6"/>
  <c r="S27" i="6"/>
  <c r="S19" i="6"/>
  <c r="S86" i="6"/>
  <c r="S78" i="6"/>
  <c r="S70" i="6"/>
  <c r="S62" i="6"/>
  <c r="S54" i="6"/>
  <c r="S46" i="6"/>
  <c r="S38" i="6"/>
  <c r="S30" i="6"/>
  <c r="S22" i="6"/>
  <c r="S81" i="6"/>
  <c r="S73" i="6"/>
  <c r="S65" i="6"/>
  <c r="S57" i="6"/>
  <c r="S49" i="6"/>
  <c r="S41" i="6"/>
  <c r="S33" i="6"/>
  <c r="S25" i="6"/>
  <c r="S17" i="6"/>
  <c r="S84" i="6"/>
  <c r="S79" i="6"/>
  <c r="S74" i="6"/>
  <c r="S68" i="6"/>
  <c r="S63" i="6"/>
  <c r="S58" i="6"/>
  <c r="S52" i="6"/>
  <c r="S47" i="6"/>
  <c r="S42" i="6"/>
  <c r="S36" i="6"/>
  <c r="S31" i="6"/>
  <c r="S26" i="6"/>
  <c r="S20" i="6"/>
  <c r="S71" i="6"/>
  <c r="S28" i="6"/>
  <c r="S66" i="6"/>
  <c r="S23" i="6"/>
  <c r="S60" i="6"/>
  <c r="S18" i="6"/>
  <c r="S55" i="6"/>
  <c r="S50" i="6"/>
  <c r="S44" i="6"/>
  <c r="S82" i="6"/>
  <c r="S76" i="6"/>
  <c r="S34" i="6"/>
  <c r="S39" i="6"/>
  <c r="U473" i="6"/>
  <c r="U470" i="6"/>
  <c r="U461" i="6"/>
  <c r="U476" i="6"/>
  <c r="U463" i="6"/>
  <c r="U469" i="6"/>
  <c r="U466" i="6"/>
  <c r="U475" i="6"/>
  <c r="U472" i="6"/>
  <c r="U458" i="6"/>
  <c r="U456" i="6"/>
  <c r="U454" i="6"/>
  <c r="U452" i="6"/>
  <c r="U450" i="6"/>
  <c r="U448" i="6"/>
  <c r="U446" i="6"/>
  <c r="U444" i="6"/>
  <c r="U442" i="6"/>
  <c r="U440" i="6"/>
  <c r="U438" i="6"/>
  <c r="U436" i="6"/>
  <c r="U434" i="6"/>
  <c r="U432" i="6"/>
  <c r="U453" i="6"/>
  <c r="U445" i="6"/>
  <c r="U437" i="6"/>
  <c r="U462" i="6"/>
  <c r="U460" i="6"/>
  <c r="U459" i="6"/>
  <c r="U451" i="6"/>
  <c r="U443" i="6"/>
  <c r="U435" i="6"/>
  <c r="U457" i="6"/>
  <c r="U449" i="6"/>
  <c r="U441" i="6"/>
  <c r="U433" i="6"/>
  <c r="U455" i="6"/>
  <c r="U471" i="6"/>
  <c r="U464" i="6"/>
  <c r="U447" i="6"/>
  <c r="U465" i="6"/>
  <c r="U439" i="6"/>
  <c r="U474" i="6"/>
  <c r="U467" i="6"/>
  <c r="U468" i="6"/>
  <c r="U500" i="6"/>
  <c r="U498" i="6"/>
  <c r="U496" i="6"/>
  <c r="U494" i="6"/>
  <c r="U492" i="6"/>
  <c r="U490" i="6"/>
  <c r="U488" i="6"/>
  <c r="U486" i="6"/>
  <c r="U484" i="6"/>
  <c r="U482" i="6"/>
  <c r="U495" i="6"/>
  <c r="U487" i="6"/>
  <c r="U479" i="6"/>
  <c r="U493" i="6"/>
  <c r="U485" i="6"/>
  <c r="U478" i="6"/>
  <c r="U497" i="6"/>
  <c r="U481" i="6"/>
  <c r="U499" i="6"/>
  <c r="U483" i="6"/>
  <c r="U477" i="6"/>
  <c r="U489" i="6"/>
  <c r="U491" i="6"/>
  <c r="U480" i="6"/>
  <c r="R544" i="6"/>
  <c r="R542" i="6"/>
  <c r="R540" i="6"/>
  <c r="R538" i="6"/>
  <c r="R536" i="6"/>
  <c r="R534" i="6"/>
  <c r="R532" i="6"/>
  <c r="R530" i="6"/>
  <c r="R528" i="6"/>
  <c r="R526" i="6"/>
  <c r="R524" i="6"/>
  <c r="R522" i="6"/>
  <c r="R520" i="6"/>
  <c r="R518" i="6"/>
  <c r="R516" i="6"/>
  <c r="R514" i="6"/>
  <c r="R512" i="6"/>
  <c r="R510" i="6"/>
  <c r="R508" i="6"/>
  <c r="R506" i="6"/>
  <c r="R504" i="6"/>
  <c r="R502" i="6"/>
  <c r="R545" i="6"/>
  <c r="R541" i="6"/>
  <c r="R537" i="6"/>
  <c r="R533" i="6"/>
  <c r="R529" i="6"/>
  <c r="R525" i="6"/>
  <c r="R521" i="6"/>
  <c r="R517" i="6"/>
  <c r="R513" i="6"/>
  <c r="R509" i="6"/>
  <c r="R505" i="6"/>
  <c r="R501" i="6"/>
  <c r="R515" i="6"/>
  <c r="R535" i="6"/>
  <c r="R503" i="6"/>
  <c r="R523" i="6"/>
  <c r="R543" i="6"/>
  <c r="R511" i="6"/>
  <c r="R531" i="6"/>
  <c r="R519" i="6"/>
  <c r="R507" i="6"/>
  <c r="R539" i="6"/>
  <c r="R527" i="6"/>
  <c r="P1225" i="6"/>
  <c r="P1223" i="6"/>
  <c r="P1221" i="6"/>
  <c r="P1219" i="6"/>
  <c r="P1217" i="6"/>
  <c r="P1215" i="6"/>
  <c r="P1213" i="6"/>
  <c r="P1211" i="6"/>
  <c r="P1209" i="6"/>
  <c r="P1207" i="6"/>
  <c r="P1205" i="6"/>
  <c r="P1203" i="6"/>
  <c r="P1201" i="6"/>
  <c r="P1226" i="6"/>
  <c r="P1222" i="6"/>
  <c r="P1218" i="6"/>
  <c r="P1214" i="6"/>
  <c r="P1210" i="6"/>
  <c r="P1206" i="6"/>
  <c r="P1202" i="6"/>
  <c r="P1196" i="6"/>
  <c r="P1194" i="6"/>
  <c r="P1192" i="6"/>
  <c r="P1190" i="6"/>
  <c r="P1188" i="6"/>
  <c r="P1186" i="6"/>
  <c r="P1184" i="6"/>
  <c r="P1182" i="6"/>
  <c r="P1198" i="6"/>
  <c r="P1216" i="6"/>
  <c r="P1204" i="6"/>
  <c r="P1224" i="6"/>
  <c r="P1200" i="6"/>
  <c r="P1199" i="6"/>
  <c r="P1197" i="6"/>
  <c r="P1195" i="6"/>
  <c r="P1185" i="6"/>
  <c r="P1183" i="6"/>
  <c r="P1212" i="6"/>
  <c r="P1208" i="6"/>
  <c r="P1189" i="6"/>
  <c r="P1193" i="6"/>
  <c r="P1191" i="6"/>
  <c r="P1187" i="6"/>
  <c r="P1220" i="6"/>
  <c r="R1271" i="6"/>
  <c r="R1268" i="6"/>
  <c r="R1263" i="6"/>
  <c r="R1260" i="6"/>
  <c r="R1255" i="6"/>
  <c r="R1252" i="6"/>
  <c r="R1247" i="6"/>
  <c r="R1244" i="6"/>
  <c r="R1239" i="6"/>
  <c r="R1236" i="6"/>
  <c r="R1231" i="6"/>
  <c r="R1228" i="6"/>
  <c r="R1270" i="6"/>
  <c r="R1265" i="6"/>
  <c r="R1262" i="6"/>
  <c r="R1257" i="6"/>
  <c r="R1254" i="6"/>
  <c r="R1249" i="6"/>
  <c r="R1246" i="6"/>
  <c r="R1241" i="6"/>
  <c r="R1238" i="6"/>
  <c r="R1233" i="6"/>
  <c r="R1230" i="6"/>
  <c r="R1269" i="6"/>
  <c r="R1232" i="6"/>
  <c r="R1267" i="6"/>
  <c r="R1261" i="6"/>
  <c r="R1259" i="6"/>
  <c r="R1253" i="6"/>
  <c r="R1264" i="6"/>
  <c r="R1258" i="6"/>
  <c r="R1243" i="6"/>
  <c r="R1237" i="6"/>
  <c r="R1234" i="6"/>
  <c r="R1240" i="6"/>
  <c r="R1251" i="6"/>
  <c r="R1250" i="6"/>
  <c r="R1245" i="6"/>
  <c r="R1229" i="6"/>
  <c r="R1256" i="6"/>
  <c r="R1235" i="6"/>
  <c r="R1242" i="6"/>
  <c r="R1227" i="6"/>
  <c r="R1266" i="6"/>
  <c r="R1248" i="6"/>
  <c r="U1299" i="6"/>
  <c r="U1296" i="6"/>
  <c r="U1287" i="6"/>
  <c r="U1285" i="6"/>
  <c r="U1283" i="6"/>
  <c r="U1281" i="6"/>
  <c r="U1279" i="6"/>
  <c r="U1277" i="6"/>
  <c r="U1275" i="6"/>
  <c r="U1273" i="6"/>
  <c r="U1295" i="6"/>
  <c r="U1292" i="6"/>
  <c r="U1289" i="6"/>
  <c r="U1301" i="6"/>
  <c r="U1291" i="6"/>
  <c r="U1290" i="6"/>
  <c r="U1300" i="6"/>
  <c r="U1284" i="6"/>
  <c r="U1280" i="6"/>
  <c r="U1276" i="6"/>
  <c r="U1272" i="6"/>
  <c r="U1297" i="6"/>
  <c r="U1278" i="6"/>
  <c r="U1274" i="6"/>
  <c r="U1298" i="6"/>
  <c r="U1288" i="6"/>
  <c r="U1282" i="6"/>
  <c r="U1293" i="6"/>
  <c r="U1286" i="6"/>
  <c r="U1294" i="6"/>
  <c r="L748" i="6"/>
  <c r="L746" i="6"/>
  <c r="L744" i="6"/>
  <c r="L742" i="6"/>
  <c r="L740" i="6"/>
  <c r="L738" i="6"/>
  <c r="L736" i="6"/>
  <c r="L734" i="6"/>
  <c r="L732" i="6"/>
  <c r="L730" i="6"/>
  <c r="L728" i="6"/>
  <c r="L726" i="6"/>
  <c r="L724" i="6"/>
  <c r="L722" i="6"/>
  <c r="L720" i="6"/>
  <c r="M744" i="6"/>
  <c r="K744" i="6" s="1"/>
  <c r="M737" i="6"/>
  <c r="K737" i="6" s="1"/>
  <c r="L735" i="6"/>
  <c r="M728" i="6"/>
  <c r="K728" i="6" s="1"/>
  <c r="M721" i="6"/>
  <c r="K721" i="6" s="1"/>
  <c r="M746" i="6"/>
  <c r="K746" i="6" s="1"/>
  <c r="M739" i="6"/>
  <c r="K739" i="6" s="1"/>
  <c r="L737" i="6"/>
  <c r="M730" i="6"/>
  <c r="K730" i="6" s="1"/>
  <c r="M723" i="6"/>
  <c r="K723" i="6" s="1"/>
  <c r="L721" i="6"/>
  <c r="M748" i="6"/>
  <c r="K748" i="6" s="1"/>
  <c r="M741" i="6"/>
  <c r="K741" i="6" s="1"/>
  <c r="L739" i="6"/>
  <c r="M732" i="6"/>
  <c r="K732" i="6" s="1"/>
  <c r="M725" i="6"/>
  <c r="K725" i="6" s="1"/>
  <c r="L723" i="6"/>
  <c r="L749" i="6"/>
  <c r="L743" i="6"/>
  <c r="M731" i="6"/>
  <c r="K731" i="6" s="1"/>
  <c r="M747" i="6"/>
  <c r="K747" i="6" s="1"/>
  <c r="L731" i="6"/>
  <c r="M726" i="6"/>
  <c r="K726" i="6" s="1"/>
  <c r="L725" i="6"/>
  <c r="M720" i="6"/>
  <c r="K720" i="6" s="1"/>
  <c r="L747" i="6"/>
  <c r="M742" i="6"/>
  <c r="K742" i="6" s="1"/>
  <c r="L741" i="6"/>
  <c r="M736" i="6"/>
  <c r="K736" i="6" s="1"/>
  <c r="M729" i="6"/>
  <c r="K729" i="6" s="1"/>
  <c r="M724" i="6"/>
  <c r="K724" i="6" s="1"/>
  <c r="M745" i="6"/>
  <c r="K745" i="6" s="1"/>
  <c r="M740" i="6"/>
  <c r="K740" i="6" s="1"/>
  <c r="M735" i="6"/>
  <c r="K735" i="6" s="1"/>
  <c r="M734" i="6"/>
  <c r="K734" i="6" s="1"/>
  <c r="L729" i="6"/>
  <c r="M749" i="6"/>
  <c r="K749" i="6" s="1"/>
  <c r="M738" i="6"/>
  <c r="K738" i="6" s="1"/>
  <c r="M727" i="6"/>
  <c r="K727" i="6" s="1"/>
  <c r="L727" i="6"/>
  <c r="M722" i="6"/>
  <c r="K722" i="6" s="1"/>
  <c r="M733" i="6"/>
  <c r="K733" i="6" s="1"/>
  <c r="L733" i="6"/>
  <c r="L745" i="6"/>
  <c r="M743" i="6"/>
  <c r="K743" i="6" s="1"/>
  <c r="U1408" i="6"/>
  <c r="S1410" i="6"/>
  <c r="W1414" i="6"/>
  <c r="U1416" i="6"/>
  <c r="R1419" i="6"/>
  <c r="R10" i="6"/>
  <c r="R13" i="6"/>
  <c r="R16" i="6"/>
  <c r="R8" i="6"/>
  <c r="R11" i="6"/>
  <c r="R14" i="6"/>
  <c r="R15" i="6"/>
  <c r="R9" i="6"/>
  <c r="R12" i="6"/>
  <c r="R7" i="6"/>
  <c r="U83" i="6"/>
  <c r="U75" i="6"/>
  <c r="U67" i="6"/>
  <c r="U59" i="6"/>
  <c r="U51" i="6"/>
  <c r="U43" i="6"/>
  <c r="U35" i="6"/>
  <c r="U27" i="6"/>
  <c r="U19" i="6"/>
  <c r="U86" i="6"/>
  <c r="U78" i="6"/>
  <c r="U70" i="6"/>
  <c r="U62" i="6"/>
  <c r="U54" i="6"/>
  <c r="U46" i="6"/>
  <c r="U38" i="6"/>
  <c r="U30" i="6"/>
  <c r="U22" i="6"/>
  <c r="U81" i="6"/>
  <c r="U73" i="6"/>
  <c r="U65" i="6"/>
  <c r="U57" i="6"/>
  <c r="U49" i="6"/>
  <c r="U41" i="6"/>
  <c r="U33" i="6"/>
  <c r="U25" i="6"/>
  <c r="U17" i="6"/>
  <c r="U84" i="6"/>
  <c r="U76" i="6"/>
  <c r="U68" i="6"/>
  <c r="U60" i="6"/>
  <c r="U52" i="6"/>
  <c r="U44" i="6"/>
  <c r="U36" i="6"/>
  <c r="U28" i="6"/>
  <c r="U20" i="6"/>
  <c r="U79" i="6"/>
  <c r="U71" i="6"/>
  <c r="U63" i="6"/>
  <c r="U55" i="6"/>
  <c r="U47" i="6"/>
  <c r="U39" i="6"/>
  <c r="U31" i="6"/>
  <c r="U23" i="6"/>
  <c r="U85" i="6"/>
  <c r="U80" i="6"/>
  <c r="U74" i="6"/>
  <c r="U69" i="6"/>
  <c r="U64" i="6"/>
  <c r="U58" i="6"/>
  <c r="U53" i="6"/>
  <c r="U48" i="6"/>
  <c r="U42" i="6"/>
  <c r="U37" i="6"/>
  <c r="U32" i="6"/>
  <c r="U26" i="6"/>
  <c r="U21" i="6"/>
  <c r="U82" i="6"/>
  <c r="U77" i="6"/>
  <c r="U72" i="6"/>
  <c r="U66" i="6"/>
  <c r="U61" i="6"/>
  <c r="U56" i="6"/>
  <c r="U50" i="6"/>
  <c r="U45" i="6"/>
  <c r="U40" i="6"/>
  <c r="U34" i="6"/>
  <c r="U29" i="6"/>
  <c r="U24" i="6"/>
  <c r="U18" i="6"/>
  <c r="S1395" i="6"/>
  <c r="S1393" i="6"/>
  <c r="S1391" i="6"/>
  <c r="S1389" i="6"/>
  <c r="S1387" i="6"/>
  <c r="S1392" i="6"/>
  <c r="S1386" i="6"/>
  <c r="S1388" i="6"/>
  <c r="S1394" i="6"/>
  <c r="S1390" i="6"/>
  <c r="L793" i="6"/>
  <c r="M790" i="6"/>
  <c r="K790" i="6" s="1"/>
  <c r="L785" i="6"/>
  <c r="M782" i="6"/>
  <c r="K782" i="6" s="1"/>
  <c r="L777" i="6"/>
  <c r="M774" i="6"/>
  <c r="K774" i="6" s="1"/>
  <c r="L769" i="6"/>
  <c r="M766" i="6"/>
  <c r="K766" i="6" s="1"/>
  <c r="L761" i="6"/>
  <c r="M758" i="6"/>
  <c r="K758" i="6" s="1"/>
  <c r="L753" i="6"/>
  <c r="M750" i="6"/>
  <c r="K750" i="6" s="1"/>
  <c r="L790" i="6"/>
  <c r="M787" i="6"/>
  <c r="K787" i="6" s="1"/>
  <c r="L782" i="6"/>
  <c r="M779" i="6"/>
  <c r="K779" i="6" s="1"/>
  <c r="L774" i="6"/>
  <c r="M771" i="6"/>
  <c r="K771" i="6" s="1"/>
  <c r="L766" i="6"/>
  <c r="M763" i="6"/>
  <c r="K763" i="6" s="1"/>
  <c r="L758" i="6"/>
  <c r="M755" i="6"/>
  <c r="K755" i="6" s="1"/>
  <c r="L750" i="6"/>
  <c r="M792" i="6"/>
  <c r="K792" i="6" s="1"/>
  <c r="L787" i="6"/>
  <c r="M784" i="6"/>
  <c r="K784" i="6" s="1"/>
  <c r="L779" i="6"/>
  <c r="M776" i="6"/>
  <c r="K776" i="6" s="1"/>
  <c r="L771" i="6"/>
  <c r="M768" i="6"/>
  <c r="K768" i="6" s="1"/>
  <c r="L763" i="6"/>
  <c r="M760" i="6"/>
  <c r="K760" i="6" s="1"/>
  <c r="L755" i="6"/>
  <c r="M752" i="6"/>
  <c r="K752" i="6" s="1"/>
  <c r="L789" i="6"/>
  <c r="M781" i="6"/>
  <c r="K781" i="6" s="1"/>
  <c r="L775" i="6"/>
  <c r="M769" i="6"/>
  <c r="K769" i="6" s="1"/>
  <c r="M767" i="6"/>
  <c r="K767" i="6" s="1"/>
  <c r="L760" i="6"/>
  <c r="L754" i="6"/>
  <c r="L781" i="6"/>
  <c r="M773" i="6"/>
  <c r="K773" i="6" s="1"/>
  <c r="L767" i="6"/>
  <c r="M761" i="6"/>
  <c r="K761" i="6" s="1"/>
  <c r="M759" i="6"/>
  <c r="K759" i="6" s="1"/>
  <c r="L752" i="6"/>
  <c r="M794" i="6"/>
  <c r="K794" i="6" s="1"/>
  <c r="M788" i="6"/>
  <c r="K788" i="6" s="1"/>
  <c r="L773" i="6"/>
  <c r="M765" i="6"/>
  <c r="K765" i="6" s="1"/>
  <c r="L759" i="6"/>
  <c r="M753" i="6"/>
  <c r="K753" i="6" s="1"/>
  <c r="M751" i="6"/>
  <c r="K751" i="6" s="1"/>
  <c r="L794" i="6"/>
  <c r="L788" i="6"/>
  <c r="M786" i="6"/>
  <c r="K786" i="6" s="1"/>
  <c r="M780" i="6"/>
  <c r="K780" i="6" s="1"/>
  <c r="L765" i="6"/>
  <c r="M757" i="6"/>
  <c r="K757" i="6" s="1"/>
  <c r="L751" i="6"/>
  <c r="L792" i="6"/>
  <c r="L786" i="6"/>
  <c r="L780" i="6"/>
  <c r="M778" i="6"/>
  <c r="K778" i="6" s="1"/>
  <c r="M772" i="6"/>
  <c r="K772" i="6" s="1"/>
  <c r="L757" i="6"/>
  <c r="M777" i="6"/>
  <c r="K777" i="6" s="1"/>
  <c r="M775" i="6"/>
  <c r="K775" i="6" s="1"/>
  <c r="M791" i="6"/>
  <c r="K791" i="6" s="1"/>
  <c r="L791" i="6"/>
  <c r="M789" i="6"/>
  <c r="K789" i="6" s="1"/>
  <c r="M770" i="6"/>
  <c r="K770" i="6" s="1"/>
  <c r="L768" i="6"/>
  <c r="M793" i="6"/>
  <c r="K793" i="6" s="1"/>
  <c r="L770" i="6"/>
  <c r="L784" i="6"/>
  <c r="L772" i="6"/>
  <c r="L776" i="6"/>
  <c r="M783" i="6"/>
  <c r="K783" i="6" s="1"/>
  <c r="M762" i="6"/>
  <c r="K762" i="6" s="1"/>
  <c r="M756" i="6"/>
  <c r="K756" i="6" s="1"/>
  <c r="M754" i="6"/>
  <c r="K754" i="6" s="1"/>
  <c r="L783" i="6"/>
  <c r="L778" i="6"/>
  <c r="M764" i="6"/>
  <c r="K764" i="6" s="1"/>
  <c r="L762" i="6"/>
  <c r="L756" i="6"/>
  <c r="M785" i="6"/>
  <c r="K785" i="6" s="1"/>
  <c r="L764" i="6"/>
  <c r="R1112" i="6"/>
  <c r="R1110" i="6"/>
  <c r="R1108" i="6"/>
  <c r="R1106" i="6"/>
  <c r="R1104" i="6"/>
  <c r="R1102" i="6"/>
  <c r="R1100" i="6"/>
  <c r="R1098" i="6"/>
  <c r="R1096" i="6"/>
  <c r="R1094" i="6"/>
  <c r="R1092" i="6"/>
  <c r="R1090" i="6"/>
  <c r="R1088" i="6"/>
  <c r="R1086" i="6"/>
  <c r="R1084" i="6"/>
  <c r="R1082" i="6"/>
  <c r="R1080" i="6"/>
  <c r="R1078" i="6"/>
  <c r="R1076" i="6"/>
  <c r="R1074" i="6"/>
  <c r="R1072" i="6"/>
  <c r="R1070" i="6"/>
  <c r="R1068" i="6"/>
  <c r="R1097" i="6"/>
  <c r="R1081" i="6"/>
  <c r="R1107" i="6"/>
  <c r="R1091" i="6"/>
  <c r="R1075" i="6"/>
  <c r="R1101" i="6"/>
  <c r="R1085" i="6"/>
  <c r="R1069" i="6"/>
  <c r="R1111" i="6"/>
  <c r="R1095" i="6"/>
  <c r="R1079" i="6"/>
  <c r="R1099" i="6"/>
  <c r="R1093" i="6"/>
  <c r="R1105" i="6"/>
  <c r="R1073" i="6"/>
  <c r="R1103" i="6"/>
  <c r="R1071" i="6"/>
  <c r="R1087" i="6"/>
  <c r="R1077" i="6"/>
  <c r="R1089" i="6"/>
  <c r="R1083" i="6"/>
  <c r="R1109" i="6"/>
  <c r="V500" i="6"/>
  <c r="V498" i="6"/>
  <c r="V496" i="6"/>
  <c r="V494" i="6"/>
  <c r="V492" i="6"/>
  <c r="V490" i="6"/>
  <c r="V488" i="6"/>
  <c r="V486" i="6"/>
  <c r="V484" i="6"/>
  <c r="V482" i="6"/>
  <c r="V480" i="6"/>
  <c r="V478" i="6"/>
  <c r="V479" i="6"/>
  <c r="V493" i="6"/>
  <c r="V485" i="6"/>
  <c r="V499" i="6"/>
  <c r="V491" i="6"/>
  <c r="V483" i="6"/>
  <c r="V497" i="6"/>
  <c r="V481" i="6"/>
  <c r="V495" i="6"/>
  <c r="V477" i="6"/>
  <c r="V489" i="6"/>
  <c r="V487" i="6"/>
  <c r="M1135" i="6"/>
  <c r="K1135" i="6" s="1"/>
  <c r="M1133" i="6"/>
  <c r="K1133" i="6" s="1"/>
  <c r="M1131" i="6"/>
  <c r="K1131" i="6" s="1"/>
  <c r="M1129" i="6"/>
  <c r="K1129" i="6" s="1"/>
  <c r="M1127" i="6"/>
  <c r="K1127" i="6" s="1"/>
  <c r="M1125" i="6"/>
  <c r="K1125" i="6" s="1"/>
  <c r="M1123" i="6"/>
  <c r="K1123" i="6" s="1"/>
  <c r="M1121" i="6"/>
  <c r="K1121" i="6" s="1"/>
  <c r="M1119" i="6"/>
  <c r="K1119" i="6" s="1"/>
  <c r="L1135" i="6"/>
  <c r="M1130" i="6"/>
  <c r="K1130" i="6" s="1"/>
  <c r="L1123" i="6"/>
  <c r="M1136" i="6"/>
  <c r="K1136" i="6" s="1"/>
  <c r="L1130" i="6"/>
  <c r="L1125" i="6"/>
  <c r="M1118" i="6"/>
  <c r="K1118" i="6" s="1"/>
  <c r="M1116" i="6"/>
  <c r="K1116" i="6" s="1"/>
  <c r="M1114" i="6"/>
  <c r="K1114" i="6" s="1"/>
  <c r="L1136" i="6"/>
  <c r="L1133" i="6"/>
  <c r="L1127" i="6"/>
  <c r="M1120" i="6"/>
  <c r="K1120" i="6" s="1"/>
  <c r="L1118" i="6"/>
  <c r="L1116" i="6"/>
  <c r="L1114" i="6"/>
  <c r="L1134" i="6"/>
  <c r="L1128" i="6"/>
  <c r="M1126" i="6"/>
  <c r="K1126" i="6" s="1"/>
  <c r="M1117" i="6"/>
  <c r="K1117" i="6" s="1"/>
  <c r="L1126" i="6"/>
  <c r="L1117" i="6"/>
  <c r="M1124" i="6"/>
  <c r="K1124" i="6" s="1"/>
  <c r="L1124" i="6"/>
  <c r="M1122" i="6"/>
  <c r="K1122" i="6" s="1"/>
  <c r="M1115" i="6"/>
  <c r="K1115" i="6" s="1"/>
  <c r="L1131" i="6"/>
  <c r="L1120" i="6"/>
  <c r="L1119" i="6"/>
  <c r="L1121" i="6"/>
  <c r="M1113" i="6"/>
  <c r="K1113" i="6" s="1"/>
  <c r="M1134" i="6"/>
  <c r="K1134" i="6" s="1"/>
  <c r="L1122" i="6"/>
  <c r="L1115" i="6"/>
  <c r="L1113" i="6"/>
  <c r="M1128" i="6"/>
  <c r="K1128" i="6" s="1"/>
  <c r="L1129" i="6"/>
  <c r="M1132" i="6"/>
  <c r="K1132" i="6" s="1"/>
  <c r="L1132" i="6"/>
  <c r="P1037" i="6"/>
  <c r="P1035" i="6"/>
  <c r="P1033" i="6"/>
  <c r="P1031" i="6"/>
  <c r="P1029" i="6"/>
  <c r="P1027" i="6"/>
  <c r="P1025" i="6"/>
  <c r="P1023" i="6"/>
  <c r="P1021" i="6"/>
  <c r="P1019" i="6"/>
  <c r="P1017" i="6"/>
  <c r="P1015" i="6"/>
  <c r="P1032" i="6"/>
  <c r="P1016" i="6"/>
  <c r="P1030" i="6"/>
  <c r="P1014" i="6"/>
  <c r="P1028" i="6"/>
  <c r="P1026" i="6"/>
  <c r="P1018" i="6"/>
  <c r="P1034" i="6"/>
  <c r="P1022" i="6"/>
  <c r="P1020" i="6"/>
  <c r="P1036" i="6"/>
  <c r="P1024" i="6"/>
  <c r="R1354" i="6"/>
  <c r="R1352" i="6"/>
  <c r="R1350" i="6"/>
  <c r="R1348" i="6"/>
  <c r="R1346" i="6"/>
  <c r="R1344" i="6"/>
  <c r="R1342" i="6"/>
  <c r="R1340" i="6"/>
  <c r="R1338" i="6"/>
  <c r="R1336" i="6"/>
  <c r="R1334" i="6"/>
  <c r="R1332" i="6"/>
  <c r="R1351" i="6"/>
  <c r="R1335" i="6"/>
  <c r="R1345" i="6"/>
  <c r="R1355" i="6"/>
  <c r="R1339" i="6"/>
  <c r="R1337" i="6"/>
  <c r="R1353" i="6"/>
  <c r="R1343" i="6"/>
  <c r="R1341" i="6"/>
  <c r="R1333" i="6"/>
  <c r="R1347" i="6"/>
  <c r="R1349" i="6"/>
  <c r="U545" i="6"/>
  <c r="U541" i="6"/>
  <c r="U537" i="6"/>
  <c r="U533" i="6"/>
  <c r="U529" i="6"/>
  <c r="U525" i="6"/>
  <c r="U521" i="6"/>
  <c r="U517" i="6"/>
  <c r="U513" i="6"/>
  <c r="U509" i="6"/>
  <c r="U505" i="6"/>
  <c r="U501" i="6"/>
  <c r="U544" i="6"/>
  <c r="U540" i="6"/>
  <c r="U536" i="6"/>
  <c r="U532" i="6"/>
  <c r="U528" i="6"/>
  <c r="U524" i="6"/>
  <c r="U520" i="6"/>
  <c r="U516" i="6"/>
  <c r="U512" i="6"/>
  <c r="U508" i="6"/>
  <c r="U504" i="6"/>
  <c r="U543" i="6"/>
  <c r="U542" i="6"/>
  <c r="U539" i="6"/>
  <c r="U538" i="6"/>
  <c r="U535" i="6"/>
  <c r="U534" i="6"/>
  <c r="U531" i="6"/>
  <c r="U530" i="6"/>
  <c r="U527" i="6"/>
  <c r="U526" i="6"/>
  <c r="U523" i="6"/>
  <c r="U522" i="6"/>
  <c r="U519" i="6"/>
  <c r="U518" i="6"/>
  <c r="U515" i="6"/>
  <c r="U514" i="6"/>
  <c r="U511" i="6"/>
  <c r="U510" i="6"/>
  <c r="U507" i="6"/>
  <c r="U506" i="6"/>
  <c r="U503" i="6"/>
  <c r="U502" i="6"/>
  <c r="P1180" i="6"/>
  <c r="P1178" i="6"/>
  <c r="P1176" i="6"/>
  <c r="P1174" i="6"/>
  <c r="P1172" i="6"/>
  <c r="P1170" i="6"/>
  <c r="P1168" i="6"/>
  <c r="P1166" i="6"/>
  <c r="P1164" i="6"/>
  <c r="P1162" i="6"/>
  <c r="P1160" i="6"/>
  <c r="P1158" i="6"/>
  <c r="P1156" i="6"/>
  <c r="P1154" i="6"/>
  <c r="P1152" i="6"/>
  <c r="P1150" i="6"/>
  <c r="P1181" i="6"/>
  <c r="P1175" i="6"/>
  <c r="P1159" i="6"/>
  <c r="P1148" i="6"/>
  <c r="P1139" i="6"/>
  <c r="P1179" i="6"/>
  <c r="P1163" i="6"/>
  <c r="P1138" i="6"/>
  <c r="P1171" i="6"/>
  <c r="P1169" i="6"/>
  <c r="P1145" i="6"/>
  <c r="P1167" i="6"/>
  <c r="P1155" i="6"/>
  <c r="P1144" i="6"/>
  <c r="P1141" i="6"/>
  <c r="P1165" i="6"/>
  <c r="P1151" i="6"/>
  <c r="P1137" i="6"/>
  <c r="P1173" i="6"/>
  <c r="P1177" i="6"/>
  <c r="P1161" i="6"/>
  <c r="P1157" i="6"/>
  <c r="P1140" i="6"/>
  <c r="P1143" i="6"/>
  <c r="P1142" i="6"/>
  <c r="P1149" i="6"/>
  <c r="P1147" i="6"/>
  <c r="P1153" i="6"/>
  <c r="P1146" i="6"/>
  <c r="L908" i="6"/>
  <c r="L906" i="6"/>
  <c r="L904" i="6"/>
  <c r="L902" i="6"/>
  <c r="L900" i="6"/>
  <c r="L898" i="6"/>
  <c r="L896" i="6"/>
  <c r="M907" i="6"/>
  <c r="K907" i="6" s="1"/>
  <c r="L901" i="6"/>
  <c r="M898" i="6"/>
  <c r="K898" i="6" s="1"/>
  <c r="M892" i="6"/>
  <c r="K892" i="6" s="1"/>
  <c r="M890" i="6"/>
  <c r="K890" i="6" s="1"/>
  <c r="M888" i="6"/>
  <c r="K888" i="6" s="1"/>
  <c r="M886" i="6"/>
  <c r="K886" i="6" s="1"/>
  <c r="M884" i="6"/>
  <c r="K884" i="6" s="1"/>
  <c r="M882" i="6"/>
  <c r="K882" i="6" s="1"/>
  <c r="M880" i="6"/>
  <c r="K880" i="6" s="1"/>
  <c r="M878" i="6"/>
  <c r="K878" i="6" s="1"/>
  <c r="M876" i="6"/>
  <c r="K876" i="6" s="1"/>
  <c r="M874" i="6"/>
  <c r="K874" i="6" s="1"/>
  <c r="L903" i="6"/>
  <c r="M900" i="6"/>
  <c r="K900" i="6" s="1"/>
  <c r="L894" i="6"/>
  <c r="L907" i="6"/>
  <c r="L895" i="6"/>
  <c r="M893" i="6"/>
  <c r="K893" i="6" s="1"/>
  <c r="L890" i="6"/>
  <c r="L887" i="6"/>
  <c r="M877" i="6"/>
  <c r="K877" i="6" s="1"/>
  <c r="L874" i="6"/>
  <c r="M871" i="6"/>
  <c r="K871" i="6" s="1"/>
  <c r="L866" i="6"/>
  <c r="L864" i="6"/>
  <c r="L892" i="6"/>
  <c r="L884" i="6"/>
  <c r="M883" i="6"/>
  <c r="K883" i="6" s="1"/>
  <c r="M879" i="6"/>
  <c r="K879" i="6" s="1"/>
  <c r="M872" i="6"/>
  <c r="K872" i="6" s="1"/>
  <c r="M869" i="6"/>
  <c r="K869" i="6" s="1"/>
  <c r="M904" i="6"/>
  <c r="K904" i="6" s="1"/>
  <c r="L888" i="6"/>
  <c r="L883" i="6"/>
  <c r="L879" i="6"/>
  <c r="M875" i="6"/>
  <c r="K875" i="6" s="1"/>
  <c r="L872" i="6"/>
  <c r="L869" i="6"/>
  <c r="M868" i="6"/>
  <c r="K868" i="6" s="1"/>
  <c r="M865" i="6"/>
  <c r="K865" i="6" s="1"/>
  <c r="M903" i="6"/>
  <c r="K903" i="6" s="1"/>
  <c r="M891" i="6"/>
  <c r="K891" i="6" s="1"/>
  <c r="L875" i="6"/>
  <c r="L868" i="6"/>
  <c r="L865" i="6"/>
  <c r="M901" i="6"/>
  <c r="K901" i="6" s="1"/>
  <c r="M899" i="6"/>
  <c r="K899" i="6" s="1"/>
  <c r="L885" i="6"/>
  <c r="M881" i="6"/>
  <c r="K881" i="6" s="1"/>
  <c r="M870" i="6"/>
  <c r="K870" i="6" s="1"/>
  <c r="M867" i="6"/>
  <c r="K867" i="6" s="1"/>
  <c r="M902" i="6"/>
  <c r="K902" i="6" s="1"/>
  <c r="L899" i="6"/>
  <c r="M897" i="6"/>
  <c r="K897" i="6" s="1"/>
  <c r="L881" i="6"/>
  <c r="L880" i="6"/>
  <c r="L878" i="6"/>
  <c r="L870" i="6"/>
  <c r="L867" i="6"/>
  <c r="M908" i="6"/>
  <c r="K908" i="6" s="1"/>
  <c r="M906" i="6"/>
  <c r="K906" i="6" s="1"/>
  <c r="M905" i="6"/>
  <c r="K905" i="6" s="1"/>
  <c r="L897" i="6"/>
  <c r="M896" i="6"/>
  <c r="K896" i="6" s="1"/>
  <c r="L893" i="6"/>
  <c r="L877" i="6"/>
  <c r="L905" i="6"/>
  <c r="M895" i="6"/>
  <c r="K895" i="6" s="1"/>
  <c r="M894" i="6"/>
  <c r="K894" i="6" s="1"/>
  <c r="L891" i="6"/>
  <c r="M866" i="6"/>
  <c r="K866" i="6" s="1"/>
  <c r="L876" i="6"/>
  <c r="M873" i="6"/>
  <c r="K873" i="6" s="1"/>
  <c r="L873" i="6"/>
  <c r="L871" i="6"/>
  <c r="M887" i="6"/>
  <c r="K887" i="6" s="1"/>
  <c r="M864" i="6"/>
  <c r="K864" i="6" s="1"/>
  <c r="M889" i="6"/>
  <c r="K889" i="6" s="1"/>
  <c r="L886" i="6"/>
  <c r="L889" i="6"/>
  <c r="M885" i="6"/>
  <c r="K885" i="6" s="1"/>
  <c r="L882" i="6"/>
  <c r="R1225" i="6"/>
  <c r="R1223" i="6"/>
  <c r="R1221" i="6"/>
  <c r="R1219" i="6"/>
  <c r="R1217" i="6"/>
  <c r="R1215" i="6"/>
  <c r="R1213" i="6"/>
  <c r="R1211" i="6"/>
  <c r="R1209" i="6"/>
  <c r="R1207" i="6"/>
  <c r="R1205" i="6"/>
  <c r="R1203" i="6"/>
  <c r="R1201" i="6"/>
  <c r="R1199" i="6"/>
  <c r="R1197" i="6"/>
  <c r="R1198" i="6"/>
  <c r="R1206" i="6"/>
  <c r="R1226" i="6"/>
  <c r="R1224" i="6"/>
  <c r="R1214" i="6"/>
  <c r="R1212" i="6"/>
  <c r="R1196" i="6"/>
  <c r="R1195" i="6"/>
  <c r="R1192" i="6"/>
  <c r="R1191" i="6"/>
  <c r="R1188" i="6"/>
  <c r="R1187" i="6"/>
  <c r="R1184" i="6"/>
  <c r="R1183" i="6"/>
  <c r="R1222" i="6"/>
  <c r="R1220" i="6"/>
  <c r="R1186" i="6"/>
  <c r="R1185" i="6"/>
  <c r="R1208" i="6"/>
  <c r="R1210" i="6"/>
  <c r="R1194" i="6"/>
  <c r="R1193" i="6"/>
  <c r="R1218" i="6"/>
  <c r="R1200" i="6"/>
  <c r="R1182" i="6"/>
  <c r="R1189" i="6"/>
  <c r="R1190" i="6"/>
  <c r="R1204" i="6"/>
  <c r="R1216" i="6"/>
  <c r="R1202" i="6"/>
  <c r="U1267" i="6"/>
  <c r="U1264" i="6"/>
  <c r="U1259" i="6"/>
  <c r="U1256" i="6"/>
  <c r="U1251" i="6"/>
  <c r="U1248" i="6"/>
  <c r="U1243" i="6"/>
  <c r="U1240" i="6"/>
  <c r="U1235" i="6"/>
  <c r="U1232" i="6"/>
  <c r="U1227" i="6"/>
  <c r="U1266" i="6"/>
  <c r="U1252" i="6"/>
  <c r="U1245" i="6"/>
  <c r="U1231" i="6"/>
  <c r="U1265" i="6"/>
  <c r="U1258" i="6"/>
  <c r="U1244" i="6"/>
  <c r="U1237" i="6"/>
  <c r="U1270" i="6"/>
  <c r="U1257" i="6"/>
  <c r="U1250" i="6"/>
  <c r="U1236" i="6"/>
  <c r="U1229" i="6"/>
  <c r="U1263" i="6"/>
  <c r="U1254" i="6"/>
  <c r="U1241" i="6"/>
  <c r="U1234" i="6"/>
  <c r="U1242" i="6"/>
  <c r="U1230" i="6"/>
  <c r="U1249" i="6"/>
  <c r="U1246" i="6"/>
  <c r="U1228" i="6"/>
  <c r="U1271" i="6"/>
  <c r="U1269" i="6"/>
  <c r="U1239" i="6"/>
  <c r="U1233" i="6"/>
  <c r="U1247" i="6"/>
  <c r="U1260" i="6"/>
  <c r="U1268" i="6"/>
  <c r="U1255" i="6"/>
  <c r="U1238" i="6"/>
  <c r="U1261" i="6"/>
  <c r="U1262" i="6"/>
  <c r="U1253" i="6"/>
  <c r="P982" i="6"/>
  <c r="P980" i="6"/>
  <c r="P973" i="6"/>
  <c r="P966" i="6"/>
  <c r="P957" i="6"/>
  <c r="P975" i="6"/>
  <c r="P968" i="6"/>
  <c r="P959" i="6"/>
  <c r="P976" i="6"/>
  <c r="P955" i="6"/>
  <c r="P954" i="6"/>
  <c r="P983" i="6"/>
  <c r="P981" i="6"/>
  <c r="P971" i="6"/>
  <c r="P970" i="6"/>
  <c r="P962" i="6"/>
  <c r="P978" i="6"/>
  <c r="P972" i="6"/>
  <c r="P961" i="6"/>
  <c r="P960" i="6"/>
  <c r="P958" i="6"/>
  <c r="P969" i="6"/>
  <c r="P965" i="6"/>
  <c r="P956" i="6"/>
  <c r="P974" i="6"/>
  <c r="P967" i="6"/>
  <c r="P964" i="6"/>
  <c r="P979" i="6"/>
  <c r="P977" i="6"/>
  <c r="P963" i="6"/>
  <c r="L695" i="6"/>
  <c r="L693" i="6"/>
  <c r="L691" i="6"/>
  <c r="L689" i="6"/>
  <c r="L687" i="6"/>
  <c r="L685" i="6"/>
  <c r="L683" i="6"/>
  <c r="L681" i="6"/>
  <c r="L679" i="6"/>
  <c r="L677" i="6"/>
  <c r="L675" i="6"/>
  <c r="L673" i="6"/>
  <c r="L671" i="6"/>
  <c r="L669" i="6"/>
  <c r="L667" i="6"/>
  <c r="M689" i="6"/>
  <c r="K689" i="6" s="1"/>
  <c r="M682" i="6"/>
  <c r="K682" i="6" s="1"/>
  <c r="L680" i="6"/>
  <c r="M673" i="6"/>
  <c r="K673" i="6" s="1"/>
  <c r="M666" i="6"/>
  <c r="K666" i="6" s="1"/>
  <c r="M691" i="6"/>
  <c r="K691" i="6" s="1"/>
  <c r="M684" i="6"/>
  <c r="K684" i="6" s="1"/>
  <c r="L682" i="6"/>
  <c r="M675" i="6"/>
  <c r="K675" i="6" s="1"/>
  <c r="M668" i="6"/>
  <c r="K668" i="6" s="1"/>
  <c r="L666" i="6"/>
  <c r="M693" i="6"/>
  <c r="K693" i="6" s="1"/>
  <c r="M686" i="6"/>
  <c r="K686" i="6" s="1"/>
  <c r="L684" i="6"/>
  <c r="M677" i="6"/>
  <c r="K677" i="6" s="1"/>
  <c r="M670" i="6"/>
  <c r="K670" i="6" s="1"/>
  <c r="L668" i="6"/>
  <c r="M674" i="6"/>
  <c r="K674" i="6" s="1"/>
  <c r="M669" i="6"/>
  <c r="K669" i="6" s="1"/>
  <c r="M690" i="6"/>
  <c r="K690" i="6" s="1"/>
  <c r="M685" i="6"/>
  <c r="K685" i="6" s="1"/>
  <c r="M680" i="6"/>
  <c r="K680" i="6" s="1"/>
  <c r="M679" i="6"/>
  <c r="K679" i="6" s="1"/>
  <c r="L674" i="6"/>
  <c r="M695" i="6"/>
  <c r="K695" i="6" s="1"/>
  <c r="L690" i="6"/>
  <c r="M678" i="6"/>
  <c r="K678" i="6" s="1"/>
  <c r="M672" i="6"/>
  <c r="K672" i="6" s="1"/>
  <c r="M667" i="6"/>
  <c r="K667" i="6" s="1"/>
  <c r="M694" i="6"/>
  <c r="K694" i="6" s="1"/>
  <c r="M688" i="6"/>
  <c r="K688" i="6" s="1"/>
  <c r="M683" i="6"/>
  <c r="K683" i="6" s="1"/>
  <c r="L678" i="6"/>
  <c r="L672" i="6"/>
  <c r="L688" i="6"/>
  <c r="L676" i="6"/>
  <c r="L686" i="6"/>
  <c r="M687" i="6"/>
  <c r="K687" i="6" s="1"/>
  <c r="M692" i="6"/>
  <c r="K692" i="6" s="1"/>
  <c r="L670" i="6"/>
  <c r="L692" i="6"/>
  <c r="M681" i="6"/>
  <c r="K681" i="6" s="1"/>
  <c r="M676" i="6"/>
  <c r="K676" i="6" s="1"/>
  <c r="M671" i="6"/>
  <c r="K671" i="6" s="1"/>
  <c r="L694" i="6"/>
  <c r="R1013" i="6"/>
  <c r="R1010" i="6"/>
  <c r="R1009" i="6"/>
  <c r="R1006" i="6"/>
  <c r="R1005" i="6"/>
  <c r="R1002" i="6"/>
  <c r="R1001" i="6"/>
  <c r="R998" i="6"/>
  <c r="R997" i="6"/>
  <c r="R994" i="6"/>
  <c r="R993" i="6"/>
  <c r="R990" i="6"/>
  <c r="R989" i="6"/>
  <c r="R986" i="6"/>
  <c r="R985" i="6"/>
  <c r="R1004" i="6"/>
  <c r="R999" i="6"/>
  <c r="R984" i="6"/>
  <c r="R996" i="6"/>
  <c r="R992" i="6"/>
  <c r="R1011" i="6"/>
  <c r="R1008" i="6"/>
  <c r="R1012" i="6"/>
  <c r="R995" i="6"/>
  <c r="R1003" i="6"/>
  <c r="R1000" i="6"/>
  <c r="R987" i="6"/>
  <c r="R1007" i="6"/>
  <c r="R988" i="6"/>
  <c r="R991" i="6"/>
  <c r="U1066" i="6"/>
  <c r="U1064" i="6"/>
  <c r="U1062" i="6"/>
  <c r="U1060" i="6"/>
  <c r="U1058" i="6"/>
  <c r="U1056" i="6"/>
  <c r="U1054" i="6"/>
  <c r="U1052" i="6"/>
  <c r="U1050" i="6"/>
  <c r="U1048" i="6"/>
  <c r="U1046" i="6"/>
  <c r="U1044" i="6"/>
  <c r="U1042" i="6"/>
  <c r="U1040" i="6"/>
  <c r="U1038" i="6"/>
  <c r="U1065" i="6"/>
  <c r="U1061" i="6"/>
  <c r="U1057" i="6"/>
  <c r="U1053" i="6"/>
  <c r="U1049" i="6"/>
  <c r="U1045" i="6"/>
  <c r="U1041" i="6"/>
  <c r="U1067" i="6"/>
  <c r="U1063" i="6"/>
  <c r="U1059" i="6"/>
  <c r="U1055" i="6"/>
  <c r="U1051" i="6"/>
  <c r="U1047" i="6"/>
  <c r="U1043" i="6"/>
  <c r="U1039" i="6"/>
  <c r="R2114" i="6"/>
  <c r="R2106" i="6"/>
  <c r="R2098" i="6"/>
  <c r="R2090" i="6"/>
  <c r="R2082" i="6"/>
  <c r="R2074" i="6"/>
  <c r="R2066" i="6"/>
  <c r="R2058" i="6"/>
  <c r="R2050" i="6"/>
  <c r="R2042" i="6"/>
  <c r="R2034" i="6"/>
  <c r="R2026" i="6"/>
  <c r="R2018" i="6"/>
  <c r="R2010" i="6"/>
  <c r="R2002" i="6"/>
  <c r="R1994" i="6"/>
  <c r="R1986" i="6"/>
  <c r="R1978" i="6"/>
  <c r="R1970" i="6"/>
  <c r="R1962" i="6"/>
  <c r="R1954" i="6"/>
  <c r="R1946" i="6"/>
  <c r="R1938" i="6"/>
  <c r="R1930" i="6"/>
  <c r="R2111" i="6"/>
  <c r="R2103" i="6"/>
  <c r="R2095" i="6"/>
  <c r="R2087" i="6"/>
  <c r="R2079" i="6"/>
  <c r="R2071" i="6"/>
  <c r="R2063" i="6"/>
  <c r="R2055" i="6"/>
  <c r="R2047" i="6"/>
  <c r="R2039" i="6"/>
  <c r="R2031" i="6"/>
  <c r="R2023" i="6"/>
  <c r="R2015" i="6"/>
  <c r="R2108" i="6"/>
  <c r="R2100" i="6"/>
  <c r="R2092" i="6"/>
  <c r="R2084" i="6"/>
  <c r="R2113" i="6"/>
  <c r="R2105" i="6"/>
  <c r="R2097" i="6"/>
  <c r="R2089" i="6"/>
  <c r="R2081" i="6"/>
  <c r="R2073" i="6"/>
  <c r="R2065" i="6"/>
  <c r="R2057" i="6"/>
  <c r="R2049" i="6"/>
  <c r="R2041" i="6"/>
  <c r="R2033" i="6"/>
  <c r="R2025" i="6"/>
  <c r="R2017" i="6"/>
  <c r="R2009" i="6"/>
  <c r="R2001" i="6"/>
  <c r="R1993" i="6"/>
  <c r="R1985" i="6"/>
  <c r="R1977" i="6"/>
  <c r="R1969" i="6"/>
  <c r="R1961" i="6"/>
  <c r="R1953" i="6"/>
  <c r="R1945" i="6"/>
  <c r="R1937" i="6"/>
  <c r="R1929" i="6"/>
  <c r="R2112" i="6"/>
  <c r="R2104" i="6"/>
  <c r="R2096" i="6"/>
  <c r="R2088" i="6"/>
  <c r="R2080" i="6"/>
  <c r="R2072" i="6"/>
  <c r="R2064" i="6"/>
  <c r="R2109" i="6"/>
  <c r="R2101" i="6"/>
  <c r="R2093" i="6"/>
  <c r="R2085" i="6"/>
  <c r="R2077" i="6"/>
  <c r="R2069" i="6"/>
  <c r="R2061" i="6"/>
  <c r="R2053" i="6"/>
  <c r="R2045" i="6"/>
  <c r="R2037" i="6"/>
  <c r="R2029" i="6"/>
  <c r="R2021" i="6"/>
  <c r="R2013" i="6"/>
  <c r="R2005" i="6"/>
  <c r="R2068" i="6"/>
  <c r="R2062" i="6"/>
  <c r="R2032" i="6"/>
  <c r="R2027" i="6"/>
  <c r="R2067" i="6"/>
  <c r="R2056" i="6"/>
  <c r="R2051" i="6"/>
  <c r="R2036" i="6"/>
  <c r="R2022" i="6"/>
  <c r="R2007" i="6"/>
  <c r="R1992" i="6"/>
  <c r="R1989" i="6"/>
  <c r="R1982" i="6"/>
  <c r="R1960" i="6"/>
  <c r="R1957" i="6"/>
  <c r="R1950" i="6"/>
  <c r="R1928" i="6"/>
  <c r="R1925" i="6"/>
  <c r="R2060" i="6"/>
  <c r="R2046" i="6"/>
  <c r="R2016" i="6"/>
  <c r="R2011" i="6"/>
  <c r="R1999" i="6"/>
  <c r="R1995" i="6"/>
  <c r="R1988" i="6"/>
  <c r="R2040" i="6"/>
  <c r="R2035" i="6"/>
  <c r="R2020" i="6"/>
  <c r="R1984" i="6"/>
  <c r="R1981" i="6"/>
  <c r="R1974" i="6"/>
  <c r="R1952" i="6"/>
  <c r="R1949" i="6"/>
  <c r="R1942" i="6"/>
  <c r="R2086" i="6"/>
  <c r="R2059" i="6"/>
  <c r="R2043" i="6"/>
  <c r="R2019" i="6"/>
  <c r="R2012" i="6"/>
  <c r="R1990" i="6"/>
  <c r="R1965" i="6"/>
  <c r="R1956" i="6"/>
  <c r="R1947" i="6"/>
  <c r="R1943" i="6"/>
  <c r="R2094" i="6"/>
  <c r="R2076" i="6"/>
  <c r="R2004" i="6"/>
  <c r="R1968" i="6"/>
  <c r="R1964" i="6"/>
  <c r="R1933" i="6"/>
  <c r="R1924" i="6"/>
  <c r="R2102" i="6"/>
  <c r="R2083" i="6"/>
  <c r="R2075" i="6"/>
  <c r="R2003" i="6"/>
  <c r="R1983" i="6"/>
  <c r="R1973" i="6"/>
  <c r="R1955" i="6"/>
  <c r="R1951" i="6"/>
  <c r="R1936" i="6"/>
  <c r="R1932" i="6"/>
  <c r="R2091" i="6"/>
  <c r="R2024" i="6"/>
  <c r="R2014" i="6"/>
  <c r="R2006" i="6"/>
  <c r="R1991" i="6"/>
  <c r="R1944" i="6"/>
  <c r="R2078" i="6"/>
  <c r="R2054" i="6"/>
  <c r="R2044" i="6"/>
  <c r="R1997" i="6"/>
  <c r="R1976" i="6"/>
  <c r="R1963" i="6"/>
  <c r="R1996" i="6"/>
  <c r="R1958" i="6"/>
  <c r="R1935" i="6"/>
  <c r="R2110" i="6"/>
  <c r="R2099" i="6"/>
  <c r="R2052" i="6"/>
  <c r="R2030" i="6"/>
  <c r="R1927" i="6"/>
  <c r="R2000" i="6"/>
  <c r="R1987" i="6"/>
  <c r="R1980" i="6"/>
  <c r="R1975" i="6"/>
  <c r="R1967" i="6"/>
  <c r="R1948" i="6"/>
  <c r="R1941" i="6"/>
  <c r="R1934" i="6"/>
  <c r="R2038" i="6"/>
  <c r="R2008" i="6"/>
  <c r="R1966" i="6"/>
  <c r="R1940" i="6"/>
  <c r="R1939" i="6"/>
  <c r="R2048" i="6"/>
  <c r="R1972" i="6"/>
  <c r="R1926" i="6"/>
  <c r="R2107" i="6"/>
  <c r="R1971" i="6"/>
  <c r="R1979" i="6"/>
  <c r="R2028" i="6"/>
  <c r="R1998" i="6"/>
  <c r="R1959" i="6"/>
  <c r="R1931" i="6"/>
  <c r="R2070" i="6"/>
  <c r="V1408" i="6"/>
  <c r="U1409" i="6"/>
  <c r="T1410" i="6"/>
  <c r="S1411" i="6"/>
  <c r="R1412" i="6"/>
  <c r="W1415" i="6"/>
  <c r="V1416" i="6"/>
  <c r="U1417" i="6"/>
  <c r="T1418" i="6"/>
  <c r="S1419" i="6"/>
  <c r="U1832" i="6"/>
  <c r="U1830" i="6"/>
  <c r="U1828" i="6"/>
  <c r="U1826" i="6"/>
  <c r="U1824" i="6"/>
  <c r="U1822" i="6"/>
  <c r="U1820" i="6"/>
  <c r="U1818" i="6"/>
  <c r="U1816" i="6"/>
  <c r="U1814" i="6"/>
  <c r="U1812" i="6"/>
  <c r="U1810" i="6"/>
  <c r="U1808" i="6"/>
  <c r="U1821" i="6"/>
  <c r="U1823" i="6"/>
  <c r="U1807" i="6"/>
  <c r="U1805" i="6"/>
  <c r="U1827" i="6"/>
  <c r="U1819" i="6"/>
  <c r="U1829" i="6"/>
  <c r="U1809" i="6"/>
  <c r="U1806" i="6"/>
  <c r="U1831" i="6"/>
  <c r="U1811" i="6"/>
  <c r="U1813" i="6"/>
  <c r="U1833" i="6"/>
  <c r="U1825" i="6"/>
  <c r="U1804" i="6"/>
  <c r="U1815" i="6"/>
  <c r="U1817" i="6"/>
  <c r="U1892" i="6"/>
  <c r="U1890" i="6"/>
  <c r="U1888" i="6"/>
  <c r="U1886" i="6"/>
  <c r="U1884" i="6"/>
  <c r="U1882" i="6"/>
  <c r="U1880" i="6"/>
  <c r="U1878" i="6"/>
  <c r="U1876" i="6"/>
  <c r="U1874" i="6"/>
  <c r="U1872" i="6"/>
  <c r="U1870" i="6"/>
  <c r="U1868" i="6"/>
  <c r="U1866" i="6"/>
  <c r="U1864" i="6"/>
  <c r="U1885" i="6"/>
  <c r="U1869" i="6"/>
  <c r="U1887" i="6"/>
  <c r="U1871" i="6"/>
  <c r="U1891" i="6"/>
  <c r="U1883" i="6"/>
  <c r="U1865" i="6"/>
  <c r="U1893" i="6"/>
  <c r="U1873" i="6"/>
  <c r="U1875" i="6"/>
  <c r="U1867" i="6"/>
  <c r="U1877" i="6"/>
  <c r="U1879" i="6"/>
  <c r="U1889" i="6"/>
  <c r="U1881" i="6"/>
</calcChain>
</file>

<file path=xl/sharedStrings.xml><?xml version="1.0" encoding="utf-8"?>
<sst xmlns="http://schemas.openxmlformats.org/spreadsheetml/2006/main" count="11076" uniqueCount="94">
  <si>
    <t xml:space="preserve">spez. Kosten der Maßnahme 3 (2021) 
[€/m bzw. €/Stück] </t>
  </si>
  <si>
    <t xml:space="preserve">spez. Kosten der Maßnahme 2 (2021) 
[€/m bzw. €/Stück] </t>
  </si>
  <si>
    <t xml:space="preserve">spez. Kosten der Maßnahme (2021) 
[€/m bzw. €/Stück] </t>
  </si>
  <si>
    <t>H2-Toleranz nach Maßnahme 3
[Vol.%]</t>
  </si>
  <si>
    <t>H2-Toleranz nach Maßnahme 2
[Vol.%]</t>
  </si>
  <si>
    <t>H2-Toleranz nach Maßnahme 1
[Vol.%]</t>
  </si>
  <si>
    <t>H2-Toleranz (Best Case)
[Vol.%]</t>
  </si>
  <si>
    <t>H2-Toleranz (aktuell)
[Vol.%]</t>
  </si>
  <si>
    <t>TP-Gruppe</t>
  </si>
  <si>
    <t>techn. Nutzungsdauer
[a]</t>
  </si>
  <si>
    <t>DN</t>
  </si>
  <si>
    <t>ID</t>
  </si>
  <si>
    <t>Betriebsmittel</t>
  </si>
  <si>
    <t>&gt; 16 bar</t>
  </si>
  <si>
    <t>MOP</t>
  </si>
  <si>
    <t>VNB</t>
  </si>
  <si>
    <t xml:space="preserve"> &gt; 16 bar</t>
  </si>
  <si>
    <t>Verteilnetzleitung (hochfester Stahl)</t>
  </si>
  <si>
    <t>Verteilnetzleitung (niederfester Stahl)</t>
  </si>
  <si>
    <t>≤ 16bar</t>
  </si>
  <si>
    <t>Verteilnetzleitungen (GGG)</t>
  </si>
  <si>
    <t>Verteilnetzleitungen (Stahl)</t>
  </si>
  <si>
    <t>Verteilnetzleitungen (PE)</t>
  </si>
  <si>
    <t>Verteilnetzleitungen (PVC)</t>
  </si>
  <si>
    <t>Verteilnetzleitungen (unbekannt)</t>
  </si>
  <si>
    <t>Leitungsarmaturen VNB</t>
  </si>
  <si>
    <t>VNB_Filter</t>
  </si>
  <si>
    <t>VNB_Gaszähler</t>
  </si>
  <si>
    <t>VNB_Mengenumwerter</t>
  </si>
  <si>
    <t>VNB_Absperrarmaturen</t>
  </si>
  <si>
    <t>VNB_Druckregelgerät</t>
  </si>
  <si>
    <t>VNB_Vorwärmer</t>
  </si>
  <si>
    <t>VNB_SAV</t>
  </si>
  <si>
    <t>VNB_SBV</t>
  </si>
  <si>
    <t>VNB_Balgengaszähler</t>
  </si>
  <si>
    <t>VNB_Ventile</t>
  </si>
  <si>
    <t>VNB_PGC</t>
  </si>
  <si>
    <t>Gasmobilität</t>
  </si>
  <si>
    <t xml:space="preserve">CNG_Fahrzeuge PV_Small </t>
  </si>
  <si>
    <t>CNG_Fahrzeuge PV_Medium</t>
  </si>
  <si>
    <t xml:space="preserve">CNG_Fahrzeuge PV_Large/SUV </t>
  </si>
  <si>
    <t>CNG_Fahrzeuge LDV_LCV &lt; 3.5t (N1)</t>
  </si>
  <si>
    <t>CNG_Fahrzeuge HD_MD/HD &gt; 3.5t (N2 &amp; N3)</t>
  </si>
  <si>
    <t>CNG_Fahrzeuge Buses</t>
  </si>
  <si>
    <t>KWK-Anlagen ≤ 10 kW</t>
  </si>
  <si>
    <t>KWK-Anlagen ≤ 50 kW</t>
  </si>
  <si>
    <t>KWK-Anlagen ≤ 500 kW</t>
  </si>
  <si>
    <t>KWK-Anlagen ≤ 2000 kW</t>
  </si>
  <si>
    <t>KWK-Anlagen ≤ 10000 kW</t>
  </si>
  <si>
    <t>KWK-Anlagen &gt; 10000 kW</t>
  </si>
  <si>
    <t>CNG_Zapfsäulen</t>
  </si>
  <si>
    <t>H2-Zapfsäulen</t>
  </si>
  <si>
    <t>Haus</t>
  </si>
  <si>
    <t>HA-Leitungen St</t>
  </si>
  <si>
    <t>HA-Leitungen PE</t>
  </si>
  <si>
    <t>HA-Leitungen PVC</t>
  </si>
  <si>
    <t>HA-Leitungen unbekannt</t>
  </si>
  <si>
    <t>Hauseinführungskombination</t>
  </si>
  <si>
    <t>Hauptabsperreinrichtung</t>
  </si>
  <si>
    <t>Gasströmungswächter</t>
  </si>
  <si>
    <t>Hausdruckregler</t>
  </si>
  <si>
    <t>Gaszähler (BGZ)</t>
  </si>
  <si>
    <t>Brennwert-Gerät</t>
  </si>
  <si>
    <t>Heizwert-Geräte</t>
  </si>
  <si>
    <t>Wasserheizer</t>
  </si>
  <si>
    <t>Raumheizer</t>
  </si>
  <si>
    <t>Gasherde&amp;Gasöfen</t>
  </si>
  <si>
    <t>-</t>
  </si>
  <si>
    <t>Asset Name</t>
  </si>
  <si>
    <t>Asset Nr.</t>
  </si>
  <si>
    <t>Betriebskosten Gruppe</t>
  </si>
  <si>
    <t>Netz Nr.</t>
  </si>
  <si>
    <t xml:space="preserve">Länge / Anzahl 
[m / - / MW] </t>
  </si>
  <si>
    <t>Baujahr</t>
  </si>
  <si>
    <t>Abschreibungsdauer
[a]</t>
  </si>
  <si>
    <t>Außerbetriebnahmejahr</t>
  </si>
  <si>
    <t>Toleranzband Austausch
[Vol.%]</t>
  </si>
  <si>
    <t>H2-Toleranz nach Maßnahme 
[Vol.%]</t>
  </si>
  <si>
    <t>Antwort-ID</t>
  </si>
  <si>
    <t>Nennweite</t>
  </si>
  <si>
    <t>Netzebene</t>
  </si>
  <si>
    <t>H2-Toleranz (Worst Case)
[Vol.%]</t>
  </si>
  <si>
    <t>best case</t>
  </si>
  <si>
    <t>Gasgeräte</t>
  </si>
  <si>
    <t>≤ 5 bar</t>
  </si>
  <si>
    <t>5 bis ≤ 16 bar</t>
  </si>
  <si>
    <t>spezifisch</t>
  </si>
  <si>
    <t>Gaskraftwerke (VNB)</t>
  </si>
  <si>
    <t>VNB_GZ</t>
  </si>
  <si>
    <t>VNB_Absperrarmatur</t>
  </si>
  <si>
    <t>VNB_Druckregler</t>
  </si>
  <si>
    <t>Restnutzungsdauer
[a]</t>
  </si>
  <si>
    <t>Mengen-Kosten-Gerüst: VNB</t>
  </si>
  <si>
    <t>Assetgruppe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</si>
</sst>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4" fillId="0" borderId="0" xfId="0" applyFont="1" applyAlignment="1">
      <alignment horizontal="left"/>
    </xf>
    <xf numFmtId="44" fontId="0" fillId="0" borderId="0" xfId="1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4" fontId="0" fillId="0" borderId="0" xfId="1" applyNumberFormat="1" applyFont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9" fontId="0" fillId="0" borderId="0" xfId="0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 vertical="center"/>
    </xf>
    <xf numFmtId="0" fontId="0" fillId="3" borderId="0" xfId="0" applyFill="1"/>
    <xf numFmtId="0" fontId="2" fillId="2" borderId="1" xfId="0" applyFont="1" applyFill="1" applyBorder="1" applyAlignment="1">
      <alignment horizontal="center" vertical="center" wrapText="1"/>
    </xf>
    <xf numFmtId="9" fontId="0" fillId="6" borderId="0" xfId="0" applyNumberFormat="1" applyFill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 wrapText="1"/>
    </xf>
    <xf numFmtId="4" fontId="2" fillId="2" borderId="7" xfId="0" applyNumberFormat="1" applyFont="1" applyFill="1" applyBorder="1" applyAlignment="1">
      <alignment horizontal="center" vertical="center" wrapText="1"/>
    </xf>
    <xf numFmtId="4" fontId="2" fillId="2" borderId="8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3FC1E-1CAD-425A-9D54-CE88B20AA737}">
  <dimension ref="A1:P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7" sqref="L7"/>
    </sheetView>
  </sheetViews>
  <sheetFormatPr baseColWidth="10" defaultRowHeight="14.5" x14ac:dyDescent="0.35"/>
  <cols>
    <col min="2" max="2" width="31.54296875" customWidth="1"/>
    <col min="3" max="3" width="11.54296875" style="3"/>
    <col min="4" max="4" width="14.54296875" customWidth="1"/>
    <col min="6" max="6" width="15.81640625" customWidth="1"/>
    <col min="10" max="10" width="15.81640625" customWidth="1"/>
    <col min="11" max="12" width="15.54296875" customWidth="1"/>
    <col min="13" max="13" width="18.6328125" customWidth="1"/>
    <col min="14" max="14" width="17.81640625" customWidth="1"/>
    <col min="15" max="15" width="18.6328125" customWidth="1"/>
  </cols>
  <sheetData>
    <row r="1" spans="1:16" ht="54.65" customHeight="1" x14ac:dyDescent="0.35">
      <c r="B1" s="30" t="s">
        <v>12</v>
      </c>
      <c r="C1" s="30" t="s">
        <v>11</v>
      </c>
      <c r="D1" s="30" t="s">
        <v>10</v>
      </c>
      <c r="E1" s="30" t="s">
        <v>14</v>
      </c>
      <c r="F1" s="30" t="s">
        <v>9</v>
      </c>
      <c r="G1" s="29" t="s">
        <v>8</v>
      </c>
      <c r="H1" s="30" t="s">
        <v>81</v>
      </c>
      <c r="I1" s="30" t="s">
        <v>6</v>
      </c>
      <c r="J1" s="30" t="s">
        <v>5</v>
      </c>
      <c r="K1" s="2" t="s">
        <v>4</v>
      </c>
      <c r="L1" s="2" t="s">
        <v>3</v>
      </c>
      <c r="M1" s="1" t="s">
        <v>2</v>
      </c>
      <c r="N1" s="1" t="s">
        <v>1</v>
      </c>
      <c r="O1" s="1" t="s">
        <v>0</v>
      </c>
      <c r="P1" s="41" t="s">
        <v>93</v>
      </c>
    </row>
    <row r="2" spans="1:16" x14ac:dyDescent="0.35">
      <c r="A2" t="s">
        <v>15</v>
      </c>
      <c r="B2" t="s">
        <v>17</v>
      </c>
      <c r="C2" s="3">
        <v>2001</v>
      </c>
      <c r="E2" s="4" t="s">
        <v>16</v>
      </c>
      <c r="F2" s="28">
        <v>85</v>
      </c>
      <c r="G2" s="4">
        <v>1</v>
      </c>
      <c r="H2" s="6">
        <v>0.1</v>
      </c>
      <c r="I2" s="6">
        <v>0.99</v>
      </c>
      <c r="J2" s="8">
        <v>1</v>
      </c>
      <c r="K2" s="39">
        <v>1</v>
      </c>
      <c r="L2" s="4" t="s">
        <v>67</v>
      </c>
      <c r="M2" s="10">
        <v>1430.0000000000002</v>
      </c>
      <c r="N2" s="5">
        <v>130</v>
      </c>
      <c r="O2" s="4" t="s">
        <v>67</v>
      </c>
      <c r="P2" s="4">
        <v>1</v>
      </c>
    </row>
    <row r="3" spans="1:16" x14ac:dyDescent="0.35">
      <c r="B3" t="s">
        <v>18</v>
      </c>
      <c r="C3" s="3">
        <v>2002</v>
      </c>
      <c r="E3" s="4" t="s">
        <v>16</v>
      </c>
      <c r="F3" s="28">
        <v>85</v>
      </c>
      <c r="G3" s="4">
        <v>1</v>
      </c>
      <c r="H3" s="6">
        <v>0.99</v>
      </c>
      <c r="I3" s="6">
        <v>0.99</v>
      </c>
      <c r="J3" s="8">
        <v>1</v>
      </c>
      <c r="K3" s="6">
        <v>1</v>
      </c>
      <c r="L3" s="4" t="s">
        <v>67</v>
      </c>
      <c r="M3" s="10">
        <v>1430.0000000000002</v>
      </c>
      <c r="N3" s="4">
        <v>130</v>
      </c>
      <c r="O3" s="4" t="s">
        <v>67</v>
      </c>
      <c r="P3" s="4">
        <v>1</v>
      </c>
    </row>
    <row r="4" spans="1:16" x14ac:dyDescent="0.35">
      <c r="B4" t="s">
        <v>20</v>
      </c>
      <c r="C4" s="3">
        <v>2003</v>
      </c>
      <c r="E4" s="4" t="s">
        <v>19</v>
      </c>
      <c r="F4" s="28">
        <v>85</v>
      </c>
      <c r="G4" s="4">
        <v>1</v>
      </c>
      <c r="H4" s="6">
        <v>0</v>
      </c>
      <c r="I4" s="42">
        <v>0</v>
      </c>
      <c r="J4" s="8">
        <v>1</v>
      </c>
      <c r="K4" s="4" t="s">
        <v>67</v>
      </c>
      <c r="L4" s="4" t="s">
        <v>67</v>
      </c>
      <c r="M4" s="10">
        <v>850</v>
      </c>
      <c r="N4" s="4" t="s">
        <v>67</v>
      </c>
      <c r="O4" s="4" t="s">
        <v>67</v>
      </c>
      <c r="P4" s="4">
        <v>1</v>
      </c>
    </row>
    <row r="5" spans="1:16" x14ac:dyDescent="0.35">
      <c r="B5" t="s">
        <v>21</v>
      </c>
      <c r="C5" s="3">
        <v>2004</v>
      </c>
      <c r="E5" s="4" t="s">
        <v>19</v>
      </c>
      <c r="F5" s="28">
        <v>85</v>
      </c>
      <c r="G5" s="4">
        <v>1</v>
      </c>
      <c r="H5" s="6">
        <v>1</v>
      </c>
      <c r="I5" s="6">
        <v>1</v>
      </c>
      <c r="J5" s="8">
        <v>1</v>
      </c>
      <c r="K5" s="4" t="s">
        <v>67</v>
      </c>
      <c r="L5" s="4" t="s">
        <v>67</v>
      </c>
      <c r="M5" s="10">
        <v>950</v>
      </c>
      <c r="N5" s="4" t="s">
        <v>67</v>
      </c>
      <c r="O5" s="4" t="s">
        <v>67</v>
      </c>
      <c r="P5" s="4">
        <v>1</v>
      </c>
    </row>
    <row r="6" spans="1:16" x14ac:dyDescent="0.35">
      <c r="B6" t="s">
        <v>22</v>
      </c>
      <c r="C6" s="3">
        <v>2005</v>
      </c>
      <c r="E6" s="4" t="s">
        <v>19</v>
      </c>
      <c r="F6" s="28">
        <v>70</v>
      </c>
      <c r="G6" s="4">
        <v>1</v>
      </c>
      <c r="H6" s="6">
        <v>1</v>
      </c>
      <c r="I6" s="6">
        <v>1</v>
      </c>
      <c r="J6" s="8">
        <v>1</v>
      </c>
      <c r="K6" s="4" t="s">
        <v>67</v>
      </c>
      <c r="L6" s="4" t="s">
        <v>67</v>
      </c>
      <c r="M6" s="10">
        <v>850</v>
      </c>
      <c r="N6" s="4" t="s">
        <v>67</v>
      </c>
      <c r="O6" s="4" t="s">
        <v>67</v>
      </c>
      <c r="P6" s="4">
        <v>1</v>
      </c>
    </row>
    <row r="7" spans="1:16" x14ac:dyDescent="0.35">
      <c r="B7" t="s">
        <v>23</v>
      </c>
      <c r="C7" s="3">
        <v>2006</v>
      </c>
      <c r="E7" s="4" t="s">
        <v>19</v>
      </c>
      <c r="F7" s="28">
        <v>70</v>
      </c>
      <c r="G7" s="4">
        <v>1</v>
      </c>
      <c r="H7" s="6">
        <v>1</v>
      </c>
      <c r="I7" s="6">
        <v>1</v>
      </c>
      <c r="J7" s="8">
        <v>1</v>
      </c>
      <c r="K7" s="4" t="s">
        <v>67</v>
      </c>
      <c r="L7" s="4" t="s">
        <v>67</v>
      </c>
      <c r="M7" s="10">
        <v>850</v>
      </c>
      <c r="N7" s="4" t="s">
        <v>67</v>
      </c>
      <c r="O7" s="4" t="s">
        <v>67</v>
      </c>
      <c r="P7" s="4">
        <v>1</v>
      </c>
    </row>
    <row r="8" spans="1:16" x14ac:dyDescent="0.35">
      <c r="B8" t="s">
        <v>24</v>
      </c>
      <c r="C8" s="3">
        <v>2007</v>
      </c>
      <c r="E8" s="4" t="s">
        <v>19</v>
      </c>
      <c r="F8" s="28">
        <v>85</v>
      </c>
      <c r="G8" s="4">
        <v>1</v>
      </c>
      <c r="H8" s="6">
        <v>0</v>
      </c>
      <c r="I8" s="42">
        <v>0</v>
      </c>
      <c r="J8" s="8">
        <v>1</v>
      </c>
      <c r="K8" s="4" t="s">
        <v>67</v>
      </c>
      <c r="L8" s="4" t="s">
        <v>67</v>
      </c>
      <c r="M8" s="10">
        <v>850</v>
      </c>
      <c r="N8" s="4" t="s">
        <v>67</v>
      </c>
      <c r="O8" s="4" t="s">
        <v>67</v>
      </c>
      <c r="P8" s="4">
        <v>1</v>
      </c>
    </row>
    <row r="9" spans="1:16" x14ac:dyDescent="0.35">
      <c r="B9" t="s">
        <v>25</v>
      </c>
      <c r="C9" s="3">
        <v>2100</v>
      </c>
      <c r="E9" s="4"/>
      <c r="F9" s="4">
        <v>45</v>
      </c>
      <c r="G9" s="4">
        <v>1</v>
      </c>
      <c r="H9" s="6">
        <v>0.1</v>
      </c>
      <c r="I9" s="6">
        <v>1</v>
      </c>
      <c r="J9" s="8">
        <v>1</v>
      </c>
      <c r="K9" s="4" t="s">
        <v>67</v>
      </c>
      <c r="L9" s="4" t="s">
        <v>67</v>
      </c>
      <c r="M9" s="10">
        <v>30000</v>
      </c>
      <c r="N9" s="4" t="s">
        <v>67</v>
      </c>
      <c r="O9" s="4" t="s">
        <v>67</v>
      </c>
      <c r="P9" s="4">
        <v>2</v>
      </c>
    </row>
    <row r="10" spans="1:16" x14ac:dyDescent="0.35">
      <c r="B10" t="s">
        <v>36</v>
      </c>
      <c r="C10" s="3">
        <v>2201</v>
      </c>
      <c r="E10" s="4"/>
      <c r="F10" s="4">
        <v>12</v>
      </c>
      <c r="G10" s="4">
        <v>1</v>
      </c>
      <c r="H10" s="7">
        <v>2E-3</v>
      </c>
      <c r="I10" s="7">
        <v>2E-3</v>
      </c>
      <c r="J10" s="8">
        <v>1</v>
      </c>
      <c r="K10" s="6">
        <v>0.2</v>
      </c>
      <c r="L10" s="4" t="s">
        <v>67</v>
      </c>
      <c r="M10" s="10">
        <v>70000</v>
      </c>
      <c r="N10" s="10">
        <v>70000</v>
      </c>
      <c r="O10" s="4" t="s">
        <v>67</v>
      </c>
      <c r="P10" s="4">
        <v>6</v>
      </c>
    </row>
    <row r="11" spans="1:16" x14ac:dyDescent="0.35">
      <c r="B11" t="s">
        <v>28</v>
      </c>
      <c r="C11" s="3">
        <v>2202</v>
      </c>
      <c r="E11" s="4"/>
      <c r="F11" s="4">
        <v>10</v>
      </c>
      <c r="G11" s="4">
        <v>1</v>
      </c>
      <c r="H11" s="7">
        <v>0.1</v>
      </c>
      <c r="I11" s="43">
        <v>0.1</v>
      </c>
      <c r="J11" s="8">
        <v>1</v>
      </c>
      <c r="K11" s="6">
        <v>0.4</v>
      </c>
      <c r="L11" s="4" t="s">
        <v>67</v>
      </c>
      <c r="M11" s="10">
        <v>2050</v>
      </c>
      <c r="N11" s="10">
        <v>800</v>
      </c>
      <c r="O11" s="4" t="s">
        <v>67</v>
      </c>
      <c r="P11" s="4">
        <v>99</v>
      </c>
    </row>
    <row r="12" spans="1:16" x14ac:dyDescent="0.35">
      <c r="B12" s="34" t="s">
        <v>26</v>
      </c>
      <c r="C12" s="3">
        <v>2203</v>
      </c>
      <c r="E12" s="4" t="s">
        <v>84</v>
      </c>
      <c r="F12" s="4">
        <v>45</v>
      </c>
      <c r="G12" s="4">
        <v>1</v>
      </c>
      <c r="H12" s="6">
        <v>0.1</v>
      </c>
      <c r="I12" s="6">
        <v>0.4</v>
      </c>
      <c r="J12" s="6">
        <v>1</v>
      </c>
      <c r="K12" s="4" t="s">
        <v>67</v>
      </c>
      <c r="L12" s="4" t="s">
        <v>67</v>
      </c>
      <c r="M12" s="10">
        <v>1250</v>
      </c>
      <c r="N12" s="10" t="s">
        <v>67</v>
      </c>
      <c r="O12" s="4" t="s">
        <v>67</v>
      </c>
      <c r="P12" s="4">
        <v>3</v>
      </c>
    </row>
    <row r="13" spans="1:16" x14ac:dyDescent="0.35">
      <c r="B13" s="34" t="s">
        <v>26</v>
      </c>
      <c r="C13" s="3">
        <v>2204</v>
      </c>
      <c r="E13" s="4" t="s">
        <v>85</v>
      </c>
      <c r="F13" s="4">
        <v>45</v>
      </c>
      <c r="G13" s="4">
        <v>1</v>
      </c>
      <c r="H13" s="6">
        <v>0.1</v>
      </c>
      <c r="I13" s="6">
        <v>0.4</v>
      </c>
      <c r="J13" s="6">
        <v>1</v>
      </c>
      <c r="K13" s="4" t="s">
        <v>67</v>
      </c>
      <c r="L13" s="4" t="s">
        <v>67</v>
      </c>
      <c r="M13" s="10">
        <v>1300</v>
      </c>
      <c r="N13" s="10" t="s">
        <v>67</v>
      </c>
      <c r="O13" s="4" t="s">
        <v>67</v>
      </c>
      <c r="P13" s="4">
        <v>3</v>
      </c>
    </row>
    <row r="14" spans="1:16" x14ac:dyDescent="0.35">
      <c r="B14" s="34" t="s">
        <v>26</v>
      </c>
      <c r="C14" s="3">
        <v>2205</v>
      </c>
      <c r="E14" s="4" t="s">
        <v>13</v>
      </c>
      <c r="F14" s="4">
        <v>45</v>
      </c>
      <c r="G14" s="4">
        <v>1</v>
      </c>
      <c r="H14" s="6">
        <v>0.1</v>
      </c>
      <c r="I14" s="6">
        <v>0.4</v>
      </c>
      <c r="J14" s="6">
        <v>1</v>
      </c>
      <c r="K14" s="4" t="s">
        <v>67</v>
      </c>
      <c r="L14" s="4" t="s">
        <v>67</v>
      </c>
      <c r="M14" s="10">
        <v>7000</v>
      </c>
      <c r="N14" s="10" t="s">
        <v>67</v>
      </c>
      <c r="O14" s="4" t="s">
        <v>67</v>
      </c>
      <c r="P14" s="4">
        <v>3</v>
      </c>
    </row>
    <row r="15" spans="1:16" x14ac:dyDescent="0.35">
      <c r="B15" s="34" t="s">
        <v>88</v>
      </c>
      <c r="C15" s="3">
        <v>2206</v>
      </c>
      <c r="E15" s="4" t="s">
        <v>84</v>
      </c>
      <c r="F15" s="4">
        <v>24</v>
      </c>
      <c r="G15" s="4">
        <v>1</v>
      </c>
      <c r="H15" s="6">
        <v>0.05</v>
      </c>
      <c r="I15" s="6">
        <v>0.1</v>
      </c>
      <c r="J15" s="6">
        <v>1</v>
      </c>
      <c r="K15" s="6">
        <v>0.3</v>
      </c>
      <c r="L15" s="4" t="s">
        <v>67</v>
      </c>
      <c r="M15" s="10">
        <v>7340</v>
      </c>
      <c r="N15" s="10">
        <v>7340</v>
      </c>
      <c r="O15" s="4" t="s">
        <v>67</v>
      </c>
      <c r="P15" s="4">
        <v>99</v>
      </c>
    </row>
    <row r="16" spans="1:16" x14ac:dyDescent="0.35">
      <c r="B16" s="34" t="s">
        <v>88</v>
      </c>
      <c r="C16" s="3">
        <v>2207</v>
      </c>
      <c r="E16" s="4" t="s">
        <v>85</v>
      </c>
      <c r="F16" s="4">
        <v>24</v>
      </c>
      <c r="G16" s="4">
        <v>1</v>
      </c>
      <c r="H16" s="6">
        <v>0.05</v>
      </c>
      <c r="I16" s="6">
        <v>0.1</v>
      </c>
      <c r="J16" s="6">
        <v>1</v>
      </c>
      <c r="K16" s="6">
        <v>0.3</v>
      </c>
      <c r="L16" s="4" t="s">
        <v>67</v>
      </c>
      <c r="M16" s="10">
        <v>5130</v>
      </c>
      <c r="N16" s="10">
        <v>5130</v>
      </c>
      <c r="O16" s="4" t="s">
        <v>67</v>
      </c>
      <c r="P16" s="4">
        <v>99</v>
      </c>
    </row>
    <row r="17" spans="2:16" x14ac:dyDescent="0.35">
      <c r="B17" s="34" t="s">
        <v>88</v>
      </c>
      <c r="C17" s="3">
        <v>2208</v>
      </c>
      <c r="E17" s="4" t="s">
        <v>13</v>
      </c>
      <c r="F17" s="4">
        <v>24</v>
      </c>
      <c r="G17" s="4">
        <v>1</v>
      </c>
      <c r="H17" s="6">
        <v>0.05</v>
      </c>
      <c r="I17" s="6">
        <v>0.1</v>
      </c>
      <c r="J17" s="6">
        <v>1</v>
      </c>
      <c r="K17" s="6">
        <v>0.3</v>
      </c>
      <c r="L17" s="4" t="s">
        <v>67</v>
      </c>
      <c r="M17" s="10">
        <v>12585</v>
      </c>
      <c r="N17" s="10">
        <v>12585</v>
      </c>
      <c r="O17" s="4" t="s">
        <v>67</v>
      </c>
      <c r="P17" s="4">
        <v>99</v>
      </c>
    </row>
    <row r="18" spans="2:16" x14ac:dyDescent="0.35">
      <c r="B18" s="34" t="s">
        <v>34</v>
      </c>
      <c r="C18" s="3">
        <v>2209</v>
      </c>
      <c r="E18" s="4" t="s">
        <v>84</v>
      </c>
      <c r="F18" s="4">
        <v>24</v>
      </c>
      <c r="G18" s="4">
        <v>1</v>
      </c>
      <c r="H18" s="6">
        <v>0.05</v>
      </c>
      <c r="I18" s="6">
        <v>0.1</v>
      </c>
      <c r="J18" s="6">
        <v>1</v>
      </c>
      <c r="K18" s="6">
        <v>0.3</v>
      </c>
      <c r="L18" s="4" t="s">
        <v>67</v>
      </c>
      <c r="M18" s="37">
        <v>0</v>
      </c>
      <c r="N18" s="10">
        <v>0</v>
      </c>
      <c r="O18" s="4" t="s">
        <v>67</v>
      </c>
      <c r="P18" s="4">
        <v>99</v>
      </c>
    </row>
    <row r="19" spans="2:16" x14ac:dyDescent="0.35">
      <c r="B19" s="34" t="s">
        <v>34</v>
      </c>
      <c r="C19" s="3">
        <v>2210</v>
      </c>
      <c r="E19" s="4" t="s">
        <v>85</v>
      </c>
      <c r="F19" s="4">
        <v>24</v>
      </c>
      <c r="G19" s="4">
        <v>1</v>
      </c>
      <c r="H19" s="6">
        <v>0.05</v>
      </c>
      <c r="I19" s="6">
        <v>0.1</v>
      </c>
      <c r="J19" s="6">
        <v>1</v>
      </c>
      <c r="K19" s="6">
        <v>0.3</v>
      </c>
      <c r="L19" s="4" t="s">
        <v>67</v>
      </c>
      <c r="M19" s="37">
        <v>0</v>
      </c>
      <c r="N19" s="10">
        <v>0</v>
      </c>
      <c r="O19" s="4" t="s">
        <v>67</v>
      </c>
      <c r="P19" s="4">
        <v>99</v>
      </c>
    </row>
    <row r="20" spans="2:16" x14ac:dyDescent="0.35">
      <c r="B20" s="34" t="s">
        <v>34</v>
      </c>
      <c r="C20" s="3">
        <v>2211</v>
      </c>
      <c r="E20" s="4" t="s">
        <v>13</v>
      </c>
      <c r="F20" s="4">
        <v>24</v>
      </c>
      <c r="G20" s="4">
        <v>1</v>
      </c>
      <c r="H20" s="6">
        <v>0.05</v>
      </c>
      <c r="I20" s="6">
        <v>0.1</v>
      </c>
      <c r="J20" s="6">
        <v>1</v>
      </c>
      <c r="K20" s="6">
        <v>0.3</v>
      </c>
      <c r="L20" s="4" t="s">
        <v>67</v>
      </c>
      <c r="M20" s="37">
        <v>252</v>
      </c>
      <c r="N20" s="10">
        <v>252</v>
      </c>
      <c r="O20" s="4" t="s">
        <v>67</v>
      </c>
      <c r="P20" s="4">
        <v>99</v>
      </c>
    </row>
    <row r="21" spans="2:16" x14ac:dyDescent="0.35">
      <c r="B21" s="34" t="s">
        <v>89</v>
      </c>
      <c r="C21" s="3">
        <v>2212</v>
      </c>
      <c r="E21" s="4" t="s">
        <v>84</v>
      </c>
      <c r="F21" s="4">
        <v>45</v>
      </c>
      <c r="G21" s="4">
        <v>1</v>
      </c>
      <c r="H21" s="6">
        <v>0.1</v>
      </c>
      <c r="I21" s="6">
        <v>1</v>
      </c>
      <c r="J21" s="6">
        <v>1</v>
      </c>
      <c r="K21" s="4" t="s">
        <v>67</v>
      </c>
      <c r="L21" s="4" t="s">
        <v>67</v>
      </c>
      <c r="M21" s="37">
        <v>300</v>
      </c>
      <c r="N21" s="10" t="s">
        <v>67</v>
      </c>
      <c r="O21" s="4" t="s">
        <v>67</v>
      </c>
      <c r="P21" s="4">
        <v>3</v>
      </c>
    </row>
    <row r="22" spans="2:16" x14ac:dyDescent="0.35">
      <c r="B22" s="34" t="s">
        <v>89</v>
      </c>
      <c r="C22" s="3">
        <v>2213</v>
      </c>
      <c r="E22" s="4" t="s">
        <v>85</v>
      </c>
      <c r="F22" s="4">
        <v>45</v>
      </c>
      <c r="G22" s="4">
        <v>1</v>
      </c>
      <c r="H22" s="6">
        <v>0.1</v>
      </c>
      <c r="I22" s="6">
        <v>1</v>
      </c>
      <c r="J22" s="6">
        <v>1</v>
      </c>
      <c r="K22" s="4" t="s">
        <v>67</v>
      </c>
      <c r="L22" s="4" t="s">
        <v>67</v>
      </c>
      <c r="M22" s="37">
        <v>300</v>
      </c>
      <c r="N22" s="10" t="s">
        <v>67</v>
      </c>
      <c r="O22" s="4" t="s">
        <v>67</v>
      </c>
      <c r="P22" s="4">
        <v>3</v>
      </c>
    </row>
    <row r="23" spans="2:16" x14ac:dyDescent="0.35">
      <c r="B23" s="34" t="s">
        <v>89</v>
      </c>
      <c r="C23" s="3">
        <v>2214</v>
      </c>
      <c r="E23" s="4" t="s">
        <v>13</v>
      </c>
      <c r="F23" s="4">
        <v>45</v>
      </c>
      <c r="G23" s="4">
        <v>1</v>
      </c>
      <c r="H23" s="6">
        <v>0.1</v>
      </c>
      <c r="I23" s="6">
        <v>1</v>
      </c>
      <c r="J23" s="6">
        <v>1</v>
      </c>
      <c r="K23" s="4" t="s">
        <v>67</v>
      </c>
      <c r="L23" s="4" t="s">
        <v>67</v>
      </c>
      <c r="M23" s="37">
        <v>5100</v>
      </c>
      <c r="N23" s="10" t="s">
        <v>67</v>
      </c>
      <c r="O23" s="4" t="s">
        <v>67</v>
      </c>
      <c r="P23" s="4">
        <v>3</v>
      </c>
    </row>
    <row r="24" spans="2:16" x14ac:dyDescent="0.35">
      <c r="B24" s="34" t="s">
        <v>90</v>
      </c>
      <c r="C24" s="3">
        <v>2215</v>
      </c>
      <c r="E24" s="4" t="s">
        <v>84</v>
      </c>
      <c r="F24" s="4">
        <v>45</v>
      </c>
      <c r="G24" s="4">
        <v>1</v>
      </c>
      <c r="H24" s="6">
        <v>0.3</v>
      </c>
      <c r="I24" s="6">
        <v>1</v>
      </c>
      <c r="J24" s="6">
        <v>1</v>
      </c>
      <c r="K24" s="4" t="s">
        <v>67</v>
      </c>
      <c r="L24" s="4" t="s">
        <v>67</v>
      </c>
      <c r="M24" s="37">
        <v>1100</v>
      </c>
      <c r="N24" s="10" t="s">
        <v>67</v>
      </c>
      <c r="O24" s="4" t="s">
        <v>67</v>
      </c>
      <c r="P24" s="4">
        <v>3</v>
      </c>
    </row>
    <row r="25" spans="2:16" x14ac:dyDescent="0.35">
      <c r="B25" s="34" t="s">
        <v>90</v>
      </c>
      <c r="C25" s="3">
        <v>2216</v>
      </c>
      <c r="E25" s="4" t="s">
        <v>85</v>
      </c>
      <c r="F25" s="4">
        <v>45</v>
      </c>
      <c r="G25" s="4">
        <v>1</v>
      </c>
      <c r="H25" s="6">
        <v>0.3</v>
      </c>
      <c r="I25" s="6">
        <v>1</v>
      </c>
      <c r="J25" s="6">
        <v>1</v>
      </c>
      <c r="K25" s="4" t="s">
        <v>67</v>
      </c>
      <c r="L25" s="4" t="s">
        <v>67</v>
      </c>
      <c r="M25" s="37">
        <v>4500</v>
      </c>
      <c r="N25" s="10" t="s">
        <v>67</v>
      </c>
      <c r="O25" s="4" t="s">
        <v>67</v>
      </c>
      <c r="P25" s="4">
        <v>3</v>
      </c>
    </row>
    <row r="26" spans="2:16" x14ac:dyDescent="0.35">
      <c r="B26" s="34" t="s">
        <v>90</v>
      </c>
      <c r="C26" s="3">
        <v>2217</v>
      </c>
      <c r="E26" s="4" t="s">
        <v>13</v>
      </c>
      <c r="F26" s="4">
        <v>45</v>
      </c>
      <c r="G26" s="4">
        <v>1</v>
      </c>
      <c r="H26" s="6">
        <v>0.3</v>
      </c>
      <c r="I26" s="6">
        <v>1</v>
      </c>
      <c r="J26" s="6">
        <v>1</v>
      </c>
      <c r="K26" s="4" t="s">
        <v>67</v>
      </c>
      <c r="L26" s="4" t="s">
        <v>67</v>
      </c>
      <c r="M26" s="37">
        <v>7600</v>
      </c>
      <c r="N26" s="10" t="s">
        <v>67</v>
      </c>
      <c r="O26" s="4" t="s">
        <v>67</v>
      </c>
      <c r="P26" s="4">
        <v>3</v>
      </c>
    </row>
    <row r="27" spans="2:16" x14ac:dyDescent="0.35">
      <c r="B27" s="34" t="s">
        <v>31</v>
      </c>
      <c r="C27" s="3">
        <v>2218</v>
      </c>
      <c r="E27" s="4" t="s">
        <v>84</v>
      </c>
      <c r="F27" s="4">
        <v>45</v>
      </c>
      <c r="G27" s="4">
        <v>1</v>
      </c>
      <c r="H27" s="6">
        <v>0.1</v>
      </c>
      <c r="I27" s="6">
        <v>0.4</v>
      </c>
      <c r="J27" s="6">
        <v>1</v>
      </c>
      <c r="K27" s="4" t="s">
        <v>67</v>
      </c>
      <c r="L27" s="4" t="s">
        <v>67</v>
      </c>
      <c r="M27" s="37">
        <v>0</v>
      </c>
      <c r="N27" s="10" t="s">
        <v>67</v>
      </c>
      <c r="O27" s="4" t="s">
        <v>67</v>
      </c>
      <c r="P27" s="4">
        <v>3</v>
      </c>
    </row>
    <row r="28" spans="2:16" x14ac:dyDescent="0.35">
      <c r="B28" s="34" t="s">
        <v>31</v>
      </c>
      <c r="C28" s="3">
        <v>2219</v>
      </c>
      <c r="E28" s="4" t="s">
        <v>85</v>
      </c>
      <c r="F28" s="4">
        <v>45</v>
      </c>
      <c r="G28" s="4">
        <v>1</v>
      </c>
      <c r="H28" s="6">
        <v>0.1</v>
      </c>
      <c r="I28" s="6">
        <v>0.4</v>
      </c>
      <c r="J28" s="6">
        <v>1</v>
      </c>
      <c r="K28" s="4" t="s">
        <v>67</v>
      </c>
      <c r="L28" s="4" t="s">
        <v>67</v>
      </c>
      <c r="M28" s="37">
        <v>0</v>
      </c>
      <c r="N28" s="10" t="s">
        <v>67</v>
      </c>
      <c r="O28" s="4" t="s">
        <v>67</v>
      </c>
      <c r="P28" s="4">
        <v>3</v>
      </c>
    </row>
    <row r="29" spans="2:16" x14ac:dyDescent="0.35">
      <c r="B29" s="34" t="s">
        <v>31</v>
      </c>
      <c r="C29" s="3">
        <v>2220</v>
      </c>
      <c r="E29" s="4" t="s">
        <v>13</v>
      </c>
      <c r="F29" s="4">
        <v>45</v>
      </c>
      <c r="G29" s="4">
        <v>1</v>
      </c>
      <c r="H29" s="6">
        <v>0.1</v>
      </c>
      <c r="I29" s="6">
        <v>0.4</v>
      </c>
      <c r="J29" s="6">
        <v>1</v>
      </c>
      <c r="K29" s="4" t="s">
        <v>67</v>
      </c>
      <c r="L29" s="4" t="s">
        <v>67</v>
      </c>
      <c r="M29" s="37">
        <v>12000</v>
      </c>
      <c r="N29" s="10" t="s">
        <v>67</v>
      </c>
      <c r="O29" s="4" t="s">
        <v>67</v>
      </c>
      <c r="P29" s="4">
        <v>3</v>
      </c>
    </row>
    <row r="30" spans="2:16" x14ac:dyDescent="0.35">
      <c r="B30" s="35" t="s">
        <v>32</v>
      </c>
      <c r="C30" s="3">
        <v>2221</v>
      </c>
      <c r="E30" s="4" t="s">
        <v>84</v>
      </c>
      <c r="F30" s="4">
        <v>30</v>
      </c>
      <c r="G30" s="4">
        <v>1</v>
      </c>
      <c r="H30" s="6">
        <v>0.1</v>
      </c>
      <c r="I30" s="6">
        <v>0.6</v>
      </c>
      <c r="J30" s="6">
        <v>1</v>
      </c>
      <c r="K30" s="4" t="s">
        <v>67</v>
      </c>
      <c r="L30" s="4" t="s">
        <v>67</v>
      </c>
      <c r="M30" s="37">
        <v>0</v>
      </c>
      <c r="N30" s="10" t="s">
        <v>67</v>
      </c>
      <c r="O30" s="4" t="s">
        <v>67</v>
      </c>
      <c r="P30" s="4">
        <v>3</v>
      </c>
    </row>
    <row r="31" spans="2:16" x14ac:dyDescent="0.35">
      <c r="B31" s="35" t="s">
        <v>32</v>
      </c>
      <c r="C31" s="3">
        <v>2222</v>
      </c>
      <c r="E31" s="4" t="s">
        <v>85</v>
      </c>
      <c r="F31" s="4">
        <v>30</v>
      </c>
      <c r="G31" s="4">
        <v>1</v>
      </c>
      <c r="H31" s="6">
        <v>0.1</v>
      </c>
      <c r="I31" s="6">
        <v>0.6</v>
      </c>
      <c r="J31" s="6">
        <v>1</v>
      </c>
      <c r="K31" s="4" t="s">
        <v>67</v>
      </c>
      <c r="L31" s="4" t="s">
        <v>67</v>
      </c>
      <c r="M31" s="10">
        <v>0</v>
      </c>
      <c r="N31" s="10" t="s">
        <v>67</v>
      </c>
      <c r="O31" s="4" t="s">
        <v>67</v>
      </c>
      <c r="P31" s="4">
        <v>3</v>
      </c>
    </row>
    <row r="32" spans="2:16" x14ac:dyDescent="0.35">
      <c r="B32" s="35" t="s">
        <v>32</v>
      </c>
      <c r="C32" s="3">
        <v>2223</v>
      </c>
      <c r="E32" s="4" t="s">
        <v>13</v>
      </c>
      <c r="F32" s="4">
        <v>30</v>
      </c>
      <c r="G32" s="4">
        <v>1</v>
      </c>
      <c r="H32" s="6">
        <v>0.1</v>
      </c>
      <c r="I32" s="6">
        <v>0.6</v>
      </c>
      <c r="J32" s="6">
        <v>1</v>
      </c>
      <c r="K32" s="4" t="s">
        <v>67</v>
      </c>
      <c r="L32" s="4" t="s">
        <v>67</v>
      </c>
      <c r="M32" s="10">
        <v>9800</v>
      </c>
      <c r="N32" s="10" t="s">
        <v>67</v>
      </c>
      <c r="O32" s="4" t="s">
        <v>67</v>
      </c>
      <c r="P32" s="4">
        <v>3</v>
      </c>
    </row>
    <row r="33" spans="1:16" x14ac:dyDescent="0.35">
      <c r="B33" s="35" t="s">
        <v>33</v>
      </c>
      <c r="C33" s="3">
        <v>2224</v>
      </c>
      <c r="E33" s="4" t="s">
        <v>84</v>
      </c>
      <c r="F33" s="4">
        <v>30</v>
      </c>
      <c r="G33" s="4">
        <v>1</v>
      </c>
      <c r="H33" s="6">
        <v>0.1</v>
      </c>
      <c r="I33" s="6">
        <v>0.6</v>
      </c>
      <c r="J33" s="6">
        <v>1</v>
      </c>
      <c r="K33" s="4" t="s">
        <v>67</v>
      </c>
      <c r="L33" s="4" t="s">
        <v>67</v>
      </c>
      <c r="M33" s="10">
        <v>500</v>
      </c>
      <c r="N33" s="10" t="s">
        <v>67</v>
      </c>
      <c r="O33" s="4" t="s">
        <v>67</v>
      </c>
      <c r="P33" s="4">
        <v>3</v>
      </c>
    </row>
    <row r="34" spans="1:16" x14ac:dyDescent="0.35">
      <c r="B34" s="35" t="s">
        <v>33</v>
      </c>
      <c r="C34" s="3">
        <v>2225</v>
      </c>
      <c r="E34" s="4" t="s">
        <v>85</v>
      </c>
      <c r="F34" s="4">
        <v>30</v>
      </c>
      <c r="G34" s="4">
        <v>1</v>
      </c>
      <c r="H34" s="6">
        <v>0.1</v>
      </c>
      <c r="I34" s="6">
        <v>0.6</v>
      </c>
      <c r="J34" s="6">
        <v>1</v>
      </c>
      <c r="K34" s="4" t="s">
        <v>67</v>
      </c>
      <c r="L34" s="4" t="s">
        <v>67</v>
      </c>
      <c r="M34" s="10">
        <v>1850</v>
      </c>
      <c r="N34" s="10" t="s">
        <v>67</v>
      </c>
      <c r="O34" s="4" t="s">
        <v>67</v>
      </c>
      <c r="P34" s="4">
        <v>3</v>
      </c>
    </row>
    <row r="35" spans="1:16" x14ac:dyDescent="0.35">
      <c r="B35" s="35" t="s">
        <v>33</v>
      </c>
      <c r="C35" s="3">
        <v>2226</v>
      </c>
      <c r="E35" s="4" t="s">
        <v>13</v>
      </c>
      <c r="F35" s="4">
        <v>30</v>
      </c>
      <c r="G35" s="4">
        <v>1</v>
      </c>
      <c r="H35" s="6">
        <v>0.1</v>
      </c>
      <c r="I35" s="6">
        <v>0.6</v>
      </c>
      <c r="J35" s="6">
        <v>1</v>
      </c>
      <c r="K35" s="4" t="s">
        <v>67</v>
      </c>
      <c r="L35" s="4" t="s">
        <v>67</v>
      </c>
      <c r="M35" s="37">
        <v>1100</v>
      </c>
      <c r="N35" s="10" t="s">
        <v>67</v>
      </c>
      <c r="O35" s="4" t="s">
        <v>67</v>
      </c>
      <c r="P35" s="4">
        <v>3</v>
      </c>
    </row>
    <row r="36" spans="1:16" x14ac:dyDescent="0.35">
      <c r="B36" s="35" t="s">
        <v>35</v>
      </c>
      <c r="C36" s="3">
        <v>2227</v>
      </c>
      <c r="E36" s="4" t="s">
        <v>84</v>
      </c>
      <c r="F36" s="4">
        <v>30</v>
      </c>
      <c r="G36" s="4">
        <v>1</v>
      </c>
      <c r="H36" s="6">
        <v>0.1</v>
      </c>
      <c r="I36" s="6">
        <v>0.4</v>
      </c>
      <c r="J36" s="6">
        <v>1</v>
      </c>
      <c r="K36" s="4" t="s">
        <v>67</v>
      </c>
      <c r="L36" s="4" t="s">
        <v>67</v>
      </c>
      <c r="M36" s="37">
        <v>300</v>
      </c>
      <c r="N36" s="10" t="s">
        <v>67</v>
      </c>
      <c r="O36" s="4" t="s">
        <v>67</v>
      </c>
      <c r="P36" s="4">
        <v>3</v>
      </c>
    </row>
    <row r="37" spans="1:16" x14ac:dyDescent="0.35">
      <c r="B37" s="35" t="s">
        <v>35</v>
      </c>
      <c r="C37" s="3">
        <v>2228</v>
      </c>
      <c r="E37" s="4" t="s">
        <v>85</v>
      </c>
      <c r="F37" s="4">
        <v>30</v>
      </c>
      <c r="G37" s="4">
        <v>1</v>
      </c>
      <c r="H37" s="6">
        <v>0.1</v>
      </c>
      <c r="I37" s="6">
        <v>0.4</v>
      </c>
      <c r="J37" s="6">
        <v>1</v>
      </c>
      <c r="K37" s="4" t="s">
        <v>67</v>
      </c>
      <c r="L37" s="4" t="s">
        <v>67</v>
      </c>
      <c r="M37" s="37">
        <v>300</v>
      </c>
      <c r="N37" s="10" t="s">
        <v>67</v>
      </c>
      <c r="O37" s="4" t="s">
        <v>67</v>
      </c>
      <c r="P37" s="4">
        <v>3</v>
      </c>
    </row>
    <row r="38" spans="1:16" x14ac:dyDescent="0.35">
      <c r="B38" s="35" t="s">
        <v>35</v>
      </c>
      <c r="C38" s="3">
        <v>2229</v>
      </c>
      <c r="E38" s="4" t="s">
        <v>13</v>
      </c>
      <c r="F38" s="4">
        <v>30</v>
      </c>
      <c r="G38" s="4">
        <v>1</v>
      </c>
      <c r="H38" s="6">
        <v>0.1</v>
      </c>
      <c r="I38" s="6">
        <v>0.4</v>
      </c>
      <c r="J38" s="6">
        <v>1</v>
      </c>
      <c r="K38" s="4" t="s">
        <v>67</v>
      </c>
      <c r="L38" s="4" t="s">
        <v>67</v>
      </c>
      <c r="M38" s="37">
        <v>5100</v>
      </c>
      <c r="N38" s="10" t="s">
        <v>67</v>
      </c>
      <c r="O38" s="4" t="s">
        <v>67</v>
      </c>
      <c r="P38" s="4">
        <v>3</v>
      </c>
    </row>
    <row r="39" spans="1:16" x14ac:dyDescent="0.35">
      <c r="B39" t="s">
        <v>87</v>
      </c>
      <c r="C39" s="3">
        <v>2300</v>
      </c>
      <c r="E39" s="4"/>
      <c r="F39" s="5">
        <v>100</v>
      </c>
      <c r="G39" s="4">
        <v>1</v>
      </c>
      <c r="H39" s="6">
        <v>0.01</v>
      </c>
      <c r="I39" s="6">
        <v>0.05</v>
      </c>
      <c r="J39" s="6">
        <v>1</v>
      </c>
      <c r="K39" s="4" t="s">
        <v>67</v>
      </c>
      <c r="L39" s="4" t="s">
        <v>67</v>
      </c>
      <c r="M39" s="11" t="s">
        <v>86</v>
      </c>
      <c r="N39" s="10" t="s">
        <v>67</v>
      </c>
      <c r="O39" s="4" t="s">
        <v>67</v>
      </c>
      <c r="P39" s="4">
        <v>5</v>
      </c>
    </row>
    <row r="40" spans="1:16" x14ac:dyDescent="0.35">
      <c r="A40" t="s">
        <v>37</v>
      </c>
      <c r="B40" t="s">
        <v>38</v>
      </c>
      <c r="C40" s="3">
        <v>3101</v>
      </c>
      <c r="E40" s="4"/>
      <c r="F40" s="5">
        <f>100</f>
        <v>100</v>
      </c>
      <c r="G40" s="4">
        <v>1</v>
      </c>
      <c r="H40" s="6">
        <v>0.02</v>
      </c>
      <c r="I40" s="6">
        <v>0.02</v>
      </c>
      <c r="J40" s="36">
        <v>1</v>
      </c>
      <c r="K40" s="36">
        <v>0.3</v>
      </c>
      <c r="L40" s="36">
        <v>0.1</v>
      </c>
      <c r="M40" s="11"/>
      <c r="N40" s="11"/>
      <c r="O40" s="11"/>
      <c r="P40" s="4">
        <v>8</v>
      </c>
    </row>
    <row r="41" spans="1:16" x14ac:dyDescent="0.35">
      <c r="B41" t="s">
        <v>39</v>
      </c>
      <c r="C41" s="3">
        <v>3102</v>
      </c>
      <c r="E41" s="4"/>
      <c r="F41" s="5">
        <f>100</f>
        <v>100</v>
      </c>
      <c r="G41" s="4">
        <v>1</v>
      </c>
      <c r="H41" s="6">
        <v>0.02</v>
      </c>
      <c r="I41" s="6">
        <v>0.02</v>
      </c>
      <c r="J41" s="36">
        <v>1</v>
      </c>
      <c r="K41" s="36">
        <v>0.3</v>
      </c>
      <c r="L41" s="36">
        <v>0.1</v>
      </c>
      <c r="M41" s="11"/>
      <c r="N41" s="11"/>
      <c r="O41" s="11"/>
      <c r="P41" s="4">
        <v>8</v>
      </c>
    </row>
    <row r="42" spans="1:16" x14ac:dyDescent="0.35">
      <c r="B42" t="s">
        <v>40</v>
      </c>
      <c r="C42" s="3">
        <v>3103</v>
      </c>
      <c r="E42" s="4"/>
      <c r="F42" s="5">
        <f>100</f>
        <v>100</v>
      </c>
      <c r="G42" s="4">
        <v>1</v>
      </c>
      <c r="H42" s="6">
        <v>0.02</v>
      </c>
      <c r="I42" s="6">
        <v>0.02</v>
      </c>
      <c r="J42" s="36">
        <v>1</v>
      </c>
      <c r="K42" s="36">
        <v>0.3</v>
      </c>
      <c r="L42" s="36">
        <v>0.1</v>
      </c>
      <c r="M42" s="11"/>
      <c r="N42" s="11"/>
      <c r="O42" s="11"/>
      <c r="P42" s="4">
        <v>8</v>
      </c>
    </row>
    <row r="43" spans="1:16" x14ac:dyDescent="0.35">
      <c r="B43" t="s">
        <v>41</v>
      </c>
      <c r="C43" s="3">
        <v>3104</v>
      </c>
      <c r="E43" s="4"/>
      <c r="F43" s="5">
        <f>100</f>
        <v>100</v>
      </c>
      <c r="G43" s="4">
        <v>1</v>
      </c>
      <c r="H43" s="6">
        <v>0.02</v>
      </c>
      <c r="I43" s="6">
        <v>0.02</v>
      </c>
      <c r="J43" s="36">
        <v>1</v>
      </c>
      <c r="K43" s="36">
        <v>0.3</v>
      </c>
      <c r="L43" s="36">
        <v>0.1</v>
      </c>
      <c r="M43" s="11"/>
      <c r="N43" s="11"/>
      <c r="O43" s="11"/>
      <c r="P43" s="4">
        <v>8</v>
      </c>
    </row>
    <row r="44" spans="1:16" x14ac:dyDescent="0.35">
      <c r="B44" t="s">
        <v>42</v>
      </c>
      <c r="C44" s="3">
        <v>3105</v>
      </c>
      <c r="E44" s="4"/>
      <c r="F44" s="5">
        <f>100</f>
        <v>100</v>
      </c>
      <c r="G44" s="4">
        <v>1</v>
      </c>
      <c r="H44" s="6">
        <v>0.02</v>
      </c>
      <c r="I44" s="6">
        <v>0.02</v>
      </c>
      <c r="J44" s="36">
        <v>1</v>
      </c>
      <c r="K44" s="36">
        <v>0.3</v>
      </c>
      <c r="L44" s="36">
        <v>0.1</v>
      </c>
      <c r="M44" s="11"/>
      <c r="N44" s="11"/>
      <c r="O44" s="11"/>
      <c r="P44" s="4">
        <v>8</v>
      </c>
    </row>
    <row r="45" spans="1:16" x14ac:dyDescent="0.35">
      <c r="B45" t="s">
        <v>43</v>
      </c>
      <c r="C45" s="3">
        <v>3106</v>
      </c>
      <c r="E45" s="4"/>
      <c r="F45" s="5">
        <f>100</f>
        <v>100</v>
      </c>
      <c r="G45" s="4">
        <v>1</v>
      </c>
      <c r="H45" s="6">
        <v>0.02</v>
      </c>
      <c r="I45" s="6">
        <v>0.02</v>
      </c>
      <c r="J45" s="36">
        <v>1</v>
      </c>
      <c r="K45" s="36">
        <v>0.3</v>
      </c>
      <c r="L45" s="36">
        <v>0.1</v>
      </c>
      <c r="M45" s="11"/>
      <c r="N45" s="11"/>
      <c r="O45" s="11"/>
      <c r="P45" s="4">
        <v>8</v>
      </c>
    </row>
    <row r="46" spans="1:16" x14ac:dyDescent="0.35">
      <c r="B46" t="s">
        <v>44</v>
      </c>
      <c r="C46" s="3">
        <v>3201</v>
      </c>
      <c r="E46" s="4"/>
      <c r="F46" s="5">
        <f>100</f>
        <v>100</v>
      </c>
      <c r="G46" s="4">
        <v>1</v>
      </c>
      <c r="H46" s="6">
        <v>0.02</v>
      </c>
      <c r="I46" s="6">
        <v>0.02</v>
      </c>
      <c r="J46" s="36">
        <v>1</v>
      </c>
      <c r="K46" s="36">
        <v>0.3</v>
      </c>
      <c r="L46" s="36">
        <v>0.1</v>
      </c>
      <c r="M46" s="11"/>
      <c r="N46" s="11"/>
      <c r="O46" s="11"/>
      <c r="P46" s="4">
        <v>7</v>
      </c>
    </row>
    <row r="47" spans="1:16" x14ac:dyDescent="0.35">
      <c r="B47" t="s">
        <v>45</v>
      </c>
      <c r="C47" s="3">
        <v>3202</v>
      </c>
      <c r="E47" s="4"/>
      <c r="F47" s="5">
        <f>100</f>
        <v>100</v>
      </c>
      <c r="G47" s="4">
        <v>1</v>
      </c>
      <c r="H47" s="6">
        <v>0.02</v>
      </c>
      <c r="I47" s="6">
        <v>0.02</v>
      </c>
      <c r="J47" s="36">
        <v>1</v>
      </c>
      <c r="K47" s="36">
        <v>0.3</v>
      </c>
      <c r="L47" s="36">
        <v>0.1</v>
      </c>
      <c r="M47" s="11"/>
      <c r="N47" s="11"/>
      <c r="O47" s="11"/>
      <c r="P47" s="4">
        <v>7</v>
      </c>
    </row>
    <row r="48" spans="1:16" x14ac:dyDescent="0.35">
      <c r="B48" t="s">
        <v>46</v>
      </c>
      <c r="C48" s="3">
        <v>3203</v>
      </c>
      <c r="E48" s="4"/>
      <c r="F48" s="5">
        <f>100</f>
        <v>100</v>
      </c>
      <c r="G48" s="4">
        <v>1</v>
      </c>
      <c r="H48" s="6">
        <v>0.02</v>
      </c>
      <c r="I48" s="6">
        <v>0.02</v>
      </c>
      <c r="J48" s="36">
        <v>1</v>
      </c>
      <c r="K48" s="36">
        <v>0.3</v>
      </c>
      <c r="L48" s="36">
        <v>0.1</v>
      </c>
      <c r="M48" s="11"/>
      <c r="N48" s="11"/>
      <c r="O48" s="11"/>
      <c r="P48" s="4">
        <v>7</v>
      </c>
    </row>
    <row r="49" spans="1:16" x14ac:dyDescent="0.35">
      <c r="B49" t="s">
        <v>47</v>
      </c>
      <c r="C49" s="3">
        <v>3204</v>
      </c>
      <c r="E49" s="4"/>
      <c r="F49" s="5">
        <f>100</f>
        <v>100</v>
      </c>
      <c r="G49" s="4">
        <v>1</v>
      </c>
      <c r="H49" s="6">
        <v>0.02</v>
      </c>
      <c r="I49" s="6">
        <v>0.02</v>
      </c>
      <c r="J49" s="36">
        <v>1</v>
      </c>
      <c r="K49" s="36">
        <v>0.3</v>
      </c>
      <c r="L49" s="36">
        <v>0.1</v>
      </c>
      <c r="M49" s="11"/>
      <c r="N49" s="11"/>
      <c r="O49" s="11"/>
      <c r="P49" s="4">
        <v>7</v>
      </c>
    </row>
    <row r="50" spans="1:16" x14ac:dyDescent="0.35">
      <c r="B50" t="s">
        <v>48</v>
      </c>
      <c r="C50" s="3">
        <v>3205</v>
      </c>
      <c r="E50" s="4"/>
      <c r="F50" s="5">
        <f>100</f>
        <v>100</v>
      </c>
      <c r="G50" s="4">
        <v>1</v>
      </c>
      <c r="H50" s="6">
        <v>0.02</v>
      </c>
      <c r="I50" s="6">
        <v>0.02</v>
      </c>
      <c r="J50" s="36">
        <v>1</v>
      </c>
      <c r="K50" s="36">
        <v>0.3</v>
      </c>
      <c r="L50" s="36">
        <v>0.1</v>
      </c>
      <c r="M50" s="11"/>
      <c r="N50" s="11"/>
      <c r="O50" s="11"/>
      <c r="P50" s="4">
        <v>7</v>
      </c>
    </row>
    <row r="51" spans="1:16" x14ac:dyDescent="0.35">
      <c r="B51" t="s">
        <v>49</v>
      </c>
      <c r="C51" s="3">
        <v>3206</v>
      </c>
      <c r="E51" s="4"/>
      <c r="F51" s="5">
        <f>100</f>
        <v>100</v>
      </c>
      <c r="G51" s="4">
        <v>1</v>
      </c>
      <c r="H51" s="6">
        <v>0.02</v>
      </c>
      <c r="I51" s="6">
        <v>0.02</v>
      </c>
      <c r="J51" s="36">
        <v>1</v>
      </c>
      <c r="K51" s="36">
        <v>0.3</v>
      </c>
      <c r="L51" s="36">
        <v>0.1</v>
      </c>
      <c r="M51" s="11"/>
      <c r="N51" s="11"/>
      <c r="O51" s="11"/>
      <c r="P51" s="4">
        <v>7</v>
      </c>
    </row>
    <row r="52" spans="1:16" x14ac:dyDescent="0.35">
      <c r="B52" s="40" t="s">
        <v>50</v>
      </c>
      <c r="C52" s="3">
        <v>3301</v>
      </c>
      <c r="E52" s="4"/>
      <c r="F52" s="5">
        <f>100</f>
        <v>100</v>
      </c>
      <c r="G52" s="4">
        <v>1</v>
      </c>
      <c r="H52" s="6">
        <v>0.02</v>
      </c>
      <c r="I52" s="6">
        <v>0.02</v>
      </c>
      <c r="J52" s="36">
        <v>1</v>
      </c>
      <c r="K52" s="36">
        <v>0.3</v>
      </c>
      <c r="L52" s="36">
        <v>0.1</v>
      </c>
      <c r="M52" s="12">
        <v>0</v>
      </c>
      <c r="N52" s="28">
        <v>0</v>
      </c>
      <c r="O52" s="28">
        <v>0</v>
      </c>
      <c r="P52" s="4">
        <v>9</v>
      </c>
    </row>
    <row r="53" spans="1:16" x14ac:dyDescent="0.35">
      <c r="B53" s="40" t="s">
        <v>51</v>
      </c>
      <c r="C53" s="3">
        <v>3302</v>
      </c>
      <c r="E53" s="4"/>
      <c r="F53" s="5">
        <f>100</f>
        <v>100</v>
      </c>
      <c r="G53" s="4">
        <v>1</v>
      </c>
      <c r="H53" s="6">
        <v>1</v>
      </c>
      <c r="I53" s="6">
        <v>1</v>
      </c>
      <c r="J53" s="9">
        <v>1</v>
      </c>
      <c r="K53" s="4" t="s">
        <v>67</v>
      </c>
      <c r="L53" s="4" t="s">
        <v>67</v>
      </c>
      <c r="M53" s="12">
        <v>0</v>
      </c>
      <c r="N53" s="4" t="s">
        <v>67</v>
      </c>
      <c r="O53" s="4" t="s">
        <v>67</v>
      </c>
      <c r="P53" s="4">
        <v>9</v>
      </c>
    </row>
    <row r="54" spans="1:16" x14ac:dyDescent="0.35">
      <c r="A54" t="s">
        <v>52</v>
      </c>
      <c r="B54" t="s">
        <v>53</v>
      </c>
      <c r="C54" s="3">
        <v>4001</v>
      </c>
      <c r="E54" s="4"/>
      <c r="F54" s="28">
        <v>60</v>
      </c>
      <c r="G54" s="4">
        <v>1</v>
      </c>
      <c r="H54" s="6">
        <v>1</v>
      </c>
      <c r="I54" s="6">
        <v>1</v>
      </c>
      <c r="J54" s="6">
        <v>1</v>
      </c>
      <c r="K54" s="4" t="s">
        <v>67</v>
      </c>
      <c r="L54" s="4" t="s">
        <v>67</v>
      </c>
      <c r="M54" s="10">
        <v>400</v>
      </c>
      <c r="N54" s="4" t="s">
        <v>67</v>
      </c>
      <c r="O54" s="4" t="s">
        <v>67</v>
      </c>
      <c r="P54" s="4">
        <v>4</v>
      </c>
    </row>
    <row r="55" spans="1:16" x14ac:dyDescent="0.35">
      <c r="B55" t="s">
        <v>54</v>
      </c>
      <c r="C55" s="3">
        <v>4002</v>
      </c>
      <c r="E55" s="4"/>
      <c r="F55" s="28">
        <v>60</v>
      </c>
      <c r="G55" s="4">
        <v>1</v>
      </c>
      <c r="H55" s="6">
        <v>1</v>
      </c>
      <c r="I55" s="6">
        <v>1</v>
      </c>
      <c r="J55" s="6">
        <v>1</v>
      </c>
      <c r="K55" s="4" t="s">
        <v>67</v>
      </c>
      <c r="L55" s="4" t="s">
        <v>67</v>
      </c>
      <c r="M55" s="10">
        <v>400</v>
      </c>
      <c r="N55" s="4" t="s">
        <v>67</v>
      </c>
      <c r="O55" s="4" t="s">
        <v>67</v>
      </c>
      <c r="P55" s="4">
        <v>4</v>
      </c>
    </row>
    <row r="56" spans="1:16" x14ac:dyDescent="0.35">
      <c r="B56" t="s">
        <v>55</v>
      </c>
      <c r="C56" s="3">
        <v>4003</v>
      </c>
      <c r="E56" s="4"/>
      <c r="F56" s="28">
        <v>60</v>
      </c>
      <c r="G56" s="4">
        <v>1</v>
      </c>
      <c r="H56" s="6">
        <v>1</v>
      </c>
      <c r="I56" s="6">
        <v>1</v>
      </c>
      <c r="J56" s="6">
        <v>1</v>
      </c>
      <c r="K56" s="4" t="s">
        <v>67</v>
      </c>
      <c r="L56" s="4" t="s">
        <v>67</v>
      </c>
      <c r="M56" s="10">
        <v>400</v>
      </c>
      <c r="N56" s="4" t="s">
        <v>67</v>
      </c>
      <c r="O56" s="4" t="s">
        <v>67</v>
      </c>
      <c r="P56" s="4">
        <v>4</v>
      </c>
    </row>
    <row r="57" spans="1:16" x14ac:dyDescent="0.35">
      <c r="B57" t="s">
        <v>56</v>
      </c>
      <c r="C57" s="3">
        <v>4004</v>
      </c>
      <c r="E57" s="4"/>
      <c r="F57" s="28">
        <v>60</v>
      </c>
      <c r="G57" s="4">
        <v>1</v>
      </c>
      <c r="H57" s="6">
        <v>0</v>
      </c>
      <c r="I57" s="42">
        <v>0</v>
      </c>
      <c r="J57" s="6">
        <v>1</v>
      </c>
      <c r="K57" s="4" t="s">
        <v>67</v>
      </c>
      <c r="L57" s="4" t="s">
        <v>67</v>
      </c>
      <c r="M57" s="10">
        <v>400</v>
      </c>
      <c r="N57" s="4" t="s">
        <v>67</v>
      </c>
      <c r="O57" s="4" t="s">
        <v>67</v>
      </c>
      <c r="P57" s="4">
        <v>4</v>
      </c>
    </row>
    <row r="58" spans="1:16" x14ac:dyDescent="0.35">
      <c r="B58" t="s">
        <v>57</v>
      </c>
      <c r="C58" s="3">
        <v>4100</v>
      </c>
      <c r="E58" s="4"/>
      <c r="F58" s="4">
        <v>55</v>
      </c>
      <c r="G58" s="4">
        <v>1</v>
      </c>
      <c r="H58" s="6">
        <v>0.25</v>
      </c>
      <c r="I58" s="6">
        <v>1</v>
      </c>
      <c r="J58" s="6">
        <v>1</v>
      </c>
      <c r="K58" s="4" t="s">
        <v>67</v>
      </c>
      <c r="L58" s="4" t="s">
        <v>67</v>
      </c>
      <c r="M58" s="10">
        <v>800</v>
      </c>
      <c r="N58" s="4" t="s">
        <v>67</v>
      </c>
      <c r="O58" s="4" t="s">
        <v>67</v>
      </c>
      <c r="P58" s="4">
        <v>4</v>
      </c>
    </row>
    <row r="59" spans="1:16" x14ac:dyDescent="0.35">
      <c r="B59" t="s">
        <v>58</v>
      </c>
      <c r="C59" s="3">
        <v>4200</v>
      </c>
      <c r="E59" s="4"/>
      <c r="F59" s="4">
        <v>45</v>
      </c>
      <c r="G59" s="4">
        <v>1</v>
      </c>
      <c r="H59" s="6">
        <v>0.1</v>
      </c>
      <c r="I59" s="6">
        <v>1</v>
      </c>
      <c r="J59" s="6">
        <v>1</v>
      </c>
      <c r="K59" s="4" t="s">
        <v>67</v>
      </c>
      <c r="L59" s="4" t="s">
        <v>67</v>
      </c>
      <c r="M59" s="10">
        <v>800</v>
      </c>
      <c r="N59" s="4" t="s">
        <v>67</v>
      </c>
      <c r="O59" s="4" t="s">
        <v>67</v>
      </c>
      <c r="P59" s="4">
        <v>4</v>
      </c>
    </row>
    <row r="60" spans="1:16" x14ac:dyDescent="0.35">
      <c r="B60" s="27" t="s">
        <v>59</v>
      </c>
      <c r="C60" s="3">
        <v>4300</v>
      </c>
      <c r="E60" s="4"/>
      <c r="F60" s="4">
        <v>45</v>
      </c>
      <c r="G60" s="4">
        <v>1</v>
      </c>
      <c r="H60" s="6">
        <v>0.3</v>
      </c>
      <c r="I60" s="6">
        <v>0.3</v>
      </c>
      <c r="J60" s="6">
        <v>1</v>
      </c>
      <c r="K60" s="4" t="s">
        <v>67</v>
      </c>
      <c r="L60" s="4" t="s">
        <v>67</v>
      </c>
      <c r="M60" s="10">
        <v>800</v>
      </c>
      <c r="N60" s="4" t="s">
        <v>67</v>
      </c>
      <c r="O60" s="4" t="s">
        <v>67</v>
      </c>
      <c r="P60" s="4">
        <v>4</v>
      </c>
    </row>
    <row r="61" spans="1:16" x14ac:dyDescent="0.35">
      <c r="B61" t="s">
        <v>60</v>
      </c>
      <c r="C61" s="3">
        <v>4400</v>
      </c>
      <c r="E61" s="4"/>
      <c r="F61" s="4">
        <v>30</v>
      </c>
      <c r="G61" s="4">
        <v>1</v>
      </c>
      <c r="H61" s="6">
        <v>0.2</v>
      </c>
      <c r="I61" s="6">
        <v>1</v>
      </c>
      <c r="J61" s="6">
        <v>1</v>
      </c>
      <c r="K61" s="4" t="s">
        <v>67</v>
      </c>
      <c r="L61" s="4" t="s">
        <v>67</v>
      </c>
      <c r="M61" s="10">
        <v>170</v>
      </c>
      <c r="N61" s="4" t="s">
        <v>67</v>
      </c>
      <c r="O61" s="4" t="s">
        <v>67</v>
      </c>
      <c r="P61" s="4">
        <v>4</v>
      </c>
    </row>
    <row r="62" spans="1:16" x14ac:dyDescent="0.35">
      <c r="B62" t="s">
        <v>61</v>
      </c>
      <c r="C62" s="3">
        <v>4500</v>
      </c>
      <c r="E62" s="4"/>
      <c r="F62" s="4">
        <v>24</v>
      </c>
      <c r="G62" s="4">
        <v>1</v>
      </c>
      <c r="H62" s="6">
        <v>0.2</v>
      </c>
      <c r="I62" s="6">
        <v>0.2</v>
      </c>
      <c r="J62" s="6">
        <v>1</v>
      </c>
      <c r="K62" s="6">
        <v>0.3</v>
      </c>
      <c r="L62" s="4" t="s">
        <v>67</v>
      </c>
      <c r="M62" s="10">
        <v>160</v>
      </c>
      <c r="N62" s="10">
        <v>160</v>
      </c>
      <c r="O62" s="4" t="s">
        <v>67</v>
      </c>
      <c r="P62" s="4">
        <v>99</v>
      </c>
    </row>
    <row r="63" spans="1:16" x14ac:dyDescent="0.35">
      <c r="A63" t="s">
        <v>83</v>
      </c>
      <c r="B63" t="s">
        <v>62</v>
      </c>
      <c r="C63" s="3">
        <v>4601</v>
      </c>
      <c r="E63" s="4"/>
      <c r="F63" s="28">
        <v>30</v>
      </c>
      <c r="G63" s="4">
        <v>1</v>
      </c>
      <c r="H63" s="6">
        <v>0.2</v>
      </c>
      <c r="I63" s="6">
        <v>0.2</v>
      </c>
      <c r="J63" s="6">
        <v>1</v>
      </c>
      <c r="K63" s="4" t="s">
        <v>67</v>
      </c>
      <c r="L63" s="4" t="s">
        <v>67</v>
      </c>
      <c r="M63" s="10">
        <v>9350</v>
      </c>
      <c r="N63" s="4" t="s">
        <v>67</v>
      </c>
      <c r="O63" s="4" t="s">
        <v>67</v>
      </c>
      <c r="P63" s="4">
        <v>10</v>
      </c>
    </row>
    <row r="64" spans="1:16" x14ac:dyDescent="0.35">
      <c r="B64" t="s">
        <v>63</v>
      </c>
      <c r="C64" s="3">
        <v>4602</v>
      </c>
      <c r="E64" s="4"/>
      <c r="F64" s="28">
        <v>30</v>
      </c>
      <c r="G64" s="4">
        <v>1</v>
      </c>
      <c r="H64" s="6">
        <v>0.2</v>
      </c>
      <c r="I64" s="6">
        <v>0.2</v>
      </c>
      <c r="J64" s="6">
        <v>1</v>
      </c>
      <c r="K64" s="4" t="s">
        <v>67</v>
      </c>
      <c r="L64" s="4" t="s">
        <v>67</v>
      </c>
      <c r="M64" s="10">
        <v>6050.0000000000009</v>
      </c>
      <c r="N64" s="4" t="s">
        <v>67</v>
      </c>
      <c r="O64" s="4" t="s">
        <v>67</v>
      </c>
      <c r="P64" s="4">
        <v>10</v>
      </c>
    </row>
    <row r="65" spans="2:16" x14ac:dyDescent="0.35">
      <c r="B65" t="s">
        <v>64</v>
      </c>
      <c r="C65" s="3">
        <v>4603</v>
      </c>
      <c r="E65" s="4"/>
      <c r="F65" s="28">
        <v>30</v>
      </c>
      <c r="G65" s="4">
        <v>1</v>
      </c>
      <c r="H65" s="6">
        <v>0.2</v>
      </c>
      <c r="I65" s="6">
        <v>0.2</v>
      </c>
      <c r="J65" s="6">
        <v>1</v>
      </c>
      <c r="K65" s="4" t="s">
        <v>67</v>
      </c>
      <c r="L65" s="4" t="s">
        <v>67</v>
      </c>
      <c r="M65" s="10">
        <v>3300.0000000000005</v>
      </c>
      <c r="N65" s="4" t="s">
        <v>67</v>
      </c>
      <c r="O65" s="4" t="s">
        <v>67</v>
      </c>
      <c r="P65" s="4">
        <v>10</v>
      </c>
    </row>
    <row r="66" spans="2:16" x14ac:dyDescent="0.35">
      <c r="B66" t="s">
        <v>65</v>
      </c>
      <c r="C66" s="3">
        <v>4604</v>
      </c>
      <c r="E66" s="4"/>
      <c r="F66" s="28">
        <v>30</v>
      </c>
      <c r="G66" s="4">
        <v>1</v>
      </c>
      <c r="H66" s="6">
        <v>0.2</v>
      </c>
      <c r="I66" s="6">
        <v>0.2</v>
      </c>
      <c r="J66" s="6">
        <v>1</v>
      </c>
      <c r="K66" s="4" t="s">
        <v>67</v>
      </c>
      <c r="L66" s="4" t="s">
        <v>67</v>
      </c>
      <c r="M66" s="10">
        <v>3300.0000000000005</v>
      </c>
      <c r="N66" s="4" t="s">
        <v>67</v>
      </c>
      <c r="O66" s="4" t="s">
        <v>67</v>
      </c>
      <c r="P66" s="4">
        <v>10</v>
      </c>
    </row>
    <row r="67" spans="2:16" x14ac:dyDescent="0.35">
      <c r="B67" t="s">
        <v>66</v>
      </c>
      <c r="C67" s="3">
        <v>4605</v>
      </c>
      <c r="E67" s="4"/>
      <c r="F67" s="28">
        <v>30</v>
      </c>
      <c r="G67" s="4">
        <v>1</v>
      </c>
      <c r="H67" s="6">
        <v>0.1</v>
      </c>
      <c r="I67" s="42">
        <v>0.2</v>
      </c>
      <c r="J67" s="6">
        <v>1</v>
      </c>
      <c r="K67" s="4" t="s">
        <v>67</v>
      </c>
      <c r="L67" s="4" t="s">
        <v>67</v>
      </c>
      <c r="M67" s="10">
        <v>385.00000000000006</v>
      </c>
      <c r="N67" s="4" t="s">
        <v>67</v>
      </c>
      <c r="O67" s="4" t="s">
        <v>67</v>
      </c>
      <c r="P67" s="4">
        <v>10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DEC-8DAA-4708-A3F6-204428FC2BC0}">
  <dimension ref="A1:X2155"/>
  <sheetViews>
    <sheetView tabSelected="1" zoomScaleNormal="100" workbookViewId="0">
      <pane ySplit="6" topLeftCell="A7" activePane="bottomLeft" state="frozen"/>
      <selection pane="bottomLeft" activeCell="C7" sqref="C7"/>
    </sheetView>
  </sheetViews>
  <sheetFormatPr baseColWidth="10" defaultColWidth="8.81640625" defaultRowHeight="14.5" x14ac:dyDescent="0.35"/>
  <cols>
    <col min="1" max="2" width="13.6328125" customWidth="1"/>
    <col min="3" max="3" width="29.453125" style="21" customWidth="1"/>
    <col min="4" max="4" width="14.36328125" style="21" customWidth="1"/>
    <col min="5" max="5" width="14.6328125" style="21" customWidth="1"/>
    <col min="6" max="6" width="14.1796875" style="3" bestFit="1" customWidth="1"/>
    <col min="7" max="8" width="13.6328125" style="3" bestFit="1" customWidth="1"/>
    <col min="9" max="9" width="17" style="24" customWidth="1"/>
    <col min="10" max="10" width="12" style="3" customWidth="1"/>
    <col min="11" max="11" width="21.1796875" style="3" customWidth="1"/>
    <col min="12" max="12" width="19.08984375" style="3" customWidth="1"/>
    <col min="13" max="13" width="19.54296875" style="3" customWidth="1"/>
    <col min="14" max="14" width="21.81640625" style="3" customWidth="1"/>
    <col min="15" max="15" width="11" style="3" customWidth="1"/>
    <col min="16" max="16" width="19.453125" style="4" customWidth="1"/>
    <col min="17" max="17" width="14.1796875" style="4" customWidth="1"/>
    <col min="18" max="20" width="8.81640625" style="4"/>
    <col min="21" max="21" width="19" style="26" customWidth="1"/>
    <col min="22" max="22" width="14.81640625" style="4" bestFit="1" customWidth="1"/>
    <col min="23" max="23" width="12.54296875" style="4" bestFit="1" customWidth="1"/>
    <col min="24" max="24" width="8.81640625" style="4"/>
  </cols>
  <sheetData>
    <row r="1" spans="1:24" ht="18.5" x14ac:dyDescent="0.45">
      <c r="A1" s="13" t="s">
        <v>92</v>
      </c>
      <c r="D1" s="13"/>
      <c r="E1" s="13"/>
      <c r="I1" s="3"/>
      <c r="U1" s="14"/>
    </row>
    <row r="2" spans="1:24" x14ac:dyDescent="0.35">
      <c r="I2" s="3"/>
      <c r="K2" s="3">
        <v>2021</v>
      </c>
      <c r="P2" s="4" t="s">
        <v>82</v>
      </c>
      <c r="U2" s="14"/>
    </row>
    <row r="3" spans="1:24" ht="14.5" customHeight="1" x14ac:dyDescent="0.35">
      <c r="A3" s="50" t="s">
        <v>78</v>
      </c>
      <c r="B3" s="58" t="s">
        <v>80</v>
      </c>
      <c r="C3" s="50" t="s">
        <v>68</v>
      </c>
      <c r="D3" s="58" t="s">
        <v>79</v>
      </c>
      <c r="E3" s="31"/>
      <c r="F3" s="50" t="s">
        <v>69</v>
      </c>
      <c r="G3" s="51" t="s">
        <v>70</v>
      </c>
      <c r="H3" s="50" t="s">
        <v>71</v>
      </c>
      <c r="I3" s="51" t="s">
        <v>72</v>
      </c>
      <c r="J3" s="50" t="s">
        <v>73</v>
      </c>
      <c r="K3" s="51" t="s">
        <v>91</v>
      </c>
      <c r="L3" s="51" t="s">
        <v>74</v>
      </c>
      <c r="M3" s="51" t="s">
        <v>9</v>
      </c>
      <c r="N3" s="50" t="s">
        <v>75</v>
      </c>
      <c r="O3" s="50" t="s">
        <v>8</v>
      </c>
      <c r="P3" s="51" t="s">
        <v>7</v>
      </c>
      <c r="Q3" s="51" t="s">
        <v>76</v>
      </c>
      <c r="R3" s="52" t="s">
        <v>77</v>
      </c>
      <c r="S3" s="53"/>
      <c r="T3" s="54"/>
      <c r="U3" s="44" t="s">
        <v>2</v>
      </c>
      <c r="V3" s="45"/>
      <c r="W3" s="45"/>
      <c r="X3" s="46"/>
    </row>
    <row r="4" spans="1:24" ht="14.5" customHeight="1" x14ac:dyDescent="0.35">
      <c r="A4" s="50"/>
      <c r="B4" s="59"/>
      <c r="C4" s="50"/>
      <c r="D4" s="59"/>
      <c r="E4" s="32" t="s">
        <v>14</v>
      </c>
      <c r="F4" s="50"/>
      <c r="G4" s="51"/>
      <c r="H4" s="50"/>
      <c r="I4" s="50"/>
      <c r="J4" s="50"/>
      <c r="K4" s="50"/>
      <c r="L4" s="50"/>
      <c r="M4" s="50"/>
      <c r="N4" s="50"/>
      <c r="O4" s="50"/>
      <c r="P4" s="50"/>
      <c r="Q4" s="51"/>
      <c r="R4" s="55"/>
      <c r="S4" s="56"/>
      <c r="T4" s="57"/>
      <c r="U4" s="47"/>
      <c r="V4" s="48"/>
      <c r="W4" s="48"/>
      <c r="X4" s="49"/>
    </row>
    <row r="5" spans="1:24" x14ac:dyDescent="0.35">
      <c r="A5" s="50"/>
      <c r="B5" s="60"/>
      <c r="C5" s="50"/>
      <c r="D5" s="60"/>
      <c r="E5" s="33"/>
      <c r="F5" s="50"/>
      <c r="G5" s="51"/>
      <c r="H5" s="50"/>
      <c r="I5" s="50"/>
      <c r="J5" s="50"/>
      <c r="K5" s="50"/>
      <c r="L5" s="50"/>
      <c r="M5" s="50"/>
      <c r="N5" s="50"/>
      <c r="O5" s="50"/>
      <c r="P5" s="50"/>
      <c r="Q5" s="51"/>
      <c r="R5" s="15">
        <v>1</v>
      </c>
      <c r="S5" s="15">
        <v>2</v>
      </c>
      <c r="T5" s="15">
        <v>3</v>
      </c>
      <c r="U5" s="16">
        <v>1</v>
      </c>
      <c r="V5" s="15">
        <v>2</v>
      </c>
      <c r="W5" s="15">
        <v>3</v>
      </c>
      <c r="X5" s="15">
        <v>4</v>
      </c>
    </row>
    <row r="6" spans="1:24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9"/>
      <c r="S6" s="19"/>
      <c r="T6" s="19"/>
      <c r="U6" s="20"/>
      <c r="V6" s="19"/>
      <c r="W6" s="19"/>
      <c r="X6" s="19"/>
    </row>
    <row r="7" spans="1:24" x14ac:dyDescent="0.35">
      <c r="A7" s="3">
        <v>2001</v>
      </c>
      <c r="B7" s="22" t="s">
        <v>15</v>
      </c>
      <c r="C7" s="21" t="s">
        <v>17</v>
      </c>
      <c r="D7" s="23">
        <f>VLOOKUP(A7,Übersicht!$C$2:$D$67,2,FALSE)</f>
        <v>0</v>
      </c>
      <c r="E7" s="23" t="str">
        <f>VLOOKUP(A7,Übersicht!$C$2:$E$67,3,FALSE)</f>
        <v xml:space="preserve"> &gt; 16 bar</v>
      </c>
      <c r="F7" s="3">
        <v>1</v>
      </c>
      <c r="G7" s="3">
        <f>VLOOKUP(A7,Übersicht!$C$2:$P$67,14,FALSE)</f>
        <v>1</v>
      </c>
      <c r="H7" s="3">
        <v>1</v>
      </c>
      <c r="I7" s="24">
        <v>104983.06451649001</v>
      </c>
      <c r="J7" s="3">
        <v>2010</v>
      </c>
      <c r="K7" s="4">
        <f>IF(M7-($K$2-J7)&lt;=0,0,M7-($K$2-J7))</f>
        <v>74</v>
      </c>
      <c r="L7" s="21">
        <f>VLOOKUP(A7,Übersicht!$C$2:$F$67,4,FALSE)</f>
        <v>85</v>
      </c>
      <c r="M7" s="21">
        <f>VLOOKUP(A7,Übersicht!$C$2:$F$67,4,FALSE)</f>
        <v>85</v>
      </c>
      <c r="N7" s="3" t="s">
        <v>67</v>
      </c>
      <c r="O7" s="3">
        <v>1</v>
      </c>
      <c r="P7" s="4">
        <f>VLOOKUP(A7,Übersicht!$C$2:$I$67,7,FALSE)*100</f>
        <v>99</v>
      </c>
      <c r="Q7" s="4" t="s">
        <v>67</v>
      </c>
      <c r="R7" s="4">
        <f>VLOOKUP(A7,Übersicht!$C$2:$J$67,8,FALSE)*100</f>
        <v>100</v>
      </c>
      <c r="S7" s="4">
        <f>VLOOKUP(A7,Übersicht!$C$2:$K$67,9,FALSE)*100</f>
        <v>100</v>
      </c>
      <c r="T7" s="4" t="str">
        <f>VLOOKUP(A7,Übersicht!$C$2:$L$67,10,FALSE)</f>
        <v>-</v>
      </c>
      <c r="U7" s="25">
        <f>VLOOKUP(A7,Übersicht!$C$2:$M$67,11,FALSE)</f>
        <v>1430.0000000000002</v>
      </c>
      <c r="V7" s="25">
        <f>VLOOKUP(A7,Übersicht!$C$2:$N$67,12,FALSE)</f>
        <v>130</v>
      </c>
      <c r="W7" s="25" t="str">
        <f>VLOOKUP(A7,Übersicht!$C$2:$O$67,13,FALSE)</f>
        <v>-</v>
      </c>
      <c r="X7" s="4" t="s">
        <v>67</v>
      </c>
    </row>
    <row r="8" spans="1:24" x14ac:dyDescent="0.35">
      <c r="A8" s="3">
        <v>2001</v>
      </c>
      <c r="B8" s="22" t="s">
        <v>15</v>
      </c>
      <c r="C8" s="21" t="s">
        <v>17</v>
      </c>
      <c r="D8" s="23">
        <f>VLOOKUP(A8,Übersicht!$C$2:$D$67,2,FALSE)</f>
        <v>0</v>
      </c>
      <c r="E8" s="23" t="str">
        <f>VLOOKUP(A8,Übersicht!$C$2:$E$67,3,FALSE)</f>
        <v xml:space="preserve"> &gt; 16 bar</v>
      </c>
      <c r="F8" s="3">
        <v>2</v>
      </c>
      <c r="G8" s="3">
        <f>VLOOKUP(A8,Übersicht!$C$2:$P$67,14,FALSE)</f>
        <v>1</v>
      </c>
      <c r="H8" s="3">
        <v>1</v>
      </c>
      <c r="I8" s="24">
        <v>104983.06451649001</v>
      </c>
      <c r="J8" s="3">
        <v>2011</v>
      </c>
      <c r="K8" s="4">
        <f t="shared" ref="K8:K70" si="0">IF(M8-($K$2-J8)&lt;=0,0,M8-($K$2-J8))</f>
        <v>75</v>
      </c>
      <c r="L8" s="21">
        <f>VLOOKUP(A8,Übersicht!$C$2:$F$67,4,FALSE)</f>
        <v>85</v>
      </c>
      <c r="M8" s="21">
        <f>VLOOKUP(A8,Übersicht!$C$2:$F$67,4,FALSE)</f>
        <v>85</v>
      </c>
      <c r="N8" s="3" t="s">
        <v>67</v>
      </c>
      <c r="O8" s="3">
        <v>1</v>
      </c>
      <c r="P8" s="4">
        <f>VLOOKUP(A8,Übersicht!$C$2:$I$67,7,FALSE)*100</f>
        <v>99</v>
      </c>
      <c r="Q8" s="4" t="s">
        <v>67</v>
      </c>
      <c r="R8" s="4">
        <f>VLOOKUP(A8,Übersicht!$C$2:$J$67,8,FALSE)*100</f>
        <v>100</v>
      </c>
      <c r="S8" s="4">
        <f>VLOOKUP(A8,Übersicht!$C$2:$K$67,9,FALSE)*100</f>
        <v>100</v>
      </c>
      <c r="T8" s="4" t="str">
        <f>VLOOKUP(A8,Übersicht!$C$2:$L$67,10,FALSE)</f>
        <v>-</v>
      </c>
      <c r="U8" s="25">
        <f>VLOOKUP(A8,Übersicht!$C$2:$M$67,11,FALSE)</f>
        <v>1430.0000000000002</v>
      </c>
      <c r="V8" s="25">
        <f>VLOOKUP(A8,Übersicht!$C$2:$N$67,12,FALSE)</f>
        <v>130</v>
      </c>
      <c r="W8" s="25" t="str">
        <f>VLOOKUP(A8,Übersicht!$C$2:$O$67,13,FALSE)</f>
        <v>-</v>
      </c>
      <c r="X8" s="4" t="s">
        <v>67</v>
      </c>
    </row>
    <row r="9" spans="1:24" x14ac:dyDescent="0.35">
      <c r="A9" s="3">
        <v>2001</v>
      </c>
      <c r="B9" s="22" t="s">
        <v>15</v>
      </c>
      <c r="C9" s="21" t="s">
        <v>17</v>
      </c>
      <c r="D9" s="23">
        <f>VLOOKUP(A9,Übersicht!$C$2:$D$67,2,FALSE)</f>
        <v>0</v>
      </c>
      <c r="E9" s="23" t="str">
        <f>VLOOKUP(A9,Übersicht!$C$2:$E$67,3,FALSE)</f>
        <v xml:space="preserve"> &gt; 16 bar</v>
      </c>
      <c r="F9" s="3">
        <v>3</v>
      </c>
      <c r="G9" s="3">
        <f>VLOOKUP(A9,Übersicht!$C$2:$P$67,14,FALSE)</f>
        <v>1</v>
      </c>
      <c r="H9" s="3">
        <v>1</v>
      </c>
      <c r="I9" s="24">
        <v>104983.06451649001</v>
      </c>
      <c r="J9" s="3">
        <v>2012</v>
      </c>
      <c r="K9" s="4">
        <f t="shared" si="0"/>
        <v>76</v>
      </c>
      <c r="L9" s="21">
        <f>VLOOKUP(A9,Übersicht!$C$2:$F$67,4,FALSE)</f>
        <v>85</v>
      </c>
      <c r="M9" s="21">
        <f>VLOOKUP(A9,Übersicht!$C$2:$F$67,4,FALSE)</f>
        <v>85</v>
      </c>
      <c r="N9" s="3" t="s">
        <v>67</v>
      </c>
      <c r="O9" s="3">
        <v>1</v>
      </c>
      <c r="P9" s="4">
        <f>VLOOKUP(A9,Übersicht!$C$2:$I$67,7,FALSE)*100</f>
        <v>99</v>
      </c>
      <c r="Q9" s="4" t="s">
        <v>67</v>
      </c>
      <c r="R9" s="4">
        <f>VLOOKUP(A9,Übersicht!$C$2:$J$67,8,FALSE)*100</f>
        <v>100</v>
      </c>
      <c r="S9" s="4">
        <f>VLOOKUP(A9,Übersicht!$C$2:$K$67,9,FALSE)*100</f>
        <v>100</v>
      </c>
      <c r="T9" s="4" t="str">
        <f>VLOOKUP(A9,Übersicht!$C$2:$L$67,10,FALSE)</f>
        <v>-</v>
      </c>
      <c r="U9" s="25">
        <f>VLOOKUP(A9,Übersicht!$C$2:$M$67,11,FALSE)</f>
        <v>1430.0000000000002</v>
      </c>
      <c r="V9" s="25">
        <f>VLOOKUP(A9,Übersicht!$C$2:$N$67,12,FALSE)</f>
        <v>130</v>
      </c>
      <c r="W9" s="25" t="str">
        <f>VLOOKUP(A9,Übersicht!$C$2:$O$67,13,FALSE)</f>
        <v>-</v>
      </c>
      <c r="X9" s="4" t="s">
        <v>67</v>
      </c>
    </row>
    <row r="10" spans="1:24" x14ac:dyDescent="0.35">
      <c r="A10" s="3">
        <v>2001</v>
      </c>
      <c r="B10" s="22" t="s">
        <v>15</v>
      </c>
      <c r="C10" s="21" t="s">
        <v>17</v>
      </c>
      <c r="D10" s="23">
        <f>VLOOKUP(A10,Übersicht!$C$2:$D$67,2,FALSE)</f>
        <v>0</v>
      </c>
      <c r="E10" s="23" t="str">
        <f>VLOOKUP(A10,Übersicht!$C$2:$E$67,3,FALSE)</f>
        <v xml:space="preserve"> &gt; 16 bar</v>
      </c>
      <c r="F10" s="3">
        <v>4</v>
      </c>
      <c r="G10" s="3">
        <f>VLOOKUP(A10,Übersicht!$C$2:$P$67,14,FALSE)</f>
        <v>1</v>
      </c>
      <c r="H10" s="3">
        <v>1</v>
      </c>
      <c r="I10" s="24">
        <v>104983.06451649001</v>
      </c>
      <c r="J10" s="3">
        <v>2013</v>
      </c>
      <c r="K10" s="4">
        <f t="shared" si="0"/>
        <v>77</v>
      </c>
      <c r="L10" s="21">
        <f>VLOOKUP(A10,Übersicht!$C$2:$F$67,4,FALSE)</f>
        <v>85</v>
      </c>
      <c r="M10" s="21">
        <f>VLOOKUP(A10,Übersicht!$C$2:$F$67,4,FALSE)</f>
        <v>85</v>
      </c>
      <c r="N10" s="3" t="s">
        <v>67</v>
      </c>
      <c r="O10" s="3">
        <v>1</v>
      </c>
      <c r="P10" s="4">
        <f>VLOOKUP(A10,Übersicht!$C$2:$I$67,7,FALSE)*100</f>
        <v>99</v>
      </c>
      <c r="Q10" s="4" t="s">
        <v>67</v>
      </c>
      <c r="R10" s="4">
        <f>VLOOKUP(A10,Übersicht!$C$2:$J$67,8,FALSE)*100</f>
        <v>100</v>
      </c>
      <c r="S10" s="4">
        <f>VLOOKUP(A10,Übersicht!$C$2:$K$67,9,FALSE)*100</f>
        <v>100</v>
      </c>
      <c r="T10" s="4" t="str">
        <f>VLOOKUP(A10,Übersicht!$C$2:$L$67,10,FALSE)</f>
        <v>-</v>
      </c>
      <c r="U10" s="25">
        <f>VLOOKUP(A10,Übersicht!$C$2:$M$67,11,FALSE)</f>
        <v>1430.0000000000002</v>
      </c>
      <c r="V10" s="25">
        <f>VLOOKUP(A10,Übersicht!$C$2:$N$67,12,FALSE)</f>
        <v>130</v>
      </c>
      <c r="W10" s="25" t="str">
        <f>VLOOKUP(A10,Übersicht!$C$2:$O$67,13,FALSE)</f>
        <v>-</v>
      </c>
      <c r="X10" s="4" t="s">
        <v>67</v>
      </c>
    </row>
    <row r="11" spans="1:24" x14ac:dyDescent="0.35">
      <c r="A11" s="3">
        <v>2001</v>
      </c>
      <c r="B11" s="22" t="s">
        <v>15</v>
      </c>
      <c r="C11" s="21" t="s">
        <v>17</v>
      </c>
      <c r="D11" s="23">
        <f>VLOOKUP(A11,Übersicht!$C$2:$D$67,2,FALSE)</f>
        <v>0</v>
      </c>
      <c r="E11" s="23" t="str">
        <f>VLOOKUP(A11,Übersicht!$C$2:$E$67,3,FALSE)</f>
        <v xml:space="preserve"> &gt; 16 bar</v>
      </c>
      <c r="F11" s="3">
        <v>5</v>
      </c>
      <c r="G11" s="3">
        <f>VLOOKUP(A11,Übersicht!$C$2:$P$67,14,FALSE)</f>
        <v>1</v>
      </c>
      <c r="H11" s="3">
        <v>1</v>
      </c>
      <c r="I11" s="24">
        <v>104983.06451649001</v>
      </c>
      <c r="J11" s="3">
        <v>2014</v>
      </c>
      <c r="K11" s="4">
        <f t="shared" si="0"/>
        <v>78</v>
      </c>
      <c r="L11" s="21">
        <f>VLOOKUP(A11,Übersicht!$C$2:$F$67,4,FALSE)</f>
        <v>85</v>
      </c>
      <c r="M11" s="21">
        <f>VLOOKUP(A11,Übersicht!$C$2:$F$67,4,FALSE)</f>
        <v>85</v>
      </c>
      <c r="N11" s="3" t="s">
        <v>67</v>
      </c>
      <c r="O11" s="3">
        <v>1</v>
      </c>
      <c r="P11" s="4">
        <f>VLOOKUP(A11,Übersicht!$C$2:$I$67,7,FALSE)*100</f>
        <v>99</v>
      </c>
      <c r="Q11" s="4" t="s">
        <v>67</v>
      </c>
      <c r="R11" s="4">
        <f>VLOOKUP(A11,Übersicht!$C$2:$J$67,8,FALSE)*100</f>
        <v>100</v>
      </c>
      <c r="S11" s="4">
        <f>VLOOKUP(A11,Übersicht!$C$2:$K$67,9,FALSE)*100</f>
        <v>100</v>
      </c>
      <c r="T11" s="4" t="str">
        <f>VLOOKUP(A11,Übersicht!$C$2:$L$67,10,FALSE)</f>
        <v>-</v>
      </c>
      <c r="U11" s="25">
        <f>VLOOKUP(A11,Übersicht!$C$2:$M$67,11,FALSE)</f>
        <v>1430.0000000000002</v>
      </c>
      <c r="V11" s="25">
        <f>VLOOKUP(A11,Übersicht!$C$2:$N$67,12,FALSE)</f>
        <v>130</v>
      </c>
      <c r="W11" s="25" t="str">
        <f>VLOOKUP(A11,Übersicht!$C$2:$O$67,13,FALSE)</f>
        <v>-</v>
      </c>
      <c r="X11" s="4" t="s">
        <v>67</v>
      </c>
    </row>
    <row r="12" spans="1:24" x14ac:dyDescent="0.35">
      <c r="A12" s="3">
        <v>2001</v>
      </c>
      <c r="B12" s="22" t="s">
        <v>15</v>
      </c>
      <c r="C12" s="21" t="s">
        <v>17</v>
      </c>
      <c r="D12" s="23">
        <f>VLOOKUP(A12,Übersicht!$C$2:$D$67,2,FALSE)</f>
        <v>0</v>
      </c>
      <c r="E12" s="23" t="str">
        <f>VLOOKUP(A12,Übersicht!$C$2:$E$67,3,FALSE)</f>
        <v xml:space="preserve"> &gt; 16 bar</v>
      </c>
      <c r="F12" s="3">
        <v>6</v>
      </c>
      <c r="G12" s="3">
        <f>VLOOKUP(A12,Übersicht!$C$2:$P$67,14,FALSE)</f>
        <v>1</v>
      </c>
      <c r="H12" s="3">
        <v>1</v>
      </c>
      <c r="I12" s="24">
        <v>104983.06451649001</v>
      </c>
      <c r="J12" s="3">
        <v>2015</v>
      </c>
      <c r="K12" s="4">
        <f t="shared" si="0"/>
        <v>79</v>
      </c>
      <c r="L12" s="21">
        <f>VLOOKUP(A12,Übersicht!$C$2:$F$67,4,FALSE)</f>
        <v>85</v>
      </c>
      <c r="M12" s="21">
        <f>VLOOKUP(A12,Übersicht!$C$2:$F$67,4,FALSE)</f>
        <v>85</v>
      </c>
      <c r="N12" s="3" t="s">
        <v>67</v>
      </c>
      <c r="O12" s="3">
        <v>1</v>
      </c>
      <c r="P12" s="4">
        <f>VLOOKUP(A12,Übersicht!$C$2:$I$67,7,FALSE)*100</f>
        <v>99</v>
      </c>
      <c r="Q12" s="4" t="s">
        <v>67</v>
      </c>
      <c r="R12" s="4">
        <f>VLOOKUP(A12,Übersicht!$C$2:$J$67,8,FALSE)*100</f>
        <v>100</v>
      </c>
      <c r="S12" s="4">
        <f>VLOOKUP(A12,Übersicht!$C$2:$K$67,9,FALSE)*100</f>
        <v>100</v>
      </c>
      <c r="T12" s="4" t="str">
        <f>VLOOKUP(A12,Übersicht!$C$2:$L$67,10,FALSE)</f>
        <v>-</v>
      </c>
      <c r="U12" s="25">
        <f>VLOOKUP(A12,Übersicht!$C$2:$M$67,11,FALSE)</f>
        <v>1430.0000000000002</v>
      </c>
      <c r="V12" s="25">
        <f>VLOOKUP(A12,Übersicht!$C$2:$N$67,12,FALSE)</f>
        <v>130</v>
      </c>
      <c r="W12" s="25" t="str">
        <f>VLOOKUP(A12,Übersicht!$C$2:$O$67,13,FALSE)</f>
        <v>-</v>
      </c>
      <c r="X12" s="4" t="s">
        <v>67</v>
      </c>
    </row>
    <row r="13" spans="1:24" x14ac:dyDescent="0.35">
      <c r="A13" s="3">
        <v>2001</v>
      </c>
      <c r="B13" s="22" t="s">
        <v>15</v>
      </c>
      <c r="C13" s="21" t="s">
        <v>17</v>
      </c>
      <c r="D13" s="23">
        <f>VLOOKUP(A13,Übersicht!$C$2:$D$67,2,FALSE)</f>
        <v>0</v>
      </c>
      <c r="E13" s="23" t="str">
        <f>VLOOKUP(A13,Übersicht!$C$2:$E$67,3,FALSE)</f>
        <v xml:space="preserve"> &gt; 16 bar</v>
      </c>
      <c r="F13" s="3">
        <v>7</v>
      </c>
      <c r="G13" s="3">
        <f>VLOOKUP(A13,Übersicht!$C$2:$P$67,14,FALSE)</f>
        <v>1</v>
      </c>
      <c r="H13" s="3">
        <v>1</v>
      </c>
      <c r="I13" s="24">
        <v>104983.06451649001</v>
      </c>
      <c r="J13" s="3">
        <v>2016</v>
      </c>
      <c r="K13" s="4">
        <f t="shared" si="0"/>
        <v>80</v>
      </c>
      <c r="L13" s="21">
        <f>VLOOKUP(A13,Übersicht!$C$2:$F$67,4,FALSE)</f>
        <v>85</v>
      </c>
      <c r="M13" s="21">
        <f>VLOOKUP(A13,Übersicht!$C$2:$F$67,4,FALSE)</f>
        <v>85</v>
      </c>
      <c r="N13" s="3" t="s">
        <v>67</v>
      </c>
      <c r="O13" s="3">
        <v>1</v>
      </c>
      <c r="P13" s="4">
        <f>VLOOKUP(A13,Übersicht!$C$2:$I$67,7,FALSE)*100</f>
        <v>99</v>
      </c>
      <c r="Q13" s="4" t="s">
        <v>67</v>
      </c>
      <c r="R13" s="4">
        <f>VLOOKUP(A13,Übersicht!$C$2:$J$67,8,FALSE)*100</f>
        <v>100</v>
      </c>
      <c r="S13" s="4">
        <f>VLOOKUP(A13,Übersicht!$C$2:$K$67,9,FALSE)*100</f>
        <v>100</v>
      </c>
      <c r="T13" s="4" t="str">
        <f>VLOOKUP(A13,Übersicht!$C$2:$L$67,10,FALSE)</f>
        <v>-</v>
      </c>
      <c r="U13" s="25">
        <f>VLOOKUP(A13,Übersicht!$C$2:$M$67,11,FALSE)</f>
        <v>1430.0000000000002</v>
      </c>
      <c r="V13" s="25">
        <f>VLOOKUP(A13,Übersicht!$C$2:$N$67,12,FALSE)</f>
        <v>130</v>
      </c>
      <c r="W13" s="25" t="str">
        <f>VLOOKUP(A13,Übersicht!$C$2:$O$67,13,FALSE)</f>
        <v>-</v>
      </c>
      <c r="X13" s="4" t="s">
        <v>67</v>
      </c>
    </row>
    <row r="14" spans="1:24" x14ac:dyDescent="0.35">
      <c r="A14" s="3">
        <v>2001</v>
      </c>
      <c r="B14" s="22" t="s">
        <v>15</v>
      </c>
      <c r="C14" s="21" t="s">
        <v>17</v>
      </c>
      <c r="D14" s="23">
        <f>VLOOKUP(A14,Übersicht!$C$2:$D$67,2,FALSE)</f>
        <v>0</v>
      </c>
      <c r="E14" s="23" t="str">
        <f>VLOOKUP(A14,Übersicht!$C$2:$E$67,3,FALSE)</f>
        <v xml:space="preserve"> &gt; 16 bar</v>
      </c>
      <c r="F14" s="3">
        <v>8</v>
      </c>
      <c r="G14" s="3">
        <f>VLOOKUP(A14,Übersicht!$C$2:$P$67,14,FALSE)</f>
        <v>1</v>
      </c>
      <c r="H14" s="3">
        <v>1</v>
      </c>
      <c r="I14" s="24">
        <v>104983.06451649001</v>
      </c>
      <c r="J14" s="3">
        <v>2017</v>
      </c>
      <c r="K14" s="4">
        <f t="shared" si="0"/>
        <v>81</v>
      </c>
      <c r="L14" s="21">
        <f>VLOOKUP(A14,Übersicht!$C$2:$F$67,4,FALSE)</f>
        <v>85</v>
      </c>
      <c r="M14" s="21">
        <f>VLOOKUP(A14,Übersicht!$C$2:$F$67,4,FALSE)</f>
        <v>85</v>
      </c>
      <c r="N14" s="3" t="s">
        <v>67</v>
      </c>
      <c r="O14" s="3">
        <v>1</v>
      </c>
      <c r="P14" s="4">
        <f>VLOOKUP(A14,Übersicht!$C$2:$I$67,7,FALSE)*100</f>
        <v>99</v>
      </c>
      <c r="Q14" s="4" t="s">
        <v>67</v>
      </c>
      <c r="R14" s="4">
        <f>VLOOKUP(A14,Übersicht!$C$2:$J$67,8,FALSE)*100</f>
        <v>100</v>
      </c>
      <c r="S14" s="4">
        <f>VLOOKUP(A14,Übersicht!$C$2:$K$67,9,FALSE)*100</f>
        <v>100</v>
      </c>
      <c r="T14" s="4" t="str">
        <f>VLOOKUP(A14,Übersicht!$C$2:$L$67,10,FALSE)</f>
        <v>-</v>
      </c>
      <c r="U14" s="25">
        <f>VLOOKUP(A14,Übersicht!$C$2:$M$67,11,FALSE)</f>
        <v>1430.0000000000002</v>
      </c>
      <c r="V14" s="25">
        <f>VLOOKUP(A14,Übersicht!$C$2:$N$67,12,FALSE)</f>
        <v>130</v>
      </c>
      <c r="W14" s="25" t="str">
        <f>VLOOKUP(A14,Übersicht!$C$2:$O$67,13,FALSE)</f>
        <v>-</v>
      </c>
      <c r="X14" s="4" t="s">
        <v>67</v>
      </c>
    </row>
    <row r="15" spans="1:24" x14ac:dyDescent="0.35">
      <c r="A15" s="3">
        <v>2001</v>
      </c>
      <c r="B15" s="22" t="s">
        <v>15</v>
      </c>
      <c r="C15" s="21" t="s">
        <v>17</v>
      </c>
      <c r="D15" s="23">
        <f>VLOOKUP(A15,Übersicht!$C$2:$D$67,2,FALSE)</f>
        <v>0</v>
      </c>
      <c r="E15" s="23" t="str">
        <f>VLOOKUP(A15,Übersicht!$C$2:$E$67,3,FALSE)</f>
        <v xml:space="preserve"> &gt; 16 bar</v>
      </c>
      <c r="F15" s="3">
        <v>9</v>
      </c>
      <c r="G15" s="3">
        <f>VLOOKUP(A15,Übersicht!$C$2:$P$67,14,FALSE)</f>
        <v>1</v>
      </c>
      <c r="H15" s="3">
        <v>1</v>
      </c>
      <c r="I15" s="24">
        <v>104983.06451649001</v>
      </c>
      <c r="J15" s="3">
        <v>2018</v>
      </c>
      <c r="K15" s="4">
        <f t="shared" si="0"/>
        <v>82</v>
      </c>
      <c r="L15" s="21">
        <f>VLOOKUP(A15,Übersicht!$C$2:$F$67,4,FALSE)</f>
        <v>85</v>
      </c>
      <c r="M15" s="21">
        <f>VLOOKUP(A15,Übersicht!$C$2:$F$67,4,FALSE)</f>
        <v>85</v>
      </c>
      <c r="N15" s="3" t="s">
        <v>67</v>
      </c>
      <c r="O15" s="3">
        <v>1</v>
      </c>
      <c r="P15" s="4">
        <f>VLOOKUP(A15,Übersicht!$C$2:$I$67,7,FALSE)*100</f>
        <v>99</v>
      </c>
      <c r="Q15" s="4" t="s">
        <v>67</v>
      </c>
      <c r="R15" s="4">
        <f>VLOOKUP(A15,Übersicht!$C$2:$J$67,8,FALSE)*100</f>
        <v>100</v>
      </c>
      <c r="S15" s="4">
        <f>VLOOKUP(A15,Übersicht!$C$2:$K$67,9,FALSE)*100</f>
        <v>100</v>
      </c>
      <c r="T15" s="4" t="str">
        <f>VLOOKUP(A15,Übersicht!$C$2:$L$67,10,FALSE)</f>
        <v>-</v>
      </c>
      <c r="U15" s="25">
        <f>VLOOKUP(A15,Übersicht!$C$2:$M$67,11,FALSE)</f>
        <v>1430.0000000000002</v>
      </c>
      <c r="V15" s="25">
        <f>VLOOKUP(A15,Übersicht!$C$2:$N$67,12,FALSE)</f>
        <v>130</v>
      </c>
      <c r="W15" s="25" t="str">
        <f>VLOOKUP(A15,Übersicht!$C$2:$O$67,13,FALSE)</f>
        <v>-</v>
      </c>
      <c r="X15" s="4" t="s">
        <v>67</v>
      </c>
    </row>
    <row r="16" spans="1:24" x14ac:dyDescent="0.35">
      <c r="A16" s="3">
        <v>2001</v>
      </c>
      <c r="B16" s="22" t="s">
        <v>15</v>
      </c>
      <c r="C16" s="21" t="s">
        <v>17</v>
      </c>
      <c r="D16" s="23">
        <f>VLOOKUP(A16,Übersicht!$C$2:$D$67,2,FALSE)</f>
        <v>0</v>
      </c>
      <c r="E16" s="23" t="str">
        <f>VLOOKUP(A16,Übersicht!$C$2:$E$67,3,FALSE)</f>
        <v xml:space="preserve"> &gt; 16 bar</v>
      </c>
      <c r="F16" s="3">
        <v>10</v>
      </c>
      <c r="G16" s="3">
        <f>VLOOKUP(A16,Übersicht!$C$2:$P$67,14,FALSE)</f>
        <v>1</v>
      </c>
      <c r="H16" s="3">
        <v>1</v>
      </c>
      <c r="I16" s="24">
        <v>104983.06451649001</v>
      </c>
      <c r="J16" s="3">
        <v>2019</v>
      </c>
      <c r="K16" s="4">
        <f t="shared" si="0"/>
        <v>83</v>
      </c>
      <c r="L16" s="21">
        <f>VLOOKUP(A16,Übersicht!$C$2:$F$67,4,FALSE)</f>
        <v>85</v>
      </c>
      <c r="M16" s="21">
        <f>VLOOKUP(A16,Übersicht!$C$2:$F$67,4,FALSE)</f>
        <v>85</v>
      </c>
      <c r="N16" s="3" t="s">
        <v>67</v>
      </c>
      <c r="O16" s="3">
        <v>1</v>
      </c>
      <c r="P16" s="4">
        <f>VLOOKUP(A16,Übersicht!$C$2:$I$67,7,FALSE)*100</f>
        <v>99</v>
      </c>
      <c r="Q16" s="4" t="s">
        <v>67</v>
      </c>
      <c r="R16" s="4">
        <f>VLOOKUP(A16,Übersicht!$C$2:$J$67,8,FALSE)*100</f>
        <v>100</v>
      </c>
      <c r="S16" s="4">
        <f>VLOOKUP(A16,Übersicht!$C$2:$K$67,9,FALSE)*100</f>
        <v>100</v>
      </c>
      <c r="T16" s="4" t="str">
        <f>VLOOKUP(A16,Übersicht!$C$2:$L$67,10,FALSE)</f>
        <v>-</v>
      </c>
      <c r="U16" s="25">
        <f>VLOOKUP(A16,Übersicht!$C$2:$M$67,11,FALSE)</f>
        <v>1430.0000000000002</v>
      </c>
      <c r="V16" s="25">
        <f>VLOOKUP(A16,Übersicht!$C$2:$N$67,12,FALSE)</f>
        <v>130</v>
      </c>
      <c r="W16" s="25" t="str">
        <f>VLOOKUP(A16,Übersicht!$C$2:$O$67,13,FALSE)</f>
        <v>-</v>
      </c>
      <c r="X16" s="4" t="s">
        <v>67</v>
      </c>
    </row>
    <row r="17" spans="1:24" x14ac:dyDescent="0.35">
      <c r="A17" s="3">
        <v>2002</v>
      </c>
      <c r="B17" s="22" t="s">
        <v>15</v>
      </c>
      <c r="C17" t="s">
        <v>18</v>
      </c>
      <c r="D17" s="23">
        <f>VLOOKUP(A17,Übersicht!$C$2:$D$67,2,FALSE)</f>
        <v>0</v>
      </c>
      <c r="E17" s="23" t="str">
        <f>VLOOKUP(A17,Übersicht!$C$2:$E$67,3,FALSE)</f>
        <v xml:space="preserve"> &gt; 16 bar</v>
      </c>
      <c r="F17" s="3">
        <v>11</v>
      </c>
      <c r="G17" s="3">
        <f>VLOOKUP(A17,Übersicht!$C$2:$P$67,14,FALSE)</f>
        <v>1</v>
      </c>
      <c r="H17" s="3">
        <v>1</v>
      </c>
      <c r="I17" s="24">
        <v>88515.132827628826</v>
      </c>
      <c r="J17" s="3">
        <v>1940</v>
      </c>
      <c r="K17" s="4">
        <f t="shared" si="0"/>
        <v>4</v>
      </c>
      <c r="L17" s="21">
        <f>VLOOKUP(A17,Übersicht!$C$2:$F$67,4,FALSE)</f>
        <v>85</v>
      </c>
      <c r="M17" s="21">
        <f>VLOOKUP(A17,Übersicht!$C$2:$F$67,4,FALSE)</f>
        <v>85</v>
      </c>
      <c r="N17" s="3" t="s">
        <v>67</v>
      </c>
      <c r="O17" s="3">
        <v>1</v>
      </c>
      <c r="P17" s="4">
        <f>VLOOKUP(A17,Übersicht!$C$2:$I$67,7,FALSE)*100</f>
        <v>99</v>
      </c>
      <c r="Q17" s="4" t="s">
        <v>67</v>
      </c>
      <c r="R17" s="4">
        <f>VLOOKUP(A17,Übersicht!$C$2:$J$67,8,FALSE)*100</f>
        <v>100</v>
      </c>
      <c r="S17" s="4">
        <f>VLOOKUP(A17,Übersicht!$C$2:$K$67,9,FALSE)*100</f>
        <v>100</v>
      </c>
      <c r="T17" s="4" t="str">
        <f>VLOOKUP(A17,Übersicht!$C$2:$L$67,10,FALSE)</f>
        <v>-</v>
      </c>
      <c r="U17" s="25">
        <f>VLOOKUP(A17,Übersicht!$C$2:$M$67,11,FALSE)</f>
        <v>1430.0000000000002</v>
      </c>
      <c r="V17" s="25">
        <f>VLOOKUP(A17,Übersicht!$C$2:$N$67,12,FALSE)</f>
        <v>130</v>
      </c>
      <c r="W17" s="25" t="str">
        <f>VLOOKUP(A17,Übersicht!$C$2:$O$67,13,FALSE)</f>
        <v>-</v>
      </c>
      <c r="X17" s="4" t="s">
        <v>67</v>
      </c>
    </row>
    <row r="18" spans="1:24" x14ac:dyDescent="0.35">
      <c r="A18" s="3">
        <v>2002</v>
      </c>
      <c r="B18" s="22" t="s">
        <v>15</v>
      </c>
      <c r="C18" t="s">
        <v>18</v>
      </c>
      <c r="D18" s="23">
        <f>VLOOKUP(A18,Übersicht!$C$2:$D$67,2,FALSE)</f>
        <v>0</v>
      </c>
      <c r="E18" s="23" t="str">
        <f>VLOOKUP(A18,Übersicht!$C$2:$E$67,3,FALSE)</f>
        <v xml:space="preserve"> &gt; 16 bar</v>
      </c>
      <c r="F18" s="3">
        <v>12</v>
      </c>
      <c r="G18" s="3">
        <f>VLOOKUP(A18,Übersicht!$C$2:$P$67,14,FALSE)</f>
        <v>1</v>
      </c>
      <c r="H18" s="3">
        <v>1</v>
      </c>
      <c r="I18" s="24">
        <v>88515.132827628826</v>
      </c>
      <c r="J18" s="3">
        <v>1941</v>
      </c>
      <c r="K18" s="4">
        <f t="shared" si="0"/>
        <v>5</v>
      </c>
      <c r="L18" s="21">
        <f>VLOOKUP(A18,Übersicht!$C$2:$F$67,4,FALSE)</f>
        <v>85</v>
      </c>
      <c r="M18" s="21">
        <f>VLOOKUP(A18,Übersicht!$C$2:$F$67,4,FALSE)</f>
        <v>85</v>
      </c>
      <c r="N18" s="3" t="s">
        <v>67</v>
      </c>
      <c r="O18" s="3">
        <v>1</v>
      </c>
      <c r="P18" s="4">
        <f>VLOOKUP(A18,Übersicht!$C$2:$I$67,7,FALSE)*100</f>
        <v>99</v>
      </c>
      <c r="Q18" s="4" t="s">
        <v>67</v>
      </c>
      <c r="R18" s="4">
        <f>VLOOKUP(A18,Übersicht!$C$2:$J$67,8,FALSE)*100</f>
        <v>100</v>
      </c>
      <c r="S18" s="4">
        <f>VLOOKUP(A18,Übersicht!$C$2:$K$67,9,FALSE)*100</f>
        <v>100</v>
      </c>
      <c r="T18" s="4" t="str">
        <f>VLOOKUP(A18,Übersicht!$C$2:$L$67,10,FALSE)</f>
        <v>-</v>
      </c>
      <c r="U18" s="25">
        <f>VLOOKUP(A18,Übersicht!$C$2:$M$67,11,FALSE)</f>
        <v>1430.0000000000002</v>
      </c>
      <c r="V18" s="25">
        <f>VLOOKUP(A18,Übersicht!$C$2:$N$67,12,FALSE)</f>
        <v>130</v>
      </c>
      <c r="W18" s="25" t="str">
        <f>VLOOKUP(A18,Übersicht!$C$2:$O$67,13,FALSE)</f>
        <v>-</v>
      </c>
      <c r="X18" s="4" t="s">
        <v>67</v>
      </c>
    </row>
    <row r="19" spans="1:24" x14ac:dyDescent="0.35">
      <c r="A19" s="3">
        <v>2002</v>
      </c>
      <c r="B19" s="22" t="s">
        <v>15</v>
      </c>
      <c r="C19" t="s">
        <v>18</v>
      </c>
      <c r="D19" s="23">
        <f>VLOOKUP(A19,Übersicht!$C$2:$D$67,2,FALSE)</f>
        <v>0</v>
      </c>
      <c r="E19" s="23" t="str">
        <f>VLOOKUP(A19,Übersicht!$C$2:$E$67,3,FALSE)</f>
        <v xml:space="preserve"> &gt; 16 bar</v>
      </c>
      <c r="F19" s="3">
        <v>13</v>
      </c>
      <c r="G19" s="3">
        <f>VLOOKUP(A19,Übersicht!$C$2:$P$67,14,FALSE)</f>
        <v>1</v>
      </c>
      <c r="H19" s="3">
        <v>1</v>
      </c>
      <c r="I19" s="24">
        <v>88515.132827628826</v>
      </c>
      <c r="J19" s="3">
        <v>1942</v>
      </c>
      <c r="K19" s="4">
        <f t="shared" si="0"/>
        <v>6</v>
      </c>
      <c r="L19" s="21">
        <f>VLOOKUP(A19,Übersicht!$C$2:$F$67,4,FALSE)</f>
        <v>85</v>
      </c>
      <c r="M19" s="21">
        <f>VLOOKUP(A19,Übersicht!$C$2:$F$67,4,FALSE)</f>
        <v>85</v>
      </c>
      <c r="N19" s="3" t="s">
        <v>67</v>
      </c>
      <c r="O19" s="3">
        <v>1</v>
      </c>
      <c r="P19" s="4">
        <f>VLOOKUP(A19,Übersicht!$C$2:$I$67,7,FALSE)*100</f>
        <v>99</v>
      </c>
      <c r="Q19" s="4" t="s">
        <v>67</v>
      </c>
      <c r="R19" s="4">
        <f>VLOOKUP(A19,Übersicht!$C$2:$J$67,8,FALSE)*100</f>
        <v>100</v>
      </c>
      <c r="S19" s="4">
        <f>VLOOKUP(A19,Übersicht!$C$2:$K$67,9,FALSE)*100</f>
        <v>100</v>
      </c>
      <c r="T19" s="4" t="str">
        <f>VLOOKUP(A19,Übersicht!$C$2:$L$67,10,FALSE)</f>
        <v>-</v>
      </c>
      <c r="U19" s="25">
        <f>VLOOKUP(A19,Übersicht!$C$2:$M$67,11,FALSE)</f>
        <v>1430.0000000000002</v>
      </c>
      <c r="V19" s="25">
        <f>VLOOKUP(A19,Übersicht!$C$2:$N$67,12,FALSE)</f>
        <v>130</v>
      </c>
      <c r="W19" s="25" t="str">
        <f>VLOOKUP(A19,Übersicht!$C$2:$O$67,13,FALSE)</f>
        <v>-</v>
      </c>
      <c r="X19" s="4" t="s">
        <v>67</v>
      </c>
    </row>
    <row r="20" spans="1:24" x14ac:dyDescent="0.35">
      <c r="A20" s="3">
        <v>2002</v>
      </c>
      <c r="B20" s="22" t="s">
        <v>15</v>
      </c>
      <c r="C20" t="s">
        <v>18</v>
      </c>
      <c r="D20" s="23">
        <f>VLOOKUP(A20,Übersicht!$C$2:$D$67,2,FALSE)</f>
        <v>0</v>
      </c>
      <c r="E20" s="23" t="str">
        <f>VLOOKUP(A20,Übersicht!$C$2:$E$67,3,FALSE)</f>
        <v xml:space="preserve"> &gt; 16 bar</v>
      </c>
      <c r="F20" s="3">
        <v>14</v>
      </c>
      <c r="G20" s="3">
        <f>VLOOKUP(A20,Übersicht!$C$2:$P$67,14,FALSE)</f>
        <v>1</v>
      </c>
      <c r="H20" s="3">
        <v>1</v>
      </c>
      <c r="I20" s="24">
        <v>88515.132827628826</v>
      </c>
      <c r="J20" s="3">
        <v>1943</v>
      </c>
      <c r="K20" s="4">
        <f t="shared" si="0"/>
        <v>7</v>
      </c>
      <c r="L20" s="21">
        <f>VLOOKUP(A20,Übersicht!$C$2:$F$67,4,FALSE)</f>
        <v>85</v>
      </c>
      <c r="M20" s="21">
        <f>VLOOKUP(A20,Übersicht!$C$2:$F$67,4,FALSE)</f>
        <v>85</v>
      </c>
      <c r="N20" s="3" t="s">
        <v>67</v>
      </c>
      <c r="O20" s="3">
        <v>1</v>
      </c>
      <c r="P20" s="4">
        <f>VLOOKUP(A20,Übersicht!$C$2:$I$67,7,FALSE)*100</f>
        <v>99</v>
      </c>
      <c r="Q20" s="4" t="s">
        <v>67</v>
      </c>
      <c r="R20" s="4">
        <f>VLOOKUP(A20,Übersicht!$C$2:$J$67,8,FALSE)*100</f>
        <v>100</v>
      </c>
      <c r="S20" s="4">
        <f>VLOOKUP(A20,Übersicht!$C$2:$K$67,9,FALSE)*100</f>
        <v>100</v>
      </c>
      <c r="T20" s="4" t="str">
        <f>VLOOKUP(A20,Übersicht!$C$2:$L$67,10,FALSE)</f>
        <v>-</v>
      </c>
      <c r="U20" s="25">
        <f>VLOOKUP(A20,Übersicht!$C$2:$M$67,11,FALSE)</f>
        <v>1430.0000000000002</v>
      </c>
      <c r="V20" s="25">
        <f>VLOOKUP(A20,Übersicht!$C$2:$N$67,12,FALSE)</f>
        <v>130</v>
      </c>
      <c r="W20" s="25" t="str">
        <f>VLOOKUP(A20,Übersicht!$C$2:$O$67,13,FALSE)</f>
        <v>-</v>
      </c>
      <c r="X20" s="4" t="s">
        <v>67</v>
      </c>
    </row>
    <row r="21" spans="1:24" x14ac:dyDescent="0.35">
      <c r="A21" s="3">
        <v>2002</v>
      </c>
      <c r="B21" s="22" t="s">
        <v>15</v>
      </c>
      <c r="C21" t="s">
        <v>18</v>
      </c>
      <c r="D21" s="23">
        <f>VLOOKUP(A21,Übersicht!$C$2:$D$67,2,FALSE)</f>
        <v>0</v>
      </c>
      <c r="E21" s="23" t="str">
        <f>VLOOKUP(A21,Übersicht!$C$2:$E$67,3,FALSE)</f>
        <v xml:space="preserve"> &gt; 16 bar</v>
      </c>
      <c r="F21" s="3">
        <v>15</v>
      </c>
      <c r="G21" s="3">
        <f>VLOOKUP(A21,Übersicht!$C$2:$P$67,14,FALSE)</f>
        <v>1</v>
      </c>
      <c r="H21" s="3">
        <v>1</v>
      </c>
      <c r="I21" s="24">
        <v>88515.132827628826</v>
      </c>
      <c r="J21" s="3">
        <v>1944</v>
      </c>
      <c r="K21" s="4">
        <f t="shared" si="0"/>
        <v>8</v>
      </c>
      <c r="L21" s="21">
        <f>VLOOKUP(A21,Übersicht!$C$2:$F$67,4,FALSE)</f>
        <v>85</v>
      </c>
      <c r="M21" s="21">
        <f>VLOOKUP(A21,Übersicht!$C$2:$F$67,4,FALSE)</f>
        <v>85</v>
      </c>
      <c r="N21" s="3" t="s">
        <v>67</v>
      </c>
      <c r="O21" s="3">
        <v>1</v>
      </c>
      <c r="P21" s="4">
        <f>VLOOKUP(A21,Übersicht!$C$2:$I$67,7,FALSE)*100</f>
        <v>99</v>
      </c>
      <c r="Q21" s="4" t="s">
        <v>67</v>
      </c>
      <c r="R21" s="4">
        <f>VLOOKUP(A21,Übersicht!$C$2:$J$67,8,FALSE)*100</f>
        <v>100</v>
      </c>
      <c r="S21" s="4">
        <f>VLOOKUP(A21,Übersicht!$C$2:$K$67,9,FALSE)*100</f>
        <v>100</v>
      </c>
      <c r="T21" s="4" t="str">
        <f>VLOOKUP(A21,Übersicht!$C$2:$L$67,10,FALSE)</f>
        <v>-</v>
      </c>
      <c r="U21" s="25">
        <f>VLOOKUP(A21,Übersicht!$C$2:$M$67,11,FALSE)</f>
        <v>1430.0000000000002</v>
      </c>
      <c r="V21" s="25">
        <f>VLOOKUP(A21,Übersicht!$C$2:$N$67,12,FALSE)</f>
        <v>130</v>
      </c>
      <c r="W21" s="25" t="str">
        <f>VLOOKUP(A21,Übersicht!$C$2:$O$67,13,FALSE)</f>
        <v>-</v>
      </c>
      <c r="X21" s="4" t="s">
        <v>67</v>
      </c>
    </row>
    <row r="22" spans="1:24" x14ac:dyDescent="0.35">
      <c r="A22" s="3">
        <v>2002</v>
      </c>
      <c r="B22" s="22" t="s">
        <v>15</v>
      </c>
      <c r="C22" t="s">
        <v>18</v>
      </c>
      <c r="D22" s="23">
        <f>VLOOKUP(A22,Übersicht!$C$2:$D$67,2,FALSE)</f>
        <v>0</v>
      </c>
      <c r="E22" s="23" t="str">
        <f>VLOOKUP(A22,Übersicht!$C$2:$E$67,3,FALSE)</f>
        <v xml:space="preserve"> &gt; 16 bar</v>
      </c>
      <c r="F22" s="3">
        <v>16</v>
      </c>
      <c r="G22" s="3">
        <f>VLOOKUP(A22,Übersicht!$C$2:$P$67,14,FALSE)</f>
        <v>1</v>
      </c>
      <c r="H22" s="3">
        <v>1</v>
      </c>
      <c r="I22" s="24">
        <v>88515.132827628826</v>
      </c>
      <c r="J22" s="3">
        <v>1945</v>
      </c>
      <c r="K22" s="4">
        <f t="shared" si="0"/>
        <v>9</v>
      </c>
      <c r="L22" s="21">
        <f>VLOOKUP(A22,Übersicht!$C$2:$F$67,4,FALSE)</f>
        <v>85</v>
      </c>
      <c r="M22" s="21">
        <f>VLOOKUP(A22,Übersicht!$C$2:$F$67,4,FALSE)</f>
        <v>85</v>
      </c>
      <c r="N22" s="3" t="s">
        <v>67</v>
      </c>
      <c r="O22" s="3">
        <v>1</v>
      </c>
      <c r="P22" s="4">
        <f>VLOOKUP(A22,Übersicht!$C$2:$I$67,7,FALSE)*100</f>
        <v>99</v>
      </c>
      <c r="Q22" s="4" t="s">
        <v>67</v>
      </c>
      <c r="R22" s="4">
        <f>VLOOKUP(A22,Übersicht!$C$2:$J$67,8,FALSE)*100</f>
        <v>100</v>
      </c>
      <c r="S22" s="4">
        <f>VLOOKUP(A22,Übersicht!$C$2:$K$67,9,FALSE)*100</f>
        <v>100</v>
      </c>
      <c r="T22" s="4" t="str">
        <f>VLOOKUP(A22,Übersicht!$C$2:$L$67,10,FALSE)</f>
        <v>-</v>
      </c>
      <c r="U22" s="25">
        <f>VLOOKUP(A22,Übersicht!$C$2:$M$67,11,FALSE)</f>
        <v>1430.0000000000002</v>
      </c>
      <c r="V22" s="25">
        <f>VLOOKUP(A22,Übersicht!$C$2:$N$67,12,FALSE)</f>
        <v>130</v>
      </c>
      <c r="W22" s="25" t="str">
        <f>VLOOKUP(A22,Übersicht!$C$2:$O$67,13,FALSE)</f>
        <v>-</v>
      </c>
      <c r="X22" s="4" t="s">
        <v>67</v>
      </c>
    </row>
    <row r="23" spans="1:24" x14ac:dyDescent="0.35">
      <c r="A23" s="3">
        <v>2002</v>
      </c>
      <c r="B23" s="22" t="s">
        <v>15</v>
      </c>
      <c r="C23" t="s">
        <v>18</v>
      </c>
      <c r="D23" s="23">
        <f>VLOOKUP(A23,Übersicht!$C$2:$D$67,2,FALSE)</f>
        <v>0</v>
      </c>
      <c r="E23" s="23" t="str">
        <f>VLOOKUP(A23,Übersicht!$C$2:$E$67,3,FALSE)</f>
        <v xml:space="preserve"> &gt; 16 bar</v>
      </c>
      <c r="F23" s="3">
        <v>17</v>
      </c>
      <c r="G23" s="3">
        <f>VLOOKUP(A23,Übersicht!$C$2:$P$67,14,FALSE)</f>
        <v>1</v>
      </c>
      <c r="H23" s="3">
        <v>1</v>
      </c>
      <c r="I23" s="24">
        <v>88515.132827628826</v>
      </c>
      <c r="J23" s="3">
        <v>1946</v>
      </c>
      <c r="K23" s="4">
        <f t="shared" si="0"/>
        <v>10</v>
      </c>
      <c r="L23" s="21">
        <f>VLOOKUP(A23,Übersicht!$C$2:$F$67,4,FALSE)</f>
        <v>85</v>
      </c>
      <c r="M23" s="21">
        <f>VLOOKUP(A23,Übersicht!$C$2:$F$67,4,FALSE)</f>
        <v>85</v>
      </c>
      <c r="N23" s="3" t="s">
        <v>67</v>
      </c>
      <c r="O23" s="3">
        <v>1</v>
      </c>
      <c r="P23" s="4">
        <f>VLOOKUP(A23,Übersicht!$C$2:$I$67,7,FALSE)*100</f>
        <v>99</v>
      </c>
      <c r="Q23" s="4" t="s">
        <v>67</v>
      </c>
      <c r="R23" s="4">
        <f>VLOOKUP(A23,Übersicht!$C$2:$J$67,8,FALSE)*100</f>
        <v>100</v>
      </c>
      <c r="S23" s="4">
        <f>VLOOKUP(A23,Übersicht!$C$2:$K$67,9,FALSE)*100</f>
        <v>100</v>
      </c>
      <c r="T23" s="4" t="str">
        <f>VLOOKUP(A23,Übersicht!$C$2:$L$67,10,FALSE)</f>
        <v>-</v>
      </c>
      <c r="U23" s="25">
        <f>VLOOKUP(A23,Übersicht!$C$2:$M$67,11,FALSE)</f>
        <v>1430.0000000000002</v>
      </c>
      <c r="V23" s="25">
        <f>VLOOKUP(A23,Übersicht!$C$2:$N$67,12,FALSE)</f>
        <v>130</v>
      </c>
      <c r="W23" s="25" t="str">
        <f>VLOOKUP(A23,Übersicht!$C$2:$O$67,13,FALSE)</f>
        <v>-</v>
      </c>
      <c r="X23" s="4" t="s">
        <v>67</v>
      </c>
    </row>
    <row r="24" spans="1:24" x14ac:dyDescent="0.35">
      <c r="A24" s="3">
        <v>2002</v>
      </c>
      <c r="B24" s="22" t="s">
        <v>15</v>
      </c>
      <c r="C24" t="s">
        <v>18</v>
      </c>
      <c r="D24" s="23">
        <f>VLOOKUP(A24,Übersicht!$C$2:$D$67,2,FALSE)</f>
        <v>0</v>
      </c>
      <c r="E24" s="23" t="str">
        <f>VLOOKUP(A24,Übersicht!$C$2:$E$67,3,FALSE)</f>
        <v xml:space="preserve"> &gt; 16 bar</v>
      </c>
      <c r="F24" s="3">
        <v>18</v>
      </c>
      <c r="G24" s="3">
        <f>VLOOKUP(A24,Übersicht!$C$2:$P$67,14,FALSE)</f>
        <v>1</v>
      </c>
      <c r="H24" s="3">
        <v>1</v>
      </c>
      <c r="I24" s="24">
        <v>88515.132827628826</v>
      </c>
      <c r="J24" s="3">
        <v>1947</v>
      </c>
      <c r="K24" s="4">
        <f t="shared" si="0"/>
        <v>11</v>
      </c>
      <c r="L24" s="21">
        <f>VLOOKUP(A24,Übersicht!$C$2:$F$67,4,FALSE)</f>
        <v>85</v>
      </c>
      <c r="M24" s="21">
        <f>VLOOKUP(A24,Übersicht!$C$2:$F$67,4,FALSE)</f>
        <v>85</v>
      </c>
      <c r="N24" s="3" t="s">
        <v>67</v>
      </c>
      <c r="O24" s="3">
        <v>1</v>
      </c>
      <c r="P24" s="4">
        <f>VLOOKUP(A24,Übersicht!$C$2:$I$67,7,FALSE)*100</f>
        <v>99</v>
      </c>
      <c r="Q24" s="4" t="s">
        <v>67</v>
      </c>
      <c r="R24" s="4">
        <f>VLOOKUP(A24,Übersicht!$C$2:$J$67,8,FALSE)*100</f>
        <v>100</v>
      </c>
      <c r="S24" s="4">
        <f>VLOOKUP(A24,Übersicht!$C$2:$K$67,9,FALSE)*100</f>
        <v>100</v>
      </c>
      <c r="T24" s="4" t="str">
        <f>VLOOKUP(A24,Übersicht!$C$2:$L$67,10,FALSE)</f>
        <v>-</v>
      </c>
      <c r="U24" s="25">
        <f>VLOOKUP(A24,Übersicht!$C$2:$M$67,11,FALSE)</f>
        <v>1430.0000000000002</v>
      </c>
      <c r="V24" s="25">
        <f>VLOOKUP(A24,Übersicht!$C$2:$N$67,12,FALSE)</f>
        <v>130</v>
      </c>
      <c r="W24" s="25" t="str">
        <f>VLOOKUP(A24,Übersicht!$C$2:$O$67,13,FALSE)</f>
        <v>-</v>
      </c>
      <c r="X24" s="4" t="s">
        <v>67</v>
      </c>
    </row>
    <row r="25" spans="1:24" x14ac:dyDescent="0.35">
      <c r="A25" s="3">
        <v>2002</v>
      </c>
      <c r="B25" s="22" t="s">
        <v>15</v>
      </c>
      <c r="C25" t="s">
        <v>18</v>
      </c>
      <c r="D25" s="23">
        <f>VLOOKUP(A25,Übersicht!$C$2:$D$67,2,FALSE)</f>
        <v>0</v>
      </c>
      <c r="E25" s="23" t="str">
        <f>VLOOKUP(A25,Übersicht!$C$2:$E$67,3,FALSE)</f>
        <v xml:space="preserve"> &gt; 16 bar</v>
      </c>
      <c r="F25" s="3">
        <v>19</v>
      </c>
      <c r="G25" s="3">
        <f>VLOOKUP(A25,Übersicht!$C$2:$P$67,14,FALSE)</f>
        <v>1</v>
      </c>
      <c r="H25" s="3">
        <v>1</v>
      </c>
      <c r="I25" s="24">
        <v>88515.132827628826</v>
      </c>
      <c r="J25" s="3">
        <v>1948</v>
      </c>
      <c r="K25" s="4">
        <f t="shared" si="0"/>
        <v>12</v>
      </c>
      <c r="L25" s="21">
        <f>VLOOKUP(A25,Übersicht!$C$2:$F$67,4,FALSE)</f>
        <v>85</v>
      </c>
      <c r="M25" s="21">
        <f>VLOOKUP(A25,Übersicht!$C$2:$F$67,4,FALSE)</f>
        <v>85</v>
      </c>
      <c r="N25" s="3" t="s">
        <v>67</v>
      </c>
      <c r="O25" s="3">
        <v>1</v>
      </c>
      <c r="P25" s="4">
        <f>VLOOKUP(A25,Übersicht!$C$2:$I$67,7,FALSE)*100</f>
        <v>99</v>
      </c>
      <c r="Q25" s="4" t="s">
        <v>67</v>
      </c>
      <c r="R25" s="4">
        <f>VLOOKUP(A25,Übersicht!$C$2:$J$67,8,FALSE)*100</f>
        <v>100</v>
      </c>
      <c r="S25" s="4">
        <f>VLOOKUP(A25,Übersicht!$C$2:$K$67,9,FALSE)*100</f>
        <v>100</v>
      </c>
      <c r="T25" s="4" t="str">
        <f>VLOOKUP(A25,Übersicht!$C$2:$L$67,10,FALSE)</f>
        <v>-</v>
      </c>
      <c r="U25" s="25">
        <f>VLOOKUP(A25,Übersicht!$C$2:$M$67,11,FALSE)</f>
        <v>1430.0000000000002</v>
      </c>
      <c r="V25" s="25">
        <f>VLOOKUP(A25,Übersicht!$C$2:$N$67,12,FALSE)</f>
        <v>130</v>
      </c>
      <c r="W25" s="25" t="str">
        <f>VLOOKUP(A25,Übersicht!$C$2:$O$67,13,FALSE)</f>
        <v>-</v>
      </c>
      <c r="X25" s="4" t="s">
        <v>67</v>
      </c>
    </row>
    <row r="26" spans="1:24" x14ac:dyDescent="0.35">
      <c r="A26" s="3">
        <v>2002</v>
      </c>
      <c r="B26" s="22" t="s">
        <v>15</v>
      </c>
      <c r="C26" t="s">
        <v>18</v>
      </c>
      <c r="D26" s="23">
        <f>VLOOKUP(A26,Übersicht!$C$2:$D$67,2,FALSE)</f>
        <v>0</v>
      </c>
      <c r="E26" s="23" t="str">
        <f>VLOOKUP(A26,Übersicht!$C$2:$E$67,3,FALSE)</f>
        <v xml:space="preserve"> &gt; 16 bar</v>
      </c>
      <c r="F26" s="3">
        <v>20</v>
      </c>
      <c r="G26" s="3">
        <f>VLOOKUP(A26,Übersicht!$C$2:$P$67,14,FALSE)</f>
        <v>1</v>
      </c>
      <c r="H26" s="3">
        <v>1</v>
      </c>
      <c r="I26" s="24">
        <v>88515.132827628826</v>
      </c>
      <c r="J26" s="3">
        <v>1949</v>
      </c>
      <c r="K26" s="4">
        <f t="shared" si="0"/>
        <v>13</v>
      </c>
      <c r="L26" s="21">
        <f>VLOOKUP(A26,Übersicht!$C$2:$F$67,4,FALSE)</f>
        <v>85</v>
      </c>
      <c r="M26" s="21">
        <f>VLOOKUP(A26,Übersicht!$C$2:$F$67,4,FALSE)</f>
        <v>85</v>
      </c>
      <c r="N26" s="3" t="s">
        <v>67</v>
      </c>
      <c r="O26" s="3">
        <v>1</v>
      </c>
      <c r="P26" s="4">
        <f>VLOOKUP(A26,Übersicht!$C$2:$I$67,7,FALSE)*100</f>
        <v>99</v>
      </c>
      <c r="Q26" s="4" t="s">
        <v>67</v>
      </c>
      <c r="R26" s="4">
        <f>VLOOKUP(A26,Übersicht!$C$2:$J$67,8,FALSE)*100</f>
        <v>100</v>
      </c>
      <c r="S26" s="4">
        <f>VLOOKUP(A26,Übersicht!$C$2:$K$67,9,FALSE)*100</f>
        <v>100</v>
      </c>
      <c r="T26" s="4" t="str">
        <f>VLOOKUP(A26,Übersicht!$C$2:$L$67,10,FALSE)</f>
        <v>-</v>
      </c>
      <c r="U26" s="25">
        <f>VLOOKUP(A26,Übersicht!$C$2:$M$67,11,FALSE)</f>
        <v>1430.0000000000002</v>
      </c>
      <c r="V26" s="25">
        <f>VLOOKUP(A26,Übersicht!$C$2:$N$67,12,FALSE)</f>
        <v>130</v>
      </c>
      <c r="W26" s="25" t="str">
        <f>VLOOKUP(A26,Übersicht!$C$2:$O$67,13,FALSE)</f>
        <v>-</v>
      </c>
      <c r="X26" s="4" t="s">
        <v>67</v>
      </c>
    </row>
    <row r="27" spans="1:24" x14ac:dyDescent="0.35">
      <c r="A27" s="3">
        <v>2002</v>
      </c>
      <c r="B27" s="22" t="s">
        <v>15</v>
      </c>
      <c r="C27" t="s">
        <v>18</v>
      </c>
      <c r="D27" s="23">
        <f>VLOOKUP(A27,Übersicht!$C$2:$D$67,2,FALSE)</f>
        <v>0</v>
      </c>
      <c r="E27" s="23" t="str">
        <f>VLOOKUP(A27,Übersicht!$C$2:$E$67,3,FALSE)</f>
        <v xml:space="preserve"> &gt; 16 bar</v>
      </c>
      <c r="F27" s="3">
        <v>21</v>
      </c>
      <c r="G27" s="3">
        <f>VLOOKUP(A27,Übersicht!$C$2:$P$67,14,FALSE)</f>
        <v>1</v>
      </c>
      <c r="H27" s="3">
        <v>1</v>
      </c>
      <c r="I27" s="24">
        <v>132429.61733125863</v>
      </c>
      <c r="J27" s="3">
        <v>1950</v>
      </c>
      <c r="K27" s="4">
        <f t="shared" si="0"/>
        <v>14</v>
      </c>
      <c r="L27" s="21">
        <f>VLOOKUP(A27,Übersicht!$C$2:$F$67,4,FALSE)</f>
        <v>85</v>
      </c>
      <c r="M27" s="21">
        <f>VLOOKUP(A27,Übersicht!$C$2:$F$67,4,FALSE)</f>
        <v>85</v>
      </c>
      <c r="N27" s="3" t="s">
        <v>67</v>
      </c>
      <c r="O27" s="3">
        <v>1</v>
      </c>
      <c r="P27" s="4">
        <f>VLOOKUP(A27,Übersicht!$C$2:$I$67,7,FALSE)*100</f>
        <v>99</v>
      </c>
      <c r="Q27" s="4" t="s">
        <v>67</v>
      </c>
      <c r="R27" s="4">
        <f>VLOOKUP(A27,Übersicht!$C$2:$J$67,8,FALSE)*100</f>
        <v>100</v>
      </c>
      <c r="S27" s="4">
        <f>VLOOKUP(A27,Übersicht!$C$2:$K$67,9,FALSE)*100</f>
        <v>100</v>
      </c>
      <c r="T27" s="4" t="str">
        <f>VLOOKUP(A27,Übersicht!$C$2:$L$67,10,FALSE)</f>
        <v>-</v>
      </c>
      <c r="U27" s="25">
        <f>VLOOKUP(A27,Übersicht!$C$2:$M$67,11,FALSE)</f>
        <v>1430.0000000000002</v>
      </c>
      <c r="V27" s="25">
        <f>VLOOKUP(A27,Übersicht!$C$2:$N$67,12,FALSE)</f>
        <v>130</v>
      </c>
      <c r="W27" s="25" t="str">
        <f>VLOOKUP(A27,Übersicht!$C$2:$O$67,13,FALSE)</f>
        <v>-</v>
      </c>
      <c r="X27" s="4" t="s">
        <v>67</v>
      </c>
    </row>
    <row r="28" spans="1:24" x14ac:dyDescent="0.35">
      <c r="A28" s="3">
        <v>2002</v>
      </c>
      <c r="B28" s="22" t="s">
        <v>15</v>
      </c>
      <c r="C28" t="s">
        <v>18</v>
      </c>
      <c r="D28" s="23">
        <f>VLOOKUP(A28,Übersicht!$C$2:$D$67,2,FALSE)</f>
        <v>0</v>
      </c>
      <c r="E28" s="23" t="str">
        <f>VLOOKUP(A28,Übersicht!$C$2:$E$67,3,FALSE)</f>
        <v xml:space="preserve"> &gt; 16 bar</v>
      </c>
      <c r="F28" s="3">
        <v>22</v>
      </c>
      <c r="G28" s="3">
        <f>VLOOKUP(A28,Übersicht!$C$2:$P$67,14,FALSE)</f>
        <v>1</v>
      </c>
      <c r="H28" s="3">
        <v>1</v>
      </c>
      <c r="I28" s="24">
        <v>132429.61733125863</v>
      </c>
      <c r="J28" s="3">
        <v>1951</v>
      </c>
      <c r="K28" s="4">
        <f t="shared" si="0"/>
        <v>15</v>
      </c>
      <c r="L28" s="21">
        <f>VLOOKUP(A28,Übersicht!$C$2:$F$67,4,FALSE)</f>
        <v>85</v>
      </c>
      <c r="M28" s="21">
        <f>VLOOKUP(A28,Übersicht!$C$2:$F$67,4,FALSE)</f>
        <v>85</v>
      </c>
      <c r="N28" s="3" t="s">
        <v>67</v>
      </c>
      <c r="O28" s="3">
        <v>1</v>
      </c>
      <c r="P28" s="4">
        <f>VLOOKUP(A28,Übersicht!$C$2:$I$67,7,FALSE)*100</f>
        <v>99</v>
      </c>
      <c r="Q28" s="4" t="s">
        <v>67</v>
      </c>
      <c r="R28" s="4">
        <f>VLOOKUP(A28,Übersicht!$C$2:$J$67,8,FALSE)*100</f>
        <v>100</v>
      </c>
      <c r="S28" s="4">
        <f>VLOOKUP(A28,Übersicht!$C$2:$K$67,9,FALSE)*100</f>
        <v>100</v>
      </c>
      <c r="T28" s="4" t="str">
        <f>VLOOKUP(A28,Übersicht!$C$2:$L$67,10,FALSE)</f>
        <v>-</v>
      </c>
      <c r="U28" s="25">
        <f>VLOOKUP(A28,Übersicht!$C$2:$M$67,11,FALSE)</f>
        <v>1430.0000000000002</v>
      </c>
      <c r="V28" s="25">
        <f>VLOOKUP(A28,Übersicht!$C$2:$N$67,12,FALSE)</f>
        <v>130</v>
      </c>
      <c r="W28" s="25" t="str">
        <f>VLOOKUP(A28,Übersicht!$C$2:$O$67,13,FALSE)</f>
        <v>-</v>
      </c>
      <c r="X28" s="4" t="s">
        <v>67</v>
      </c>
    </row>
    <row r="29" spans="1:24" x14ac:dyDescent="0.35">
      <c r="A29" s="3">
        <v>2002</v>
      </c>
      <c r="B29" s="22" t="s">
        <v>15</v>
      </c>
      <c r="C29" t="s">
        <v>18</v>
      </c>
      <c r="D29" s="23">
        <f>VLOOKUP(A29,Übersicht!$C$2:$D$67,2,FALSE)</f>
        <v>0</v>
      </c>
      <c r="E29" s="23" t="str">
        <f>VLOOKUP(A29,Übersicht!$C$2:$E$67,3,FALSE)</f>
        <v xml:space="preserve"> &gt; 16 bar</v>
      </c>
      <c r="F29" s="3">
        <v>23</v>
      </c>
      <c r="G29" s="3">
        <f>VLOOKUP(A29,Übersicht!$C$2:$P$67,14,FALSE)</f>
        <v>1</v>
      </c>
      <c r="H29" s="3">
        <v>1</v>
      </c>
      <c r="I29" s="24">
        <v>132429.61733125863</v>
      </c>
      <c r="J29" s="3">
        <v>1952</v>
      </c>
      <c r="K29" s="4">
        <f t="shared" si="0"/>
        <v>16</v>
      </c>
      <c r="L29" s="21">
        <f>VLOOKUP(A29,Übersicht!$C$2:$F$67,4,FALSE)</f>
        <v>85</v>
      </c>
      <c r="M29" s="21">
        <f>VLOOKUP(A29,Übersicht!$C$2:$F$67,4,FALSE)</f>
        <v>85</v>
      </c>
      <c r="N29" s="3" t="s">
        <v>67</v>
      </c>
      <c r="O29" s="3">
        <v>1</v>
      </c>
      <c r="P29" s="4">
        <f>VLOOKUP(A29,Übersicht!$C$2:$I$67,7,FALSE)*100</f>
        <v>99</v>
      </c>
      <c r="Q29" s="4" t="s">
        <v>67</v>
      </c>
      <c r="R29" s="4">
        <f>VLOOKUP(A29,Übersicht!$C$2:$J$67,8,FALSE)*100</f>
        <v>100</v>
      </c>
      <c r="S29" s="4">
        <f>VLOOKUP(A29,Übersicht!$C$2:$K$67,9,FALSE)*100</f>
        <v>100</v>
      </c>
      <c r="T29" s="4" t="str">
        <f>VLOOKUP(A29,Übersicht!$C$2:$L$67,10,FALSE)</f>
        <v>-</v>
      </c>
      <c r="U29" s="25">
        <f>VLOOKUP(A29,Übersicht!$C$2:$M$67,11,FALSE)</f>
        <v>1430.0000000000002</v>
      </c>
      <c r="V29" s="25">
        <f>VLOOKUP(A29,Übersicht!$C$2:$N$67,12,FALSE)</f>
        <v>130</v>
      </c>
      <c r="W29" s="25" t="str">
        <f>VLOOKUP(A29,Übersicht!$C$2:$O$67,13,FALSE)</f>
        <v>-</v>
      </c>
      <c r="X29" s="4" t="s">
        <v>67</v>
      </c>
    </row>
    <row r="30" spans="1:24" x14ac:dyDescent="0.35">
      <c r="A30" s="3">
        <v>2002</v>
      </c>
      <c r="B30" s="22" t="s">
        <v>15</v>
      </c>
      <c r="C30" t="s">
        <v>18</v>
      </c>
      <c r="D30" s="23">
        <f>VLOOKUP(A30,Übersicht!$C$2:$D$67,2,FALSE)</f>
        <v>0</v>
      </c>
      <c r="E30" s="23" t="str">
        <f>VLOOKUP(A30,Übersicht!$C$2:$E$67,3,FALSE)</f>
        <v xml:space="preserve"> &gt; 16 bar</v>
      </c>
      <c r="F30" s="3">
        <v>24</v>
      </c>
      <c r="G30" s="3">
        <f>VLOOKUP(A30,Übersicht!$C$2:$P$67,14,FALSE)</f>
        <v>1</v>
      </c>
      <c r="H30" s="3">
        <v>1</v>
      </c>
      <c r="I30" s="24">
        <v>132429.61733125863</v>
      </c>
      <c r="J30" s="3">
        <v>1953</v>
      </c>
      <c r="K30" s="4">
        <f t="shared" si="0"/>
        <v>17</v>
      </c>
      <c r="L30" s="21">
        <f>VLOOKUP(A30,Übersicht!$C$2:$F$67,4,FALSE)</f>
        <v>85</v>
      </c>
      <c r="M30" s="21">
        <f>VLOOKUP(A30,Übersicht!$C$2:$F$67,4,FALSE)</f>
        <v>85</v>
      </c>
      <c r="N30" s="3" t="s">
        <v>67</v>
      </c>
      <c r="O30" s="3">
        <v>1</v>
      </c>
      <c r="P30" s="4">
        <f>VLOOKUP(A30,Übersicht!$C$2:$I$67,7,FALSE)*100</f>
        <v>99</v>
      </c>
      <c r="Q30" s="4" t="s">
        <v>67</v>
      </c>
      <c r="R30" s="4">
        <f>VLOOKUP(A30,Übersicht!$C$2:$J$67,8,FALSE)*100</f>
        <v>100</v>
      </c>
      <c r="S30" s="4">
        <f>VLOOKUP(A30,Übersicht!$C$2:$K$67,9,FALSE)*100</f>
        <v>100</v>
      </c>
      <c r="T30" s="4" t="str">
        <f>VLOOKUP(A30,Übersicht!$C$2:$L$67,10,FALSE)</f>
        <v>-</v>
      </c>
      <c r="U30" s="25">
        <f>VLOOKUP(A30,Übersicht!$C$2:$M$67,11,FALSE)</f>
        <v>1430.0000000000002</v>
      </c>
      <c r="V30" s="25">
        <f>VLOOKUP(A30,Übersicht!$C$2:$N$67,12,FALSE)</f>
        <v>130</v>
      </c>
      <c r="W30" s="25" t="str">
        <f>VLOOKUP(A30,Übersicht!$C$2:$O$67,13,FALSE)</f>
        <v>-</v>
      </c>
      <c r="X30" s="4" t="s">
        <v>67</v>
      </c>
    </row>
    <row r="31" spans="1:24" x14ac:dyDescent="0.35">
      <c r="A31" s="3">
        <v>2002</v>
      </c>
      <c r="B31" s="22" t="s">
        <v>15</v>
      </c>
      <c r="C31" t="s">
        <v>18</v>
      </c>
      <c r="D31" s="23">
        <f>VLOOKUP(A31,Übersicht!$C$2:$D$67,2,FALSE)</f>
        <v>0</v>
      </c>
      <c r="E31" s="23" t="str">
        <f>VLOOKUP(A31,Übersicht!$C$2:$E$67,3,FALSE)</f>
        <v xml:space="preserve"> &gt; 16 bar</v>
      </c>
      <c r="F31" s="3">
        <v>25</v>
      </c>
      <c r="G31" s="3">
        <f>VLOOKUP(A31,Übersicht!$C$2:$P$67,14,FALSE)</f>
        <v>1</v>
      </c>
      <c r="H31" s="3">
        <v>1</v>
      </c>
      <c r="I31" s="24">
        <v>132429.61733125863</v>
      </c>
      <c r="J31" s="3">
        <v>1954</v>
      </c>
      <c r="K31" s="4">
        <f t="shared" si="0"/>
        <v>18</v>
      </c>
      <c r="L31" s="21">
        <f>VLOOKUP(A31,Übersicht!$C$2:$F$67,4,FALSE)</f>
        <v>85</v>
      </c>
      <c r="M31" s="21">
        <f>VLOOKUP(A31,Übersicht!$C$2:$F$67,4,FALSE)</f>
        <v>85</v>
      </c>
      <c r="N31" s="3" t="s">
        <v>67</v>
      </c>
      <c r="O31" s="3">
        <v>1</v>
      </c>
      <c r="P31" s="4">
        <f>VLOOKUP(A31,Übersicht!$C$2:$I$67,7,FALSE)*100</f>
        <v>99</v>
      </c>
      <c r="Q31" s="4" t="s">
        <v>67</v>
      </c>
      <c r="R31" s="4">
        <f>VLOOKUP(A31,Übersicht!$C$2:$J$67,8,FALSE)*100</f>
        <v>100</v>
      </c>
      <c r="S31" s="4">
        <f>VLOOKUP(A31,Übersicht!$C$2:$K$67,9,FALSE)*100</f>
        <v>100</v>
      </c>
      <c r="T31" s="4" t="str">
        <f>VLOOKUP(A31,Übersicht!$C$2:$L$67,10,FALSE)</f>
        <v>-</v>
      </c>
      <c r="U31" s="25">
        <f>VLOOKUP(A31,Übersicht!$C$2:$M$67,11,FALSE)</f>
        <v>1430.0000000000002</v>
      </c>
      <c r="V31" s="25">
        <f>VLOOKUP(A31,Übersicht!$C$2:$N$67,12,FALSE)</f>
        <v>130</v>
      </c>
      <c r="W31" s="25" t="str">
        <f>VLOOKUP(A31,Übersicht!$C$2:$O$67,13,FALSE)</f>
        <v>-</v>
      </c>
      <c r="X31" s="4" t="s">
        <v>67</v>
      </c>
    </row>
    <row r="32" spans="1:24" x14ac:dyDescent="0.35">
      <c r="A32" s="3">
        <v>2002</v>
      </c>
      <c r="B32" s="22" t="s">
        <v>15</v>
      </c>
      <c r="C32" t="s">
        <v>18</v>
      </c>
      <c r="D32" s="23">
        <f>VLOOKUP(A32,Übersicht!$C$2:$D$67,2,FALSE)</f>
        <v>0</v>
      </c>
      <c r="E32" s="23" t="str">
        <f>VLOOKUP(A32,Übersicht!$C$2:$E$67,3,FALSE)</f>
        <v xml:space="preserve"> &gt; 16 bar</v>
      </c>
      <c r="F32" s="3">
        <v>26</v>
      </c>
      <c r="G32" s="3">
        <f>VLOOKUP(A32,Übersicht!$C$2:$P$67,14,FALSE)</f>
        <v>1</v>
      </c>
      <c r="H32" s="3">
        <v>1</v>
      </c>
      <c r="I32" s="24">
        <v>132429.61733125863</v>
      </c>
      <c r="J32" s="3">
        <v>1955</v>
      </c>
      <c r="K32" s="4">
        <f t="shared" si="0"/>
        <v>19</v>
      </c>
      <c r="L32" s="21">
        <f>VLOOKUP(A32,Übersicht!$C$2:$F$67,4,FALSE)</f>
        <v>85</v>
      </c>
      <c r="M32" s="21">
        <f>VLOOKUP(A32,Übersicht!$C$2:$F$67,4,FALSE)</f>
        <v>85</v>
      </c>
      <c r="N32" s="3" t="s">
        <v>67</v>
      </c>
      <c r="O32" s="3">
        <v>1</v>
      </c>
      <c r="P32" s="4">
        <f>VLOOKUP(A32,Übersicht!$C$2:$I$67,7,FALSE)*100</f>
        <v>99</v>
      </c>
      <c r="Q32" s="4" t="s">
        <v>67</v>
      </c>
      <c r="R32" s="4">
        <f>VLOOKUP(A32,Übersicht!$C$2:$J$67,8,FALSE)*100</f>
        <v>100</v>
      </c>
      <c r="S32" s="4">
        <f>VLOOKUP(A32,Übersicht!$C$2:$K$67,9,FALSE)*100</f>
        <v>100</v>
      </c>
      <c r="T32" s="4" t="str">
        <f>VLOOKUP(A32,Übersicht!$C$2:$L$67,10,FALSE)</f>
        <v>-</v>
      </c>
      <c r="U32" s="25">
        <f>VLOOKUP(A32,Übersicht!$C$2:$M$67,11,FALSE)</f>
        <v>1430.0000000000002</v>
      </c>
      <c r="V32" s="25">
        <f>VLOOKUP(A32,Übersicht!$C$2:$N$67,12,FALSE)</f>
        <v>130</v>
      </c>
      <c r="W32" s="25" t="str">
        <f>VLOOKUP(A32,Übersicht!$C$2:$O$67,13,FALSE)</f>
        <v>-</v>
      </c>
      <c r="X32" s="4" t="s">
        <v>67</v>
      </c>
    </row>
    <row r="33" spans="1:24" x14ac:dyDescent="0.35">
      <c r="A33" s="3">
        <v>2002</v>
      </c>
      <c r="B33" s="22" t="s">
        <v>15</v>
      </c>
      <c r="C33" t="s">
        <v>18</v>
      </c>
      <c r="D33" s="23">
        <f>VLOOKUP(A33,Übersicht!$C$2:$D$67,2,FALSE)</f>
        <v>0</v>
      </c>
      <c r="E33" s="23" t="str">
        <f>VLOOKUP(A33,Übersicht!$C$2:$E$67,3,FALSE)</f>
        <v xml:space="preserve"> &gt; 16 bar</v>
      </c>
      <c r="F33" s="3">
        <v>27</v>
      </c>
      <c r="G33" s="3">
        <f>VLOOKUP(A33,Übersicht!$C$2:$P$67,14,FALSE)</f>
        <v>1</v>
      </c>
      <c r="H33" s="3">
        <v>1</v>
      </c>
      <c r="I33" s="24">
        <v>132429.61733125863</v>
      </c>
      <c r="J33" s="3">
        <v>1956</v>
      </c>
      <c r="K33" s="4">
        <f t="shared" si="0"/>
        <v>20</v>
      </c>
      <c r="L33" s="21">
        <f>VLOOKUP(A33,Übersicht!$C$2:$F$67,4,FALSE)</f>
        <v>85</v>
      </c>
      <c r="M33" s="21">
        <f>VLOOKUP(A33,Übersicht!$C$2:$F$67,4,FALSE)</f>
        <v>85</v>
      </c>
      <c r="N33" s="3" t="s">
        <v>67</v>
      </c>
      <c r="O33" s="3">
        <v>1</v>
      </c>
      <c r="P33" s="4">
        <f>VLOOKUP(A33,Übersicht!$C$2:$I$67,7,FALSE)*100</f>
        <v>99</v>
      </c>
      <c r="Q33" s="4" t="s">
        <v>67</v>
      </c>
      <c r="R33" s="4">
        <f>VLOOKUP(A33,Übersicht!$C$2:$J$67,8,FALSE)*100</f>
        <v>100</v>
      </c>
      <c r="S33" s="4">
        <f>VLOOKUP(A33,Übersicht!$C$2:$K$67,9,FALSE)*100</f>
        <v>100</v>
      </c>
      <c r="T33" s="4" t="str">
        <f>VLOOKUP(A33,Übersicht!$C$2:$L$67,10,FALSE)</f>
        <v>-</v>
      </c>
      <c r="U33" s="25">
        <f>VLOOKUP(A33,Übersicht!$C$2:$M$67,11,FALSE)</f>
        <v>1430.0000000000002</v>
      </c>
      <c r="V33" s="25">
        <f>VLOOKUP(A33,Übersicht!$C$2:$N$67,12,FALSE)</f>
        <v>130</v>
      </c>
      <c r="W33" s="25" t="str">
        <f>VLOOKUP(A33,Übersicht!$C$2:$O$67,13,FALSE)</f>
        <v>-</v>
      </c>
      <c r="X33" s="4" t="s">
        <v>67</v>
      </c>
    </row>
    <row r="34" spans="1:24" x14ac:dyDescent="0.35">
      <c r="A34" s="3">
        <v>2002</v>
      </c>
      <c r="B34" s="22" t="s">
        <v>15</v>
      </c>
      <c r="C34" t="s">
        <v>18</v>
      </c>
      <c r="D34" s="23">
        <f>VLOOKUP(A34,Übersicht!$C$2:$D$67,2,FALSE)</f>
        <v>0</v>
      </c>
      <c r="E34" s="23" t="str">
        <f>VLOOKUP(A34,Übersicht!$C$2:$E$67,3,FALSE)</f>
        <v xml:space="preserve"> &gt; 16 bar</v>
      </c>
      <c r="F34" s="3">
        <v>28</v>
      </c>
      <c r="G34" s="3">
        <f>VLOOKUP(A34,Übersicht!$C$2:$P$67,14,FALSE)</f>
        <v>1</v>
      </c>
      <c r="H34" s="3">
        <v>1</v>
      </c>
      <c r="I34" s="24">
        <v>132429.61733125863</v>
      </c>
      <c r="J34" s="3">
        <v>1957</v>
      </c>
      <c r="K34" s="4">
        <f t="shared" si="0"/>
        <v>21</v>
      </c>
      <c r="L34" s="21">
        <f>VLOOKUP(A34,Übersicht!$C$2:$F$67,4,FALSE)</f>
        <v>85</v>
      </c>
      <c r="M34" s="21">
        <f>VLOOKUP(A34,Übersicht!$C$2:$F$67,4,FALSE)</f>
        <v>85</v>
      </c>
      <c r="N34" s="3" t="s">
        <v>67</v>
      </c>
      <c r="O34" s="3">
        <v>1</v>
      </c>
      <c r="P34" s="4">
        <f>VLOOKUP(A34,Übersicht!$C$2:$I$67,7,FALSE)*100</f>
        <v>99</v>
      </c>
      <c r="Q34" s="4" t="s">
        <v>67</v>
      </c>
      <c r="R34" s="4">
        <f>VLOOKUP(A34,Übersicht!$C$2:$J$67,8,FALSE)*100</f>
        <v>100</v>
      </c>
      <c r="S34" s="4">
        <f>VLOOKUP(A34,Übersicht!$C$2:$K$67,9,FALSE)*100</f>
        <v>100</v>
      </c>
      <c r="T34" s="4" t="str">
        <f>VLOOKUP(A34,Übersicht!$C$2:$L$67,10,FALSE)</f>
        <v>-</v>
      </c>
      <c r="U34" s="25">
        <f>VLOOKUP(A34,Übersicht!$C$2:$M$67,11,FALSE)</f>
        <v>1430.0000000000002</v>
      </c>
      <c r="V34" s="25">
        <f>VLOOKUP(A34,Übersicht!$C$2:$N$67,12,FALSE)</f>
        <v>130</v>
      </c>
      <c r="W34" s="25" t="str">
        <f>VLOOKUP(A34,Übersicht!$C$2:$O$67,13,FALSE)</f>
        <v>-</v>
      </c>
      <c r="X34" s="4" t="s">
        <v>67</v>
      </c>
    </row>
    <row r="35" spans="1:24" x14ac:dyDescent="0.35">
      <c r="A35" s="3">
        <v>2002</v>
      </c>
      <c r="B35" s="22" t="s">
        <v>15</v>
      </c>
      <c r="C35" t="s">
        <v>18</v>
      </c>
      <c r="D35" s="23">
        <f>VLOOKUP(A35,Übersicht!$C$2:$D$67,2,FALSE)</f>
        <v>0</v>
      </c>
      <c r="E35" s="23" t="str">
        <f>VLOOKUP(A35,Übersicht!$C$2:$E$67,3,FALSE)</f>
        <v xml:space="preserve"> &gt; 16 bar</v>
      </c>
      <c r="F35" s="3">
        <v>29</v>
      </c>
      <c r="G35" s="3">
        <f>VLOOKUP(A35,Übersicht!$C$2:$P$67,14,FALSE)</f>
        <v>1</v>
      </c>
      <c r="H35" s="3">
        <v>1</v>
      </c>
      <c r="I35" s="24">
        <v>132429.61733125863</v>
      </c>
      <c r="J35" s="3">
        <v>1958</v>
      </c>
      <c r="K35" s="4">
        <f t="shared" si="0"/>
        <v>22</v>
      </c>
      <c r="L35" s="21">
        <f>VLOOKUP(A35,Übersicht!$C$2:$F$67,4,FALSE)</f>
        <v>85</v>
      </c>
      <c r="M35" s="21">
        <f>VLOOKUP(A35,Übersicht!$C$2:$F$67,4,FALSE)</f>
        <v>85</v>
      </c>
      <c r="N35" s="3" t="s">
        <v>67</v>
      </c>
      <c r="O35" s="3">
        <v>1</v>
      </c>
      <c r="P35" s="4">
        <f>VLOOKUP(A35,Übersicht!$C$2:$I$67,7,FALSE)*100</f>
        <v>99</v>
      </c>
      <c r="Q35" s="4" t="s">
        <v>67</v>
      </c>
      <c r="R35" s="4">
        <f>VLOOKUP(A35,Übersicht!$C$2:$J$67,8,FALSE)*100</f>
        <v>100</v>
      </c>
      <c r="S35" s="4">
        <f>VLOOKUP(A35,Übersicht!$C$2:$K$67,9,FALSE)*100</f>
        <v>100</v>
      </c>
      <c r="T35" s="4" t="str">
        <f>VLOOKUP(A35,Übersicht!$C$2:$L$67,10,FALSE)</f>
        <v>-</v>
      </c>
      <c r="U35" s="25">
        <f>VLOOKUP(A35,Übersicht!$C$2:$M$67,11,FALSE)</f>
        <v>1430.0000000000002</v>
      </c>
      <c r="V35" s="25">
        <f>VLOOKUP(A35,Übersicht!$C$2:$N$67,12,FALSE)</f>
        <v>130</v>
      </c>
      <c r="W35" s="25" t="str">
        <f>VLOOKUP(A35,Übersicht!$C$2:$O$67,13,FALSE)</f>
        <v>-</v>
      </c>
      <c r="X35" s="4" t="s">
        <v>67</v>
      </c>
    </row>
    <row r="36" spans="1:24" x14ac:dyDescent="0.35">
      <c r="A36" s="3">
        <v>2002</v>
      </c>
      <c r="B36" s="22" t="s">
        <v>15</v>
      </c>
      <c r="C36" t="s">
        <v>18</v>
      </c>
      <c r="D36" s="23">
        <f>VLOOKUP(A36,Übersicht!$C$2:$D$67,2,FALSE)</f>
        <v>0</v>
      </c>
      <c r="E36" s="23" t="str">
        <f>VLOOKUP(A36,Übersicht!$C$2:$E$67,3,FALSE)</f>
        <v xml:space="preserve"> &gt; 16 bar</v>
      </c>
      <c r="F36" s="3">
        <v>30</v>
      </c>
      <c r="G36" s="3">
        <f>VLOOKUP(A36,Übersicht!$C$2:$P$67,14,FALSE)</f>
        <v>1</v>
      </c>
      <c r="H36" s="3">
        <v>1</v>
      </c>
      <c r="I36" s="24">
        <v>132429.61733125863</v>
      </c>
      <c r="J36" s="3">
        <v>1959</v>
      </c>
      <c r="K36" s="4">
        <f t="shared" si="0"/>
        <v>23</v>
      </c>
      <c r="L36" s="21">
        <f>VLOOKUP(A36,Übersicht!$C$2:$F$67,4,FALSE)</f>
        <v>85</v>
      </c>
      <c r="M36" s="21">
        <f>VLOOKUP(A36,Übersicht!$C$2:$F$67,4,FALSE)</f>
        <v>85</v>
      </c>
      <c r="N36" s="3" t="s">
        <v>67</v>
      </c>
      <c r="O36" s="3">
        <v>1</v>
      </c>
      <c r="P36" s="4">
        <f>VLOOKUP(A36,Übersicht!$C$2:$I$67,7,FALSE)*100</f>
        <v>99</v>
      </c>
      <c r="Q36" s="4" t="s">
        <v>67</v>
      </c>
      <c r="R36" s="4">
        <f>VLOOKUP(A36,Übersicht!$C$2:$J$67,8,FALSE)*100</f>
        <v>100</v>
      </c>
      <c r="S36" s="4">
        <f>VLOOKUP(A36,Übersicht!$C$2:$K$67,9,FALSE)*100</f>
        <v>100</v>
      </c>
      <c r="T36" s="4" t="str">
        <f>VLOOKUP(A36,Übersicht!$C$2:$L$67,10,FALSE)</f>
        <v>-</v>
      </c>
      <c r="U36" s="25">
        <f>VLOOKUP(A36,Übersicht!$C$2:$M$67,11,FALSE)</f>
        <v>1430.0000000000002</v>
      </c>
      <c r="V36" s="25">
        <f>VLOOKUP(A36,Übersicht!$C$2:$N$67,12,FALSE)</f>
        <v>130</v>
      </c>
      <c r="W36" s="25" t="str">
        <f>VLOOKUP(A36,Übersicht!$C$2:$O$67,13,FALSE)</f>
        <v>-</v>
      </c>
      <c r="X36" s="4" t="s">
        <v>67</v>
      </c>
    </row>
    <row r="37" spans="1:24" x14ac:dyDescent="0.35">
      <c r="A37" s="3">
        <v>2002</v>
      </c>
      <c r="B37" s="22" t="s">
        <v>15</v>
      </c>
      <c r="C37" t="s">
        <v>18</v>
      </c>
      <c r="D37" s="23">
        <f>VLOOKUP(A37,Übersicht!$C$2:$D$67,2,FALSE)</f>
        <v>0</v>
      </c>
      <c r="E37" s="23" t="str">
        <f>VLOOKUP(A37,Übersicht!$C$2:$E$67,3,FALSE)</f>
        <v xml:space="preserve"> &gt; 16 bar</v>
      </c>
      <c r="F37" s="3">
        <v>31</v>
      </c>
      <c r="G37" s="3">
        <f>VLOOKUP(A37,Übersicht!$C$2:$P$67,14,FALSE)</f>
        <v>1</v>
      </c>
      <c r="H37" s="3">
        <v>1</v>
      </c>
      <c r="I37" s="24">
        <v>500213.4250491584</v>
      </c>
      <c r="J37" s="3">
        <v>1960</v>
      </c>
      <c r="K37" s="4">
        <f t="shared" si="0"/>
        <v>24</v>
      </c>
      <c r="L37" s="21">
        <f>VLOOKUP(A37,Übersicht!$C$2:$F$67,4,FALSE)</f>
        <v>85</v>
      </c>
      <c r="M37" s="21">
        <f>VLOOKUP(A37,Übersicht!$C$2:$F$67,4,FALSE)</f>
        <v>85</v>
      </c>
      <c r="N37" s="3" t="s">
        <v>67</v>
      </c>
      <c r="O37" s="3">
        <v>1</v>
      </c>
      <c r="P37" s="4">
        <f>VLOOKUP(A37,Übersicht!$C$2:$I$67,7,FALSE)*100</f>
        <v>99</v>
      </c>
      <c r="Q37" s="4" t="s">
        <v>67</v>
      </c>
      <c r="R37" s="4">
        <f>VLOOKUP(A37,Übersicht!$C$2:$J$67,8,FALSE)*100</f>
        <v>100</v>
      </c>
      <c r="S37" s="4">
        <f>VLOOKUP(A37,Übersicht!$C$2:$K$67,9,FALSE)*100</f>
        <v>100</v>
      </c>
      <c r="T37" s="4" t="str">
        <f>VLOOKUP(A37,Übersicht!$C$2:$L$67,10,FALSE)</f>
        <v>-</v>
      </c>
      <c r="U37" s="25">
        <f>VLOOKUP(A37,Übersicht!$C$2:$M$67,11,FALSE)</f>
        <v>1430.0000000000002</v>
      </c>
      <c r="V37" s="25">
        <f>VLOOKUP(A37,Übersicht!$C$2:$N$67,12,FALSE)</f>
        <v>130</v>
      </c>
      <c r="W37" s="25" t="str">
        <f>VLOOKUP(A37,Übersicht!$C$2:$O$67,13,FALSE)</f>
        <v>-</v>
      </c>
      <c r="X37" s="4" t="s">
        <v>67</v>
      </c>
    </row>
    <row r="38" spans="1:24" x14ac:dyDescent="0.35">
      <c r="A38" s="3">
        <v>2002</v>
      </c>
      <c r="B38" s="22" t="s">
        <v>15</v>
      </c>
      <c r="C38" t="s">
        <v>18</v>
      </c>
      <c r="D38" s="23">
        <f>VLOOKUP(A38,Übersicht!$C$2:$D$67,2,FALSE)</f>
        <v>0</v>
      </c>
      <c r="E38" s="23" t="str">
        <f>VLOOKUP(A38,Übersicht!$C$2:$E$67,3,FALSE)</f>
        <v xml:space="preserve"> &gt; 16 bar</v>
      </c>
      <c r="F38" s="3">
        <v>32</v>
      </c>
      <c r="G38" s="3">
        <f>VLOOKUP(A38,Übersicht!$C$2:$P$67,14,FALSE)</f>
        <v>1</v>
      </c>
      <c r="H38" s="3">
        <v>1</v>
      </c>
      <c r="I38" s="24">
        <v>500213.4250491584</v>
      </c>
      <c r="J38" s="3">
        <v>1961</v>
      </c>
      <c r="K38" s="4">
        <f t="shared" si="0"/>
        <v>25</v>
      </c>
      <c r="L38" s="21">
        <f>VLOOKUP(A38,Übersicht!$C$2:$F$67,4,FALSE)</f>
        <v>85</v>
      </c>
      <c r="M38" s="21">
        <f>VLOOKUP(A38,Übersicht!$C$2:$F$67,4,FALSE)</f>
        <v>85</v>
      </c>
      <c r="N38" s="3" t="s">
        <v>67</v>
      </c>
      <c r="O38" s="3">
        <v>1</v>
      </c>
      <c r="P38" s="4">
        <f>VLOOKUP(A38,Übersicht!$C$2:$I$67,7,FALSE)*100</f>
        <v>99</v>
      </c>
      <c r="Q38" s="4" t="s">
        <v>67</v>
      </c>
      <c r="R38" s="4">
        <f>VLOOKUP(A38,Übersicht!$C$2:$J$67,8,FALSE)*100</f>
        <v>100</v>
      </c>
      <c r="S38" s="4">
        <f>VLOOKUP(A38,Übersicht!$C$2:$K$67,9,FALSE)*100</f>
        <v>100</v>
      </c>
      <c r="T38" s="4" t="str">
        <f>VLOOKUP(A38,Übersicht!$C$2:$L$67,10,FALSE)</f>
        <v>-</v>
      </c>
      <c r="U38" s="25">
        <f>VLOOKUP(A38,Übersicht!$C$2:$M$67,11,FALSE)</f>
        <v>1430.0000000000002</v>
      </c>
      <c r="V38" s="25">
        <f>VLOOKUP(A38,Übersicht!$C$2:$N$67,12,FALSE)</f>
        <v>130</v>
      </c>
      <c r="W38" s="25" t="str">
        <f>VLOOKUP(A38,Übersicht!$C$2:$O$67,13,FALSE)</f>
        <v>-</v>
      </c>
      <c r="X38" s="4" t="s">
        <v>67</v>
      </c>
    </row>
    <row r="39" spans="1:24" x14ac:dyDescent="0.35">
      <c r="A39" s="3">
        <v>2002</v>
      </c>
      <c r="B39" s="22" t="s">
        <v>15</v>
      </c>
      <c r="C39" t="s">
        <v>18</v>
      </c>
      <c r="D39" s="23">
        <f>VLOOKUP(A39,Übersicht!$C$2:$D$67,2,FALSE)</f>
        <v>0</v>
      </c>
      <c r="E39" s="23" t="str">
        <f>VLOOKUP(A39,Übersicht!$C$2:$E$67,3,FALSE)</f>
        <v xml:space="preserve"> &gt; 16 bar</v>
      </c>
      <c r="F39" s="3">
        <v>33</v>
      </c>
      <c r="G39" s="3">
        <f>VLOOKUP(A39,Übersicht!$C$2:$P$67,14,FALSE)</f>
        <v>1</v>
      </c>
      <c r="H39" s="3">
        <v>1</v>
      </c>
      <c r="I39" s="24">
        <v>500213.4250491584</v>
      </c>
      <c r="J39" s="3">
        <v>1962</v>
      </c>
      <c r="K39" s="4">
        <f t="shared" si="0"/>
        <v>26</v>
      </c>
      <c r="L39" s="21">
        <f>VLOOKUP(A39,Übersicht!$C$2:$F$67,4,FALSE)</f>
        <v>85</v>
      </c>
      <c r="M39" s="21">
        <f>VLOOKUP(A39,Übersicht!$C$2:$F$67,4,FALSE)</f>
        <v>85</v>
      </c>
      <c r="N39" s="3" t="s">
        <v>67</v>
      </c>
      <c r="O39" s="3">
        <v>1</v>
      </c>
      <c r="P39" s="4">
        <f>VLOOKUP(A39,Übersicht!$C$2:$I$67,7,FALSE)*100</f>
        <v>99</v>
      </c>
      <c r="Q39" s="4" t="s">
        <v>67</v>
      </c>
      <c r="R39" s="4">
        <f>VLOOKUP(A39,Übersicht!$C$2:$J$67,8,FALSE)*100</f>
        <v>100</v>
      </c>
      <c r="S39" s="4">
        <f>VLOOKUP(A39,Übersicht!$C$2:$K$67,9,FALSE)*100</f>
        <v>100</v>
      </c>
      <c r="T39" s="4" t="str">
        <f>VLOOKUP(A39,Übersicht!$C$2:$L$67,10,FALSE)</f>
        <v>-</v>
      </c>
      <c r="U39" s="25">
        <f>VLOOKUP(A39,Übersicht!$C$2:$M$67,11,FALSE)</f>
        <v>1430.0000000000002</v>
      </c>
      <c r="V39" s="25">
        <f>VLOOKUP(A39,Übersicht!$C$2:$N$67,12,FALSE)</f>
        <v>130</v>
      </c>
      <c r="W39" s="25" t="str">
        <f>VLOOKUP(A39,Übersicht!$C$2:$O$67,13,FALSE)</f>
        <v>-</v>
      </c>
      <c r="X39" s="4" t="s">
        <v>67</v>
      </c>
    </row>
    <row r="40" spans="1:24" x14ac:dyDescent="0.35">
      <c r="A40" s="3">
        <v>2002</v>
      </c>
      <c r="B40" s="22" t="s">
        <v>15</v>
      </c>
      <c r="C40" t="s">
        <v>18</v>
      </c>
      <c r="D40" s="23">
        <f>VLOOKUP(A40,Übersicht!$C$2:$D$67,2,FALSE)</f>
        <v>0</v>
      </c>
      <c r="E40" s="23" t="str">
        <f>VLOOKUP(A40,Übersicht!$C$2:$E$67,3,FALSE)</f>
        <v xml:space="preserve"> &gt; 16 bar</v>
      </c>
      <c r="F40" s="3">
        <v>34</v>
      </c>
      <c r="G40" s="3">
        <f>VLOOKUP(A40,Übersicht!$C$2:$P$67,14,FALSE)</f>
        <v>1</v>
      </c>
      <c r="H40" s="3">
        <v>1</v>
      </c>
      <c r="I40" s="24">
        <v>500213.4250491584</v>
      </c>
      <c r="J40" s="3">
        <v>1963</v>
      </c>
      <c r="K40" s="4">
        <f t="shared" si="0"/>
        <v>27</v>
      </c>
      <c r="L40" s="21">
        <f>VLOOKUP(A40,Übersicht!$C$2:$F$67,4,FALSE)</f>
        <v>85</v>
      </c>
      <c r="M40" s="21">
        <f>VLOOKUP(A40,Übersicht!$C$2:$F$67,4,FALSE)</f>
        <v>85</v>
      </c>
      <c r="N40" s="3" t="s">
        <v>67</v>
      </c>
      <c r="O40" s="3">
        <v>1</v>
      </c>
      <c r="P40" s="4">
        <f>VLOOKUP(A40,Übersicht!$C$2:$I$67,7,FALSE)*100</f>
        <v>99</v>
      </c>
      <c r="Q40" s="4" t="s">
        <v>67</v>
      </c>
      <c r="R40" s="4">
        <f>VLOOKUP(A40,Übersicht!$C$2:$J$67,8,FALSE)*100</f>
        <v>100</v>
      </c>
      <c r="S40" s="4">
        <f>VLOOKUP(A40,Übersicht!$C$2:$K$67,9,FALSE)*100</f>
        <v>100</v>
      </c>
      <c r="T40" s="4" t="str">
        <f>VLOOKUP(A40,Übersicht!$C$2:$L$67,10,FALSE)</f>
        <v>-</v>
      </c>
      <c r="U40" s="25">
        <f>VLOOKUP(A40,Übersicht!$C$2:$M$67,11,FALSE)</f>
        <v>1430.0000000000002</v>
      </c>
      <c r="V40" s="25">
        <f>VLOOKUP(A40,Übersicht!$C$2:$N$67,12,FALSE)</f>
        <v>130</v>
      </c>
      <c r="W40" s="25" t="str">
        <f>VLOOKUP(A40,Übersicht!$C$2:$O$67,13,FALSE)</f>
        <v>-</v>
      </c>
      <c r="X40" s="4" t="s">
        <v>67</v>
      </c>
    </row>
    <row r="41" spans="1:24" x14ac:dyDescent="0.35">
      <c r="A41" s="3">
        <v>2002</v>
      </c>
      <c r="B41" s="22" t="s">
        <v>15</v>
      </c>
      <c r="C41" t="s">
        <v>18</v>
      </c>
      <c r="D41" s="23">
        <f>VLOOKUP(A41,Übersicht!$C$2:$D$67,2,FALSE)</f>
        <v>0</v>
      </c>
      <c r="E41" s="23" t="str">
        <f>VLOOKUP(A41,Übersicht!$C$2:$E$67,3,FALSE)</f>
        <v xml:space="preserve"> &gt; 16 bar</v>
      </c>
      <c r="F41" s="3">
        <v>35</v>
      </c>
      <c r="G41" s="3">
        <f>VLOOKUP(A41,Übersicht!$C$2:$P$67,14,FALSE)</f>
        <v>1</v>
      </c>
      <c r="H41" s="3">
        <v>1</v>
      </c>
      <c r="I41" s="24">
        <v>500213.4250491584</v>
      </c>
      <c r="J41" s="3">
        <v>1964</v>
      </c>
      <c r="K41" s="4">
        <f t="shared" si="0"/>
        <v>28</v>
      </c>
      <c r="L41" s="21">
        <f>VLOOKUP(A41,Übersicht!$C$2:$F$67,4,FALSE)</f>
        <v>85</v>
      </c>
      <c r="M41" s="21">
        <f>VLOOKUP(A41,Übersicht!$C$2:$F$67,4,FALSE)</f>
        <v>85</v>
      </c>
      <c r="N41" s="3" t="s">
        <v>67</v>
      </c>
      <c r="O41" s="3">
        <v>1</v>
      </c>
      <c r="P41" s="4">
        <f>VLOOKUP(A41,Übersicht!$C$2:$I$67,7,FALSE)*100</f>
        <v>99</v>
      </c>
      <c r="Q41" s="4" t="s">
        <v>67</v>
      </c>
      <c r="R41" s="4">
        <f>VLOOKUP(A41,Übersicht!$C$2:$J$67,8,FALSE)*100</f>
        <v>100</v>
      </c>
      <c r="S41" s="4">
        <f>VLOOKUP(A41,Übersicht!$C$2:$K$67,9,FALSE)*100</f>
        <v>100</v>
      </c>
      <c r="T41" s="4" t="str">
        <f>VLOOKUP(A41,Übersicht!$C$2:$L$67,10,FALSE)</f>
        <v>-</v>
      </c>
      <c r="U41" s="25">
        <f>VLOOKUP(A41,Übersicht!$C$2:$M$67,11,FALSE)</f>
        <v>1430.0000000000002</v>
      </c>
      <c r="V41" s="25">
        <f>VLOOKUP(A41,Übersicht!$C$2:$N$67,12,FALSE)</f>
        <v>130</v>
      </c>
      <c r="W41" s="25" t="str">
        <f>VLOOKUP(A41,Übersicht!$C$2:$O$67,13,FALSE)</f>
        <v>-</v>
      </c>
      <c r="X41" s="4" t="s">
        <v>67</v>
      </c>
    </row>
    <row r="42" spans="1:24" x14ac:dyDescent="0.35">
      <c r="A42" s="3">
        <v>2002</v>
      </c>
      <c r="B42" s="22" t="s">
        <v>15</v>
      </c>
      <c r="C42" t="s">
        <v>18</v>
      </c>
      <c r="D42" s="23">
        <f>VLOOKUP(A42,Übersicht!$C$2:$D$67,2,FALSE)</f>
        <v>0</v>
      </c>
      <c r="E42" s="23" t="str">
        <f>VLOOKUP(A42,Übersicht!$C$2:$E$67,3,FALSE)</f>
        <v xml:space="preserve"> &gt; 16 bar</v>
      </c>
      <c r="F42" s="3">
        <v>36</v>
      </c>
      <c r="G42" s="3">
        <f>VLOOKUP(A42,Übersicht!$C$2:$P$67,14,FALSE)</f>
        <v>1</v>
      </c>
      <c r="H42" s="3">
        <v>1</v>
      </c>
      <c r="I42" s="24">
        <v>500213.4250491584</v>
      </c>
      <c r="J42" s="3">
        <v>1965</v>
      </c>
      <c r="K42" s="4">
        <f t="shared" si="0"/>
        <v>29</v>
      </c>
      <c r="L42" s="21">
        <f>VLOOKUP(A42,Übersicht!$C$2:$F$67,4,FALSE)</f>
        <v>85</v>
      </c>
      <c r="M42" s="21">
        <f>VLOOKUP(A42,Übersicht!$C$2:$F$67,4,FALSE)</f>
        <v>85</v>
      </c>
      <c r="N42" s="3" t="s">
        <v>67</v>
      </c>
      <c r="O42" s="3">
        <v>1</v>
      </c>
      <c r="P42" s="4">
        <f>VLOOKUP(A42,Übersicht!$C$2:$I$67,7,FALSE)*100</f>
        <v>99</v>
      </c>
      <c r="Q42" s="4" t="s">
        <v>67</v>
      </c>
      <c r="R42" s="4">
        <f>VLOOKUP(A42,Übersicht!$C$2:$J$67,8,FALSE)*100</f>
        <v>100</v>
      </c>
      <c r="S42" s="4">
        <f>VLOOKUP(A42,Übersicht!$C$2:$K$67,9,FALSE)*100</f>
        <v>100</v>
      </c>
      <c r="T42" s="4" t="str">
        <f>VLOOKUP(A42,Übersicht!$C$2:$L$67,10,FALSE)</f>
        <v>-</v>
      </c>
      <c r="U42" s="25">
        <f>VLOOKUP(A42,Übersicht!$C$2:$M$67,11,FALSE)</f>
        <v>1430.0000000000002</v>
      </c>
      <c r="V42" s="25">
        <f>VLOOKUP(A42,Übersicht!$C$2:$N$67,12,FALSE)</f>
        <v>130</v>
      </c>
      <c r="W42" s="25" t="str">
        <f>VLOOKUP(A42,Übersicht!$C$2:$O$67,13,FALSE)</f>
        <v>-</v>
      </c>
      <c r="X42" s="4" t="s">
        <v>67</v>
      </c>
    </row>
    <row r="43" spans="1:24" x14ac:dyDescent="0.35">
      <c r="A43" s="3">
        <v>2002</v>
      </c>
      <c r="B43" s="22" t="s">
        <v>15</v>
      </c>
      <c r="C43" t="s">
        <v>18</v>
      </c>
      <c r="D43" s="23">
        <f>VLOOKUP(A43,Übersicht!$C$2:$D$67,2,FALSE)</f>
        <v>0</v>
      </c>
      <c r="E43" s="23" t="str">
        <f>VLOOKUP(A43,Übersicht!$C$2:$E$67,3,FALSE)</f>
        <v xml:space="preserve"> &gt; 16 bar</v>
      </c>
      <c r="F43" s="3">
        <v>37</v>
      </c>
      <c r="G43" s="3">
        <f>VLOOKUP(A43,Übersicht!$C$2:$P$67,14,FALSE)</f>
        <v>1</v>
      </c>
      <c r="H43" s="3">
        <v>1</v>
      </c>
      <c r="I43" s="24">
        <v>500213.4250491584</v>
      </c>
      <c r="J43" s="3">
        <v>1966</v>
      </c>
      <c r="K43" s="4">
        <f t="shared" si="0"/>
        <v>30</v>
      </c>
      <c r="L43" s="21">
        <f>VLOOKUP(A43,Übersicht!$C$2:$F$67,4,FALSE)</f>
        <v>85</v>
      </c>
      <c r="M43" s="21">
        <f>VLOOKUP(A43,Übersicht!$C$2:$F$67,4,FALSE)</f>
        <v>85</v>
      </c>
      <c r="N43" s="3" t="s">
        <v>67</v>
      </c>
      <c r="O43" s="3">
        <v>1</v>
      </c>
      <c r="P43" s="4">
        <f>VLOOKUP(A43,Übersicht!$C$2:$I$67,7,FALSE)*100</f>
        <v>99</v>
      </c>
      <c r="Q43" s="4" t="s">
        <v>67</v>
      </c>
      <c r="R43" s="4">
        <f>VLOOKUP(A43,Übersicht!$C$2:$J$67,8,FALSE)*100</f>
        <v>100</v>
      </c>
      <c r="S43" s="4">
        <f>VLOOKUP(A43,Übersicht!$C$2:$K$67,9,FALSE)*100</f>
        <v>100</v>
      </c>
      <c r="T43" s="4" t="str">
        <f>VLOOKUP(A43,Übersicht!$C$2:$L$67,10,FALSE)</f>
        <v>-</v>
      </c>
      <c r="U43" s="25">
        <f>VLOOKUP(A43,Übersicht!$C$2:$M$67,11,FALSE)</f>
        <v>1430.0000000000002</v>
      </c>
      <c r="V43" s="25">
        <f>VLOOKUP(A43,Übersicht!$C$2:$N$67,12,FALSE)</f>
        <v>130</v>
      </c>
      <c r="W43" s="25" t="str">
        <f>VLOOKUP(A43,Übersicht!$C$2:$O$67,13,FALSE)</f>
        <v>-</v>
      </c>
      <c r="X43" s="4" t="s">
        <v>67</v>
      </c>
    </row>
    <row r="44" spans="1:24" x14ac:dyDescent="0.35">
      <c r="A44" s="3">
        <v>2002</v>
      </c>
      <c r="B44" s="22" t="s">
        <v>15</v>
      </c>
      <c r="C44" t="s">
        <v>18</v>
      </c>
      <c r="D44" s="23">
        <f>VLOOKUP(A44,Übersicht!$C$2:$D$67,2,FALSE)</f>
        <v>0</v>
      </c>
      <c r="E44" s="23" t="str">
        <f>VLOOKUP(A44,Übersicht!$C$2:$E$67,3,FALSE)</f>
        <v xml:space="preserve"> &gt; 16 bar</v>
      </c>
      <c r="F44" s="3">
        <v>38</v>
      </c>
      <c r="G44" s="3">
        <f>VLOOKUP(A44,Übersicht!$C$2:$P$67,14,FALSE)</f>
        <v>1</v>
      </c>
      <c r="H44" s="3">
        <v>1</v>
      </c>
      <c r="I44" s="24">
        <v>500213.4250491584</v>
      </c>
      <c r="J44" s="3">
        <v>1967</v>
      </c>
      <c r="K44" s="4">
        <f t="shared" si="0"/>
        <v>31</v>
      </c>
      <c r="L44" s="21">
        <f>VLOOKUP(A44,Übersicht!$C$2:$F$67,4,FALSE)</f>
        <v>85</v>
      </c>
      <c r="M44" s="21">
        <f>VLOOKUP(A44,Übersicht!$C$2:$F$67,4,FALSE)</f>
        <v>85</v>
      </c>
      <c r="N44" s="3" t="s">
        <v>67</v>
      </c>
      <c r="O44" s="3">
        <v>1</v>
      </c>
      <c r="P44" s="4">
        <f>VLOOKUP(A44,Übersicht!$C$2:$I$67,7,FALSE)*100</f>
        <v>99</v>
      </c>
      <c r="Q44" s="4" t="s">
        <v>67</v>
      </c>
      <c r="R44" s="4">
        <f>VLOOKUP(A44,Übersicht!$C$2:$J$67,8,FALSE)*100</f>
        <v>100</v>
      </c>
      <c r="S44" s="4">
        <f>VLOOKUP(A44,Übersicht!$C$2:$K$67,9,FALSE)*100</f>
        <v>100</v>
      </c>
      <c r="T44" s="4" t="str">
        <f>VLOOKUP(A44,Übersicht!$C$2:$L$67,10,FALSE)</f>
        <v>-</v>
      </c>
      <c r="U44" s="25">
        <f>VLOOKUP(A44,Übersicht!$C$2:$M$67,11,FALSE)</f>
        <v>1430.0000000000002</v>
      </c>
      <c r="V44" s="25">
        <f>VLOOKUP(A44,Übersicht!$C$2:$N$67,12,FALSE)</f>
        <v>130</v>
      </c>
      <c r="W44" s="25" t="str">
        <f>VLOOKUP(A44,Übersicht!$C$2:$O$67,13,FALSE)</f>
        <v>-</v>
      </c>
      <c r="X44" s="4" t="s">
        <v>67</v>
      </c>
    </row>
    <row r="45" spans="1:24" x14ac:dyDescent="0.35">
      <c r="A45" s="3">
        <v>2002</v>
      </c>
      <c r="B45" s="22" t="s">
        <v>15</v>
      </c>
      <c r="C45" t="s">
        <v>18</v>
      </c>
      <c r="D45" s="23">
        <f>VLOOKUP(A45,Übersicht!$C$2:$D$67,2,FALSE)</f>
        <v>0</v>
      </c>
      <c r="E45" s="23" t="str">
        <f>VLOOKUP(A45,Übersicht!$C$2:$E$67,3,FALSE)</f>
        <v xml:space="preserve"> &gt; 16 bar</v>
      </c>
      <c r="F45" s="3">
        <v>39</v>
      </c>
      <c r="G45" s="3">
        <f>VLOOKUP(A45,Übersicht!$C$2:$P$67,14,FALSE)</f>
        <v>1</v>
      </c>
      <c r="H45" s="3">
        <v>1</v>
      </c>
      <c r="I45" s="24">
        <v>500213.4250491584</v>
      </c>
      <c r="J45" s="3">
        <v>1968</v>
      </c>
      <c r="K45" s="4">
        <f t="shared" si="0"/>
        <v>32</v>
      </c>
      <c r="L45" s="21">
        <f>VLOOKUP(A45,Übersicht!$C$2:$F$67,4,FALSE)</f>
        <v>85</v>
      </c>
      <c r="M45" s="21">
        <f>VLOOKUP(A45,Übersicht!$C$2:$F$67,4,FALSE)</f>
        <v>85</v>
      </c>
      <c r="N45" s="3" t="s">
        <v>67</v>
      </c>
      <c r="O45" s="3">
        <v>1</v>
      </c>
      <c r="P45" s="4">
        <f>VLOOKUP(A45,Übersicht!$C$2:$I$67,7,FALSE)*100</f>
        <v>99</v>
      </c>
      <c r="Q45" s="4" t="s">
        <v>67</v>
      </c>
      <c r="R45" s="4">
        <f>VLOOKUP(A45,Übersicht!$C$2:$J$67,8,FALSE)*100</f>
        <v>100</v>
      </c>
      <c r="S45" s="4">
        <f>VLOOKUP(A45,Übersicht!$C$2:$K$67,9,FALSE)*100</f>
        <v>100</v>
      </c>
      <c r="T45" s="4" t="str">
        <f>VLOOKUP(A45,Übersicht!$C$2:$L$67,10,FALSE)</f>
        <v>-</v>
      </c>
      <c r="U45" s="25">
        <f>VLOOKUP(A45,Übersicht!$C$2:$M$67,11,FALSE)</f>
        <v>1430.0000000000002</v>
      </c>
      <c r="V45" s="25">
        <f>VLOOKUP(A45,Übersicht!$C$2:$N$67,12,FALSE)</f>
        <v>130</v>
      </c>
      <c r="W45" s="25" t="str">
        <f>VLOOKUP(A45,Übersicht!$C$2:$O$67,13,FALSE)</f>
        <v>-</v>
      </c>
      <c r="X45" s="4" t="s">
        <v>67</v>
      </c>
    </row>
    <row r="46" spans="1:24" x14ac:dyDescent="0.35">
      <c r="A46" s="3">
        <v>2002</v>
      </c>
      <c r="B46" s="22" t="s">
        <v>15</v>
      </c>
      <c r="C46" t="s">
        <v>18</v>
      </c>
      <c r="D46" s="23">
        <f>VLOOKUP(A46,Übersicht!$C$2:$D$67,2,FALSE)</f>
        <v>0</v>
      </c>
      <c r="E46" s="23" t="str">
        <f>VLOOKUP(A46,Übersicht!$C$2:$E$67,3,FALSE)</f>
        <v xml:space="preserve"> &gt; 16 bar</v>
      </c>
      <c r="F46" s="3">
        <v>40</v>
      </c>
      <c r="G46" s="3">
        <f>VLOOKUP(A46,Übersicht!$C$2:$P$67,14,FALSE)</f>
        <v>1</v>
      </c>
      <c r="H46" s="3">
        <v>1</v>
      </c>
      <c r="I46" s="24">
        <v>500213.4250491584</v>
      </c>
      <c r="J46" s="3">
        <v>1969</v>
      </c>
      <c r="K46" s="4">
        <f t="shared" si="0"/>
        <v>33</v>
      </c>
      <c r="L46" s="21">
        <f>VLOOKUP(A46,Übersicht!$C$2:$F$67,4,FALSE)</f>
        <v>85</v>
      </c>
      <c r="M46" s="21">
        <f>VLOOKUP(A46,Übersicht!$C$2:$F$67,4,FALSE)</f>
        <v>85</v>
      </c>
      <c r="N46" s="3" t="s">
        <v>67</v>
      </c>
      <c r="O46" s="3">
        <v>1</v>
      </c>
      <c r="P46" s="4">
        <f>VLOOKUP(A46,Übersicht!$C$2:$I$67,7,FALSE)*100</f>
        <v>99</v>
      </c>
      <c r="Q46" s="4" t="s">
        <v>67</v>
      </c>
      <c r="R46" s="4">
        <f>VLOOKUP(A46,Übersicht!$C$2:$J$67,8,FALSE)*100</f>
        <v>100</v>
      </c>
      <c r="S46" s="4">
        <f>VLOOKUP(A46,Übersicht!$C$2:$K$67,9,FALSE)*100</f>
        <v>100</v>
      </c>
      <c r="T46" s="4" t="str">
        <f>VLOOKUP(A46,Übersicht!$C$2:$L$67,10,FALSE)</f>
        <v>-</v>
      </c>
      <c r="U46" s="25">
        <f>VLOOKUP(A46,Übersicht!$C$2:$M$67,11,FALSE)</f>
        <v>1430.0000000000002</v>
      </c>
      <c r="V46" s="25">
        <f>VLOOKUP(A46,Übersicht!$C$2:$N$67,12,FALSE)</f>
        <v>130</v>
      </c>
      <c r="W46" s="25" t="str">
        <f>VLOOKUP(A46,Übersicht!$C$2:$O$67,13,FALSE)</f>
        <v>-</v>
      </c>
      <c r="X46" s="4" t="s">
        <v>67</v>
      </c>
    </row>
    <row r="47" spans="1:24" x14ac:dyDescent="0.35">
      <c r="A47" s="3">
        <v>2002</v>
      </c>
      <c r="B47" s="22" t="s">
        <v>15</v>
      </c>
      <c r="C47" t="s">
        <v>18</v>
      </c>
      <c r="D47" s="23">
        <f>VLOOKUP(A47,Übersicht!$C$2:$D$67,2,FALSE)</f>
        <v>0</v>
      </c>
      <c r="E47" s="23" t="str">
        <f>VLOOKUP(A47,Übersicht!$C$2:$E$67,3,FALSE)</f>
        <v xml:space="preserve"> &gt; 16 bar</v>
      </c>
      <c r="F47" s="3">
        <v>41</v>
      </c>
      <c r="G47" s="3">
        <f>VLOOKUP(A47,Übersicht!$C$2:$P$67,14,FALSE)</f>
        <v>1</v>
      </c>
      <c r="H47" s="3">
        <v>1</v>
      </c>
      <c r="I47" s="24">
        <v>508447.39089358901</v>
      </c>
      <c r="J47" s="3">
        <v>1970</v>
      </c>
      <c r="K47" s="4">
        <f t="shared" si="0"/>
        <v>34</v>
      </c>
      <c r="L47" s="21">
        <f>VLOOKUP(A47,Übersicht!$C$2:$F$67,4,FALSE)</f>
        <v>85</v>
      </c>
      <c r="M47" s="21">
        <f>VLOOKUP(A47,Übersicht!$C$2:$F$67,4,FALSE)</f>
        <v>85</v>
      </c>
      <c r="N47" s="3" t="s">
        <v>67</v>
      </c>
      <c r="O47" s="3">
        <v>1</v>
      </c>
      <c r="P47" s="4">
        <f>VLOOKUP(A47,Übersicht!$C$2:$I$67,7,FALSE)*100</f>
        <v>99</v>
      </c>
      <c r="Q47" s="4" t="s">
        <v>67</v>
      </c>
      <c r="R47" s="4">
        <f>VLOOKUP(A47,Übersicht!$C$2:$J$67,8,FALSE)*100</f>
        <v>100</v>
      </c>
      <c r="S47" s="4">
        <f>VLOOKUP(A47,Übersicht!$C$2:$K$67,9,FALSE)*100</f>
        <v>100</v>
      </c>
      <c r="T47" s="4" t="str">
        <f>VLOOKUP(A47,Übersicht!$C$2:$L$67,10,FALSE)</f>
        <v>-</v>
      </c>
      <c r="U47" s="25">
        <f>VLOOKUP(A47,Übersicht!$C$2:$M$67,11,FALSE)</f>
        <v>1430.0000000000002</v>
      </c>
      <c r="V47" s="25">
        <f>VLOOKUP(A47,Übersicht!$C$2:$N$67,12,FALSE)</f>
        <v>130</v>
      </c>
      <c r="W47" s="25" t="str">
        <f>VLOOKUP(A47,Übersicht!$C$2:$O$67,13,FALSE)</f>
        <v>-</v>
      </c>
      <c r="X47" s="4" t="s">
        <v>67</v>
      </c>
    </row>
    <row r="48" spans="1:24" x14ac:dyDescent="0.35">
      <c r="A48" s="3">
        <v>2002</v>
      </c>
      <c r="B48" s="22" t="s">
        <v>15</v>
      </c>
      <c r="C48" t="s">
        <v>18</v>
      </c>
      <c r="D48" s="23">
        <f>VLOOKUP(A48,Übersicht!$C$2:$D$67,2,FALSE)</f>
        <v>0</v>
      </c>
      <c r="E48" s="23" t="str">
        <f>VLOOKUP(A48,Übersicht!$C$2:$E$67,3,FALSE)</f>
        <v xml:space="preserve"> &gt; 16 bar</v>
      </c>
      <c r="F48" s="3">
        <v>42</v>
      </c>
      <c r="G48" s="3">
        <f>VLOOKUP(A48,Übersicht!$C$2:$P$67,14,FALSE)</f>
        <v>1</v>
      </c>
      <c r="H48" s="3">
        <v>1</v>
      </c>
      <c r="I48" s="24">
        <v>508447.39089358901</v>
      </c>
      <c r="J48" s="3">
        <v>1971</v>
      </c>
      <c r="K48" s="4">
        <f t="shared" si="0"/>
        <v>35</v>
      </c>
      <c r="L48" s="21">
        <f>VLOOKUP(A48,Übersicht!$C$2:$F$67,4,FALSE)</f>
        <v>85</v>
      </c>
      <c r="M48" s="21">
        <f>VLOOKUP(A48,Übersicht!$C$2:$F$67,4,FALSE)</f>
        <v>85</v>
      </c>
      <c r="N48" s="3" t="s">
        <v>67</v>
      </c>
      <c r="O48" s="3">
        <v>1</v>
      </c>
      <c r="P48" s="4">
        <f>VLOOKUP(A48,Übersicht!$C$2:$I$67,7,FALSE)*100</f>
        <v>99</v>
      </c>
      <c r="Q48" s="4" t="s">
        <v>67</v>
      </c>
      <c r="R48" s="4">
        <f>VLOOKUP(A48,Übersicht!$C$2:$J$67,8,FALSE)*100</f>
        <v>100</v>
      </c>
      <c r="S48" s="4">
        <f>VLOOKUP(A48,Übersicht!$C$2:$K$67,9,FALSE)*100</f>
        <v>100</v>
      </c>
      <c r="T48" s="4" t="str">
        <f>VLOOKUP(A48,Übersicht!$C$2:$L$67,10,FALSE)</f>
        <v>-</v>
      </c>
      <c r="U48" s="25">
        <f>VLOOKUP(A48,Übersicht!$C$2:$M$67,11,FALSE)</f>
        <v>1430.0000000000002</v>
      </c>
      <c r="V48" s="25">
        <f>VLOOKUP(A48,Übersicht!$C$2:$N$67,12,FALSE)</f>
        <v>130</v>
      </c>
      <c r="W48" s="25" t="str">
        <f>VLOOKUP(A48,Übersicht!$C$2:$O$67,13,FALSE)</f>
        <v>-</v>
      </c>
      <c r="X48" s="4" t="s">
        <v>67</v>
      </c>
    </row>
    <row r="49" spans="1:24" x14ac:dyDescent="0.35">
      <c r="A49" s="3">
        <v>2002</v>
      </c>
      <c r="B49" s="22" t="s">
        <v>15</v>
      </c>
      <c r="C49" t="s">
        <v>18</v>
      </c>
      <c r="D49" s="23">
        <f>VLOOKUP(A49,Übersicht!$C$2:$D$67,2,FALSE)</f>
        <v>0</v>
      </c>
      <c r="E49" s="23" t="str">
        <f>VLOOKUP(A49,Übersicht!$C$2:$E$67,3,FALSE)</f>
        <v xml:space="preserve"> &gt; 16 bar</v>
      </c>
      <c r="F49" s="3">
        <v>43</v>
      </c>
      <c r="G49" s="3">
        <f>VLOOKUP(A49,Übersicht!$C$2:$P$67,14,FALSE)</f>
        <v>1</v>
      </c>
      <c r="H49" s="3">
        <v>1</v>
      </c>
      <c r="I49" s="24">
        <v>508447.39089358901</v>
      </c>
      <c r="J49" s="3">
        <v>1972</v>
      </c>
      <c r="K49" s="4">
        <f t="shared" si="0"/>
        <v>36</v>
      </c>
      <c r="L49" s="21">
        <f>VLOOKUP(A49,Übersicht!$C$2:$F$67,4,FALSE)</f>
        <v>85</v>
      </c>
      <c r="M49" s="21">
        <f>VLOOKUP(A49,Übersicht!$C$2:$F$67,4,FALSE)</f>
        <v>85</v>
      </c>
      <c r="N49" s="3" t="s">
        <v>67</v>
      </c>
      <c r="O49" s="3">
        <v>1</v>
      </c>
      <c r="P49" s="4">
        <f>VLOOKUP(A49,Übersicht!$C$2:$I$67,7,FALSE)*100</f>
        <v>99</v>
      </c>
      <c r="Q49" s="4" t="s">
        <v>67</v>
      </c>
      <c r="R49" s="4">
        <f>VLOOKUP(A49,Übersicht!$C$2:$J$67,8,FALSE)*100</f>
        <v>100</v>
      </c>
      <c r="S49" s="4">
        <f>VLOOKUP(A49,Übersicht!$C$2:$K$67,9,FALSE)*100</f>
        <v>100</v>
      </c>
      <c r="T49" s="4" t="str">
        <f>VLOOKUP(A49,Übersicht!$C$2:$L$67,10,FALSE)</f>
        <v>-</v>
      </c>
      <c r="U49" s="25">
        <f>VLOOKUP(A49,Übersicht!$C$2:$M$67,11,FALSE)</f>
        <v>1430.0000000000002</v>
      </c>
      <c r="V49" s="25">
        <f>VLOOKUP(A49,Übersicht!$C$2:$N$67,12,FALSE)</f>
        <v>130</v>
      </c>
      <c r="W49" s="25" t="str">
        <f>VLOOKUP(A49,Übersicht!$C$2:$O$67,13,FALSE)</f>
        <v>-</v>
      </c>
      <c r="X49" s="4" t="s">
        <v>67</v>
      </c>
    </row>
    <row r="50" spans="1:24" x14ac:dyDescent="0.35">
      <c r="A50" s="3">
        <v>2002</v>
      </c>
      <c r="B50" s="22" t="s">
        <v>15</v>
      </c>
      <c r="C50" t="s">
        <v>18</v>
      </c>
      <c r="D50" s="23">
        <f>VLOOKUP(A50,Übersicht!$C$2:$D$67,2,FALSE)</f>
        <v>0</v>
      </c>
      <c r="E50" s="23" t="str">
        <f>VLOOKUP(A50,Übersicht!$C$2:$E$67,3,FALSE)</f>
        <v xml:space="preserve"> &gt; 16 bar</v>
      </c>
      <c r="F50" s="3">
        <v>44</v>
      </c>
      <c r="G50" s="3">
        <f>VLOOKUP(A50,Übersicht!$C$2:$P$67,14,FALSE)</f>
        <v>1</v>
      </c>
      <c r="H50" s="3">
        <v>1</v>
      </c>
      <c r="I50" s="24">
        <v>508447.39089358901</v>
      </c>
      <c r="J50" s="3">
        <v>1973</v>
      </c>
      <c r="K50" s="4">
        <f t="shared" si="0"/>
        <v>37</v>
      </c>
      <c r="L50" s="21">
        <f>VLOOKUP(A50,Übersicht!$C$2:$F$67,4,FALSE)</f>
        <v>85</v>
      </c>
      <c r="M50" s="21">
        <f>VLOOKUP(A50,Übersicht!$C$2:$F$67,4,FALSE)</f>
        <v>85</v>
      </c>
      <c r="N50" s="3" t="s">
        <v>67</v>
      </c>
      <c r="O50" s="3">
        <v>1</v>
      </c>
      <c r="P50" s="4">
        <f>VLOOKUP(A50,Übersicht!$C$2:$I$67,7,FALSE)*100</f>
        <v>99</v>
      </c>
      <c r="Q50" s="4" t="s">
        <v>67</v>
      </c>
      <c r="R50" s="4">
        <f>VLOOKUP(A50,Übersicht!$C$2:$J$67,8,FALSE)*100</f>
        <v>100</v>
      </c>
      <c r="S50" s="4">
        <f>VLOOKUP(A50,Übersicht!$C$2:$K$67,9,FALSE)*100</f>
        <v>100</v>
      </c>
      <c r="T50" s="4" t="str">
        <f>VLOOKUP(A50,Übersicht!$C$2:$L$67,10,FALSE)</f>
        <v>-</v>
      </c>
      <c r="U50" s="25">
        <f>VLOOKUP(A50,Übersicht!$C$2:$M$67,11,FALSE)</f>
        <v>1430.0000000000002</v>
      </c>
      <c r="V50" s="25">
        <f>VLOOKUP(A50,Übersicht!$C$2:$N$67,12,FALSE)</f>
        <v>130</v>
      </c>
      <c r="W50" s="25" t="str">
        <f>VLOOKUP(A50,Übersicht!$C$2:$O$67,13,FALSE)</f>
        <v>-</v>
      </c>
      <c r="X50" s="4" t="s">
        <v>67</v>
      </c>
    </row>
    <row r="51" spans="1:24" x14ac:dyDescent="0.35">
      <c r="A51" s="3">
        <v>2002</v>
      </c>
      <c r="B51" s="22" t="s">
        <v>15</v>
      </c>
      <c r="C51" t="s">
        <v>18</v>
      </c>
      <c r="D51" s="23">
        <f>VLOOKUP(A51,Übersicht!$C$2:$D$67,2,FALSE)</f>
        <v>0</v>
      </c>
      <c r="E51" s="23" t="str">
        <f>VLOOKUP(A51,Übersicht!$C$2:$E$67,3,FALSE)</f>
        <v xml:space="preserve"> &gt; 16 bar</v>
      </c>
      <c r="F51" s="3">
        <v>45</v>
      </c>
      <c r="G51" s="3">
        <f>VLOOKUP(A51,Übersicht!$C$2:$P$67,14,FALSE)</f>
        <v>1</v>
      </c>
      <c r="H51" s="3">
        <v>1</v>
      </c>
      <c r="I51" s="24">
        <v>508447.39089358901</v>
      </c>
      <c r="J51" s="3">
        <v>1974</v>
      </c>
      <c r="K51" s="4">
        <f t="shared" si="0"/>
        <v>38</v>
      </c>
      <c r="L51" s="21">
        <f>VLOOKUP(A51,Übersicht!$C$2:$F$67,4,FALSE)</f>
        <v>85</v>
      </c>
      <c r="M51" s="21">
        <f>VLOOKUP(A51,Übersicht!$C$2:$F$67,4,FALSE)</f>
        <v>85</v>
      </c>
      <c r="N51" s="3" t="s">
        <v>67</v>
      </c>
      <c r="O51" s="3">
        <v>1</v>
      </c>
      <c r="P51" s="4">
        <f>VLOOKUP(A51,Übersicht!$C$2:$I$67,7,FALSE)*100</f>
        <v>99</v>
      </c>
      <c r="Q51" s="4" t="s">
        <v>67</v>
      </c>
      <c r="R51" s="4">
        <f>VLOOKUP(A51,Übersicht!$C$2:$J$67,8,FALSE)*100</f>
        <v>100</v>
      </c>
      <c r="S51" s="4">
        <f>VLOOKUP(A51,Übersicht!$C$2:$K$67,9,FALSE)*100</f>
        <v>100</v>
      </c>
      <c r="T51" s="4" t="str">
        <f>VLOOKUP(A51,Übersicht!$C$2:$L$67,10,FALSE)</f>
        <v>-</v>
      </c>
      <c r="U51" s="25">
        <f>VLOOKUP(A51,Übersicht!$C$2:$M$67,11,FALSE)</f>
        <v>1430.0000000000002</v>
      </c>
      <c r="V51" s="25">
        <f>VLOOKUP(A51,Übersicht!$C$2:$N$67,12,FALSE)</f>
        <v>130</v>
      </c>
      <c r="W51" s="25" t="str">
        <f>VLOOKUP(A51,Übersicht!$C$2:$O$67,13,FALSE)</f>
        <v>-</v>
      </c>
      <c r="X51" s="4" t="s">
        <v>67</v>
      </c>
    </row>
    <row r="52" spans="1:24" x14ac:dyDescent="0.35">
      <c r="A52" s="3">
        <v>2002</v>
      </c>
      <c r="B52" s="22" t="s">
        <v>15</v>
      </c>
      <c r="C52" t="s">
        <v>18</v>
      </c>
      <c r="D52" s="23">
        <f>VLOOKUP(A52,Übersicht!$C$2:$D$67,2,FALSE)</f>
        <v>0</v>
      </c>
      <c r="E52" s="23" t="str">
        <f>VLOOKUP(A52,Übersicht!$C$2:$E$67,3,FALSE)</f>
        <v xml:space="preserve"> &gt; 16 bar</v>
      </c>
      <c r="F52" s="3">
        <v>46</v>
      </c>
      <c r="G52" s="3">
        <f>VLOOKUP(A52,Übersicht!$C$2:$P$67,14,FALSE)</f>
        <v>1</v>
      </c>
      <c r="H52" s="3">
        <v>1</v>
      </c>
      <c r="I52" s="24">
        <v>508447.39089358901</v>
      </c>
      <c r="J52" s="3">
        <v>1975</v>
      </c>
      <c r="K52" s="4">
        <f t="shared" si="0"/>
        <v>39</v>
      </c>
      <c r="L52" s="21">
        <f>VLOOKUP(A52,Übersicht!$C$2:$F$67,4,FALSE)</f>
        <v>85</v>
      </c>
      <c r="M52" s="21">
        <f>VLOOKUP(A52,Übersicht!$C$2:$F$67,4,FALSE)</f>
        <v>85</v>
      </c>
      <c r="N52" s="3" t="s">
        <v>67</v>
      </c>
      <c r="O52" s="3">
        <v>1</v>
      </c>
      <c r="P52" s="4">
        <f>VLOOKUP(A52,Übersicht!$C$2:$I$67,7,FALSE)*100</f>
        <v>99</v>
      </c>
      <c r="Q52" s="4" t="s">
        <v>67</v>
      </c>
      <c r="R52" s="4">
        <f>VLOOKUP(A52,Übersicht!$C$2:$J$67,8,FALSE)*100</f>
        <v>100</v>
      </c>
      <c r="S52" s="4">
        <f>VLOOKUP(A52,Übersicht!$C$2:$K$67,9,FALSE)*100</f>
        <v>100</v>
      </c>
      <c r="T52" s="4" t="str">
        <f>VLOOKUP(A52,Übersicht!$C$2:$L$67,10,FALSE)</f>
        <v>-</v>
      </c>
      <c r="U52" s="25">
        <f>VLOOKUP(A52,Übersicht!$C$2:$M$67,11,FALSE)</f>
        <v>1430.0000000000002</v>
      </c>
      <c r="V52" s="25">
        <f>VLOOKUP(A52,Übersicht!$C$2:$N$67,12,FALSE)</f>
        <v>130</v>
      </c>
      <c r="W52" s="25" t="str">
        <f>VLOOKUP(A52,Übersicht!$C$2:$O$67,13,FALSE)</f>
        <v>-</v>
      </c>
      <c r="X52" s="4" t="s">
        <v>67</v>
      </c>
    </row>
    <row r="53" spans="1:24" x14ac:dyDescent="0.35">
      <c r="A53" s="3">
        <v>2002</v>
      </c>
      <c r="B53" s="22" t="s">
        <v>15</v>
      </c>
      <c r="C53" t="s">
        <v>18</v>
      </c>
      <c r="D53" s="23">
        <f>VLOOKUP(A53,Übersicht!$C$2:$D$67,2,FALSE)</f>
        <v>0</v>
      </c>
      <c r="E53" s="23" t="str">
        <f>VLOOKUP(A53,Übersicht!$C$2:$E$67,3,FALSE)</f>
        <v xml:space="preserve"> &gt; 16 bar</v>
      </c>
      <c r="F53" s="3">
        <v>47</v>
      </c>
      <c r="G53" s="3">
        <f>VLOOKUP(A53,Übersicht!$C$2:$P$67,14,FALSE)</f>
        <v>1</v>
      </c>
      <c r="H53" s="3">
        <v>1</v>
      </c>
      <c r="I53" s="24">
        <v>508447.39089358901</v>
      </c>
      <c r="J53" s="3">
        <v>1976</v>
      </c>
      <c r="K53" s="4">
        <f t="shared" si="0"/>
        <v>40</v>
      </c>
      <c r="L53" s="21">
        <f>VLOOKUP(A53,Übersicht!$C$2:$F$67,4,FALSE)</f>
        <v>85</v>
      </c>
      <c r="M53" s="21">
        <f>VLOOKUP(A53,Übersicht!$C$2:$F$67,4,FALSE)</f>
        <v>85</v>
      </c>
      <c r="N53" s="3" t="s">
        <v>67</v>
      </c>
      <c r="O53" s="3">
        <v>1</v>
      </c>
      <c r="P53" s="4">
        <f>VLOOKUP(A53,Übersicht!$C$2:$I$67,7,FALSE)*100</f>
        <v>99</v>
      </c>
      <c r="Q53" s="4" t="s">
        <v>67</v>
      </c>
      <c r="R53" s="4">
        <f>VLOOKUP(A53,Übersicht!$C$2:$J$67,8,FALSE)*100</f>
        <v>100</v>
      </c>
      <c r="S53" s="4">
        <f>VLOOKUP(A53,Übersicht!$C$2:$K$67,9,FALSE)*100</f>
        <v>100</v>
      </c>
      <c r="T53" s="4" t="str">
        <f>VLOOKUP(A53,Übersicht!$C$2:$L$67,10,FALSE)</f>
        <v>-</v>
      </c>
      <c r="U53" s="25">
        <f>VLOOKUP(A53,Übersicht!$C$2:$M$67,11,FALSE)</f>
        <v>1430.0000000000002</v>
      </c>
      <c r="V53" s="25">
        <f>VLOOKUP(A53,Übersicht!$C$2:$N$67,12,FALSE)</f>
        <v>130</v>
      </c>
      <c r="W53" s="25" t="str">
        <f>VLOOKUP(A53,Übersicht!$C$2:$O$67,13,FALSE)</f>
        <v>-</v>
      </c>
      <c r="X53" s="4" t="s">
        <v>67</v>
      </c>
    </row>
    <row r="54" spans="1:24" x14ac:dyDescent="0.35">
      <c r="A54" s="3">
        <v>2002</v>
      </c>
      <c r="B54" s="22" t="s">
        <v>15</v>
      </c>
      <c r="C54" t="s">
        <v>18</v>
      </c>
      <c r="D54" s="23">
        <f>VLOOKUP(A54,Übersicht!$C$2:$D$67,2,FALSE)</f>
        <v>0</v>
      </c>
      <c r="E54" s="23" t="str">
        <f>VLOOKUP(A54,Übersicht!$C$2:$E$67,3,FALSE)</f>
        <v xml:space="preserve"> &gt; 16 bar</v>
      </c>
      <c r="F54" s="3">
        <v>48</v>
      </c>
      <c r="G54" s="3">
        <f>VLOOKUP(A54,Übersicht!$C$2:$P$67,14,FALSE)</f>
        <v>1</v>
      </c>
      <c r="H54" s="3">
        <v>1</v>
      </c>
      <c r="I54" s="24">
        <v>508447.39089358901</v>
      </c>
      <c r="J54" s="3">
        <v>1977</v>
      </c>
      <c r="K54" s="4">
        <f t="shared" si="0"/>
        <v>41</v>
      </c>
      <c r="L54" s="21">
        <f>VLOOKUP(A54,Übersicht!$C$2:$F$67,4,FALSE)</f>
        <v>85</v>
      </c>
      <c r="M54" s="21">
        <f>VLOOKUP(A54,Übersicht!$C$2:$F$67,4,FALSE)</f>
        <v>85</v>
      </c>
      <c r="N54" s="3" t="s">
        <v>67</v>
      </c>
      <c r="O54" s="3">
        <v>1</v>
      </c>
      <c r="P54" s="4">
        <f>VLOOKUP(A54,Übersicht!$C$2:$I$67,7,FALSE)*100</f>
        <v>99</v>
      </c>
      <c r="Q54" s="4" t="s">
        <v>67</v>
      </c>
      <c r="R54" s="4">
        <f>VLOOKUP(A54,Übersicht!$C$2:$J$67,8,FALSE)*100</f>
        <v>100</v>
      </c>
      <c r="S54" s="4">
        <f>VLOOKUP(A54,Übersicht!$C$2:$K$67,9,FALSE)*100</f>
        <v>100</v>
      </c>
      <c r="T54" s="4" t="str">
        <f>VLOOKUP(A54,Übersicht!$C$2:$L$67,10,FALSE)</f>
        <v>-</v>
      </c>
      <c r="U54" s="25">
        <f>VLOOKUP(A54,Übersicht!$C$2:$M$67,11,FALSE)</f>
        <v>1430.0000000000002</v>
      </c>
      <c r="V54" s="25">
        <f>VLOOKUP(A54,Übersicht!$C$2:$N$67,12,FALSE)</f>
        <v>130</v>
      </c>
      <c r="W54" s="25" t="str">
        <f>VLOOKUP(A54,Übersicht!$C$2:$O$67,13,FALSE)</f>
        <v>-</v>
      </c>
      <c r="X54" s="4" t="s">
        <v>67</v>
      </c>
    </row>
    <row r="55" spans="1:24" x14ac:dyDescent="0.35">
      <c r="A55" s="3">
        <v>2002</v>
      </c>
      <c r="B55" s="22" t="s">
        <v>15</v>
      </c>
      <c r="C55" t="s">
        <v>18</v>
      </c>
      <c r="D55" s="23">
        <f>VLOOKUP(A55,Übersicht!$C$2:$D$67,2,FALSE)</f>
        <v>0</v>
      </c>
      <c r="E55" s="23" t="str">
        <f>VLOOKUP(A55,Übersicht!$C$2:$E$67,3,FALSE)</f>
        <v xml:space="preserve"> &gt; 16 bar</v>
      </c>
      <c r="F55" s="3">
        <v>49</v>
      </c>
      <c r="G55" s="3">
        <f>VLOOKUP(A55,Übersicht!$C$2:$P$67,14,FALSE)</f>
        <v>1</v>
      </c>
      <c r="H55" s="3">
        <v>1</v>
      </c>
      <c r="I55" s="24">
        <v>508447.39089358901</v>
      </c>
      <c r="J55" s="3">
        <v>1978</v>
      </c>
      <c r="K55" s="4">
        <f t="shared" si="0"/>
        <v>42</v>
      </c>
      <c r="L55" s="21">
        <f>VLOOKUP(A55,Übersicht!$C$2:$F$67,4,FALSE)</f>
        <v>85</v>
      </c>
      <c r="M55" s="21">
        <f>VLOOKUP(A55,Übersicht!$C$2:$F$67,4,FALSE)</f>
        <v>85</v>
      </c>
      <c r="N55" s="3" t="s">
        <v>67</v>
      </c>
      <c r="O55" s="3">
        <v>1</v>
      </c>
      <c r="P55" s="4">
        <f>VLOOKUP(A55,Übersicht!$C$2:$I$67,7,FALSE)*100</f>
        <v>99</v>
      </c>
      <c r="Q55" s="4" t="s">
        <v>67</v>
      </c>
      <c r="R55" s="4">
        <f>VLOOKUP(A55,Übersicht!$C$2:$J$67,8,FALSE)*100</f>
        <v>100</v>
      </c>
      <c r="S55" s="4">
        <f>VLOOKUP(A55,Übersicht!$C$2:$K$67,9,FALSE)*100</f>
        <v>100</v>
      </c>
      <c r="T55" s="4" t="str">
        <f>VLOOKUP(A55,Übersicht!$C$2:$L$67,10,FALSE)</f>
        <v>-</v>
      </c>
      <c r="U55" s="25">
        <f>VLOOKUP(A55,Übersicht!$C$2:$M$67,11,FALSE)</f>
        <v>1430.0000000000002</v>
      </c>
      <c r="V55" s="25">
        <f>VLOOKUP(A55,Übersicht!$C$2:$N$67,12,FALSE)</f>
        <v>130</v>
      </c>
      <c r="W55" s="25" t="str">
        <f>VLOOKUP(A55,Übersicht!$C$2:$O$67,13,FALSE)</f>
        <v>-</v>
      </c>
      <c r="X55" s="4" t="s">
        <v>67</v>
      </c>
    </row>
    <row r="56" spans="1:24" x14ac:dyDescent="0.35">
      <c r="A56" s="3">
        <v>2002</v>
      </c>
      <c r="B56" s="22" t="s">
        <v>15</v>
      </c>
      <c r="C56" t="s">
        <v>18</v>
      </c>
      <c r="D56" s="23">
        <f>VLOOKUP(A56,Übersicht!$C$2:$D$67,2,FALSE)</f>
        <v>0</v>
      </c>
      <c r="E56" s="23" t="str">
        <f>VLOOKUP(A56,Übersicht!$C$2:$E$67,3,FALSE)</f>
        <v xml:space="preserve"> &gt; 16 bar</v>
      </c>
      <c r="F56" s="3">
        <v>50</v>
      </c>
      <c r="G56" s="3">
        <f>VLOOKUP(A56,Übersicht!$C$2:$P$67,14,FALSE)</f>
        <v>1</v>
      </c>
      <c r="H56" s="3">
        <v>1</v>
      </c>
      <c r="I56" s="24">
        <v>508447.39089358901</v>
      </c>
      <c r="J56" s="3">
        <v>1979</v>
      </c>
      <c r="K56" s="4">
        <f t="shared" si="0"/>
        <v>43</v>
      </c>
      <c r="L56" s="21">
        <f>VLOOKUP(A56,Übersicht!$C$2:$F$67,4,FALSE)</f>
        <v>85</v>
      </c>
      <c r="M56" s="21">
        <f>VLOOKUP(A56,Übersicht!$C$2:$F$67,4,FALSE)</f>
        <v>85</v>
      </c>
      <c r="N56" s="3" t="s">
        <v>67</v>
      </c>
      <c r="O56" s="3">
        <v>1</v>
      </c>
      <c r="P56" s="4">
        <f>VLOOKUP(A56,Übersicht!$C$2:$I$67,7,FALSE)*100</f>
        <v>99</v>
      </c>
      <c r="Q56" s="4" t="s">
        <v>67</v>
      </c>
      <c r="R56" s="4">
        <f>VLOOKUP(A56,Übersicht!$C$2:$J$67,8,FALSE)*100</f>
        <v>100</v>
      </c>
      <c r="S56" s="4">
        <f>VLOOKUP(A56,Übersicht!$C$2:$K$67,9,FALSE)*100</f>
        <v>100</v>
      </c>
      <c r="T56" s="4" t="str">
        <f>VLOOKUP(A56,Übersicht!$C$2:$L$67,10,FALSE)</f>
        <v>-</v>
      </c>
      <c r="U56" s="25">
        <f>VLOOKUP(A56,Übersicht!$C$2:$M$67,11,FALSE)</f>
        <v>1430.0000000000002</v>
      </c>
      <c r="V56" s="25">
        <f>VLOOKUP(A56,Übersicht!$C$2:$N$67,12,FALSE)</f>
        <v>130</v>
      </c>
      <c r="W56" s="25" t="str">
        <f>VLOOKUP(A56,Übersicht!$C$2:$O$67,13,FALSE)</f>
        <v>-</v>
      </c>
      <c r="X56" s="4" t="s">
        <v>67</v>
      </c>
    </row>
    <row r="57" spans="1:24" x14ac:dyDescent="0.35">
      <c r="A57" s="3">
        <v>2002</v>
      </c>
      <c r="B57" s="22" t="s">
        <v>15</v>
      </c>
      <c r="C57" t="s">
        <v>18</v>
      </c>
      <c r="D57" s="23">
        <f>VLOOKUP(A57,Übersicht!$C$2:$D$67,2,FALSE)</f>
        <v>0</v>
      </c>
      <c r="E57" s="23" t="str">
        <f>VLOOKUP(A57,Übersicht!$C$2:$E$67,3,FALSE)</f>
        <v xml:space="preserve"> &gt; 16 bar</v>
      </c>
      <c r="F57" s="3">
        <v>51</v>
      </c>
      <c r="G57" s="3">
        <f>VLOOKUP(A57,Übersicht!$C$2:$P$67,14,FALSE)</f>
        <v>1</v>
      </c>
      <c r="H57" s="3">
        <v>1</v>
      </c>
      <c r="I57" s="24">
        <v>604510.32574527909</v>
      </c>
      <c r="J57" s="3">
        <v>1980</v>
      </c>
      <c r="K57" s="4">
        <f t="shared" si="0"/>
        <v>44</v>
      </c>
      <c r="L57" s="21">
        <f>VLOOKUP(A57,Übersicht!$C$2:$F$67,4,FALSE)</f>
        <v>85</v>
      </c>
      <c r="M57" s="21">
        <f>VLOOKUP(A57,Übersicht!$C$2:$F$67,4,FALSE)</f>
        <v>85</v>
      </c>
      <c r="N57" s="3" t="s">
        <v>67</v>
      </c>
      <c r="O57" s="3">
        <v>1</v>
      </c>
      <c r="P57" s="4">
        <f>VLOOKUP(A57,Übersicht!$C$2:$I$67,7,FALSE)*100</f>
        <v>99</v>
      </c>
      <c r="Q57" s="4" t="s">
        <v>67</v>
      </c>
      <c r="R57" s="4">
        <f>VLOOKUP(A57,Übersicht!$C$2:$J$67,8,FALSE)*100</f>
        <v>100</v>
      </c>
      <c r="S57" s="4">
        <f>VLOOKUP(A57,Übersicht!$C$2:$K$67,9,FALSE)*100</f>
        <v>100</v>
      </c>
      <c r="T57" s="4" t="str">
        <f>VLOOKUP(A57,Übersicht!$C$2:$L$67,10,FALSE)</f>
        <v>-</v>
      </c>
      <c r="U57" s="25">
        <f>VLOOKUP(A57,Übersicht!$C$2:$M$67,11,FALSE)</f>
        <v>1430.0000000000002</v>
      </c>
      <c r="V57" s="25">
        <f>VLOOKUP(A57,Übersicht!$C$2:$N$67,12,FALSE)</f>
        <v>130</v>
      </c>
      <c r="W57" s="25" t="str">
        <f>VLOOKUP(A57,Übersicht!$C$2:$O$67,13,FALSE)</f>
        <v>-</v>
      </c>
      <c r="X57" s="4" t="s">
        <v>67</v>
      </c>
    </row>
    <row r="58" spans="1:24" x14ac:dyDescent="0.35">
      <c r="A58" s="3">
        <v>2002</v>
      </c>
      <c r="B58" s="22" t="s">
        <v>15</v>
      </c>
      <c r="C58" t="s">
        <v>18</v>
      </c>
      <c r="D58" s="23">
        <f>VLOOKUP(A58,Übersicht!$C$2:$D$67,2,FALSE)</f>
        <v>0</v>
      </c>
      <c r="E58" s="23" t="str">
        <f>VLOOKUP(A58,Übersicht!$C$2:$E$67,3,FALSE)</f>
        <v xml:space="preserve"> &gt; 16 bar</v>
      </c>
      <c r="F58" s="3">
        <v>52</v>
      </c>
      <c r="G58" s="3">
        <f>VLOOKUP(A58,Übersicht!$C$2:$P$67,14,FALSE)</f>
        <v>1</v>
      </c>
      <c r="H58" s="3">
        <v>1</v>
      </c>
      <c r="I58" s="24">
        <v>604510.32574527909</v>
      </c>
      <c r="J58" s="3">
        <v>1981</v>
      </c>
      <c r="K58" s="4">
        <f t="shared" si="0"/>
        <v>45</v>
      </c>
      <c r="L58" s="21">
        <f>VLOOKUP(A58,Übersicht!$C$2:$F$67,4,FALSE)</f>
        <v>85</v>
      </c>
      <c r="M58" s="21">
        <f>VLOOKUP(A58,Übersicht!$C$2:$F$67,4,FALSE)</f>
        <v>85</v>
      </c>
      <c r="N58" s="3" t="s">
        <v>67</v>
      </c>
      <c r="O58" s="3">
        <v>1</v>
      </c>
      <c r="P58" s="4">
        <f>VLOOKUP(A58,Übersicht!$C$2:$I$67,7,FALSE)*100</f>
        <v>99</v>
      </c>
      <c r="Q58" s="4" t="s">
        <v>67</v>
      </c>
      <c r="R58" s="4">
        <f>VLOOKUP(A58,Übersicht!$C$2:$J$67,8,FALSE)*100</f>
        <v>100</v>
      </c>
      <c r="S58" s="4">
        <f>VLOOKUP(A58,Übersicht!$C$2:$K$67,9,FALSE)*100</f>
        <v>100</v>
      </c>
      <c r="T58" s="4" t="str">
        <f>VLOOKUP(A58,Übersicht!$C$2:$L$67,10,FALSE)</f>
        <v>-</v>
      </c>
      <c r="U58" s="25">
        <f>VLOOKUP(A58,Übersicht!$C$2:$M$67,11,FALSE)</f>
        <v>1430.0000000000002</v>
      </c>
      <c r="V58" s="25">
        <f>VLOOKUP(A58,Übersicht!$C$2:$N$67,12,FALSE)</f>
        <v>130</v>
      </c>
      <c r="W58" s="25" t="str">
        <f>VLOOKUP(A58,Übersicht!$C$2:$O$67,13,FALSE)</f>
        <v>-</v>
      </c>
      <c r="X58" s="4" t="s">
        <v>67</v>
      </c>
    </row>
    <row r="59" spans="1:24" x14ac:dyDescent="0.35">
      <c r="A59" s="3">
        <v>2002</v>
      </c>
      <c r="B59" s="22" t="s">
        <v>15</v>
      </c>
      <c r="C59" t="s">
        <v>18</v>
      </c>
      <c r="D59" s="23">
        <f>VLOOKUP(A59,Übersicht!$C$2:$D$67,2,FALSE)</f>
        <v>0</v>
      </c>
      <c r="E59" s="23" t="str">
        <f>VLOOKUP(A59,Übersicht!$C$2:$E$67,3,FALSE)</f>
        <v xml:space="preserve"> &gt; 16 bar</v>
      </c>
      <c r="F59" s="3">
        <v>53</v>
      </c>
      <c r="G59" s="3">
        <f>VLOOKUP(A59,Übersicht!$C$2:$P$67,14,FALSE)</f>
        <v>1</v>
      </c>
      <c r="H59" s="3">
        <v>1</v>
      </c>
      <c r="I59" s="24">
        <v>604510.32574527909</v>
      </c>
      <c r="J59" s="3">
        <v>1982</v>
      </c>
      <c r="K59" s="4">
        <f t="shared" si="0"/>
        <v>46</v>
      </c>
      <c r="L59" s="21">
        <f>VLOOKUP(A59,Übersicht!$C$2:$F$67,4,FALSE)</f>
        <v>85</v>
      </c>
      <c r="M59" s="21">
        <f>VLOOKUP(A59,Übersicht!$C$2:$F$67,4,FALSE)</f>
        <v>85</v>
      </c>
      <c r="N59" s="3" t="s">
        <v>67</v>
      </c>
      <c r="O59" s="3">
        <v>1</v>
      </c>
      <c r="P59" s="4">
        <f>VLOOKUP(A59,Übersicht!$C$2:$I$67,7,FALSE)*100</f>
        <v>99</v>
      </c>
      <c r="Q59" s="4" t="s">
        <v>67</v>
      </c>
      <c r="R59" s="4">
        <f>VLOOKUP(A59,Übersicht!$C$2:$J$67,8,FALSE)*100</f>
        <v>100</v>
      </c>
      <c r="S59" s="4">
        <f>VLOOKUP(A59,Übersicht!$C$2:$K$67,9,FALSE)*100</f>
        <v>100</v>
      </c>
      <c r="T59" s="4" t="str">
        <f>VLOOKUP(A59,Übersicht!$C$2:$L$67,10,FALSE)</f>
        <v>-</v>
      </c>
      <c r="U59" s="25">
        <f>VLOOKUP(A59,Übersicht!$C$2:$M$67,11,FALSE)</f>
        <v>1430.0000000000002</v>
      </c>
      <c r="V59" s="25">
        <f>VLOOKUP(A59,Übersicht!$C$2:$N$67,12,FALSE)</f>
        <v>130</v>
      </c>
      <c r="W59" s="25" t="str">
        <f>VLOOKUP(A59,Übersicht!$C$2:$O$67,13,FALSE)</f>
        <v>-</v>
      </c>
      <c r="X59" s="4" t="s">
        <v>67</v>
      </c>
    </row>
    <row r="60" spans="1:24" x14ac:dyDescent="0.35">
      <c r="A60" s="3">
        <v>2002</v>
      </c>
      <c r="B60" s="22" t="s">
        <v>15</v>
      </c>
      <c r="C60" t="s">
        <v>18</v>
      </c>
      <c r="D60" s="23">
        <f>VLOOKUP(A60,Übersicht!$C$2:$D$67,2,FALSE)</f>
        <v>0</v>
      </c>
      <c r="E60" s="23" t="str">
        <f>VLOOKUP(A60,Übersicht!$C$2:$E$67,3,FALSE)</f>
        <v xml:space="preserve"> &gt; 16 bar</v>
      </c>
      <c r="F60" s="3">
        <v>54</v>
      </c>
      <c r="G60" s="3">
        <f>VLOOKUP(A60,Übersicht!$C$2:$P$67,14,FALSE)</f>
        <v>1</v>
      </c>
      <c r="H60" s="3">
        <v>1</v>
      </c>
      <c r="I60" s="24">
        <v>604510.32574527909</v>
      </c>
      <c r="J60" s="3">
        <v>1983</v>
      </c>
      <c r="K60" s="4">
        <f t="shared" si="0"/>
        <v>47</v>
      </c>
      <c r="L60" s="21">
        <f>VLOOKUP(A60,Übersicht!$C$2:$F$67,4,FALSE)</f>
        <v>85</v>
      </c>
      <c r="M60" s="21">
        <f>VLOOKUP(A60,Übersicht!$C$2:$F$67,4,FALSE)</f>
        <v>85</v>
      </c>
      <c r="N60" s="3" t="s">
        <v>67</v>
      </c>
      <c r="O60" s="3">
        <v>1</v>
      </c>
      <c r="P60" s="4">
        <f>VLOOKUP(A60,Übersicht!$C$2:$I$67,7,FALSE)*100</f>
        <v>99</v>
      </c>
      <c r="Q60" s="4" t="s">
        <v>67</v>
      </c>
      <c r="R60" s="4">
        <f>VLOOKUP(A60,Übersicht!$C$2:$J$67,8,FALSE)*100</f>
        <v>100</v>
      </c>
      <c r="S60" s="4">
        <f>VLOOKUP(A60,Übersicht!$C$2:$K$67,9,FALSE)*100</f>
        <v>100</v>
      </c>
      <c r="T60" s="4" t="str">
        <f>VLOOKUP(A60,Übersicht!$C$2:$L$67,10,FALSE)</f>
        <v>-</v>
      </c>
      <c r="U60" s="25">
        <f>VLOOKUP(A60,Übersicht!$C$2:$M$67,11,FALSE)</f>
        <v>1430.0000000000002</v>
      </c>
      <c r="V60" s="25">
        <f>VLOOKUP(A60,Übersicht!$C$2:$N$67,12,FALSE)</f>
        <v>130</v>
      </c>
      <c r="W60" s="25" t="str">
        <f>VLOOKUP(A60,Übersicht!$C$2:$O$67,13,FALSE)</f>
        <v>-</v>
      </c>
      <c r="X60" s="4" t="s">
        <v>67</v>
      </c>
    </row>
    <row r="61" spans="1:24" x14ac:dyDescent="0.35">
      <c r="A61" s="3">
        <v>2002</v>
      </c>
      <c r="B61" s="22" t="s">
        <v>15</v>
      </c>
      <c r="C61" t="s">
        <v>18</v>
      </c>
      <c r="D61" s="23">
        <f>VLOOKUP(A61,Übersicht!$C$2:$D$67,2,FALSE)</f>
        <v>0</v>
      </c>
      <c r="E61" s="23" t="str">
        <f>VLOOKUP(A61,Übersicht!$C$2:$E$67,3,FALSE)</f>
        <v xml:space="preserve"> &gt; 16 bar</v>
      </c>
      <c r="F61" s="3">
        <v>55</v>
      </c>
      <c r="G61" s="3">
        <f>VLOOKUP(A61,Übersicht!$C$2:$P$67,14,FALSE)</f>
        <v>1</v>
      </c>
      <c r="H61" s="3">
        <v>1</v>
      </c>
      <c r="I61" s="24">
        <v>604510.32574527909</v>
      </c>
      <c r="J61" s="3">
        <v>1984</v>
      </c>
      <c r="K61" s="4">
        <f t="shared" si="0"/>
        <v>48</v>
      </c>
      <c r="L61" s="21">
        <f>VLOOKUP(A61,Übersicht!$C$2:$F$67,4,FALSE)</f>
        <v>85</v>
      </c>
      <c r="M61" s="21">
        <f>VLOOKUP(A61,Übersicht!$C$2:$F$67,4,FALSE)</f>
        <v>85</v>
      </c>
      <c r="N61" s="3" t="s">
        <v>67</v>
      </c>
      <c r="O61" s="3">
        <v>1</v>
      </c>
      <c r="P61" s="4">
        <f>VLOOKUP(A61,Übersicht!$C$2:$I$67,7,FALSE)*100</f>
        <v>99</v>
      </c>
      <c r="Q61" s="4" t="s">
        <v>67</v>
      </c>
      <c r="R61" s="4">
        <f>VLOOKUP(A61,Übersicht!$C$2:$J$67,8,FALSE)*100</f>
        <v>100</v>
      </c>
      <c r="S61" s="4">
        <f>VLOOKUP(A61,Übersicht!$C$2:$K$67,9,FALSE)*100</f>
        <v>100</v>
      </c>
      <c r="T61" s="4" t="str">
        <f>VLOOKUP(A61,Übersicht!$C$2:$L$67,10,FALSE)</f>
        <v>-</v>
      </c>
      <c r="U61" s="25">
        <f>VLOOKUP(A61,Übersicht!$C$2:$M$67,11,FALSE)</f>
        <v>1430.0000000000002</v>
      </c>
      <c r="V61" s="25">
        <f>VLOOKUP(A61,Übersicht!$C$2:$N$67,12,FALSE)</f>
        <v>130</v>
      </c>
      <c r="W61" s="25" t="str">
        <f>VLOOKUP(A61,Übersicht!$C$2:$O$67,13,FALSE)</f>
        <v>-</v>
      </c>
      <c r="X61" s="4" t="s">
        <v>67</v>
      </c>
    </row>
    <row r="62" spans="1:24" x14ac:dyDescent="0.35">
      <c r="A62" s="3">
        <v>2002</v>
      </c>
      <c r="B62" s="22" t="s">
        <v>15</v>
      </c>
      <c r="C62" t="s">
        <v>18</v>
      </c>
      <c r="D62" s="23">
        <f>VLOOKUP(A62,Übersicht!$C$2:$D$67,2,FALSE)</f>
        <v>0</v>
      </c>
      <c r="E62" s="23" t="str">
        <f>VLOOKUP(A62,Übersicht!$C$2:$E$67,3,FALSE)</f>
        <v xml:space="preserve"> &gt; 16 bar</v>
      </c>
      <c r="F62" s="3">
        <v>56</v>
      </c>
      <c r="G62" s="3">
        <f>VLOOKUP(A62,Übersicht!$C$2:$P$67,14,FALSE)</f>
        <v>1</v>
      </c>
      <c r="H62" s="3">
        <v>1</v>
      </c>
      <c r="I62" s="24">
        <v>604510.32574527909</v>
      </c>
      <c r="J62" s="3">
        <v>1985</v>
      </c>
      <c r="K62" s="4">
        <f t="shared" si="0"/>
        <v>49</v>
      </c>
      <c r="L62" s="21">
        <f>VLOOKUP(A62,Übersicht!$C$2:$F$67,4,FALSE)</f>
        <v>85</v>
      </c>
      <c r="M62" s="21">
        <f>VLOOKUP(A62,Übersicht!$C$2:$F$67,4,FALSE)</f>
        <v>85</v>
      </c>
      <c r="N62" s="3" t="s">
        <v>67</v>
      </c>
      <c r="O62" s="3">
        <v>1</v>
      </c>
      <c r="P62" s="4">
        <f>VLOOKUP(A62,Übersicht!$C$2:$I$67,7,FALSE)*100</f>
        <v>99</v>
      </c>
      <c r="Q62" s="4" t="s">
        <v>67</v>
      </c>
      <c r="R62" s="4">
        <f>VLOOKUP(A62,Übersicht!$C$2:$J$67,8,FALSE)*100</f>
        <v>100</v>
      </c>
      <c r="S62" s="4">
        <f>VLOOKUP(A62,Übersicht!$C$2:$K$67,9,FALSE)*100</f>
        <v>100</v>
      </c>
      <c r="T62" s="4" t="str">
        <f>VLOOKUP(A62,Übersicht!$C$2:$L$67,10,FALSE)</f>
        <v>-</v>
      </c>
      <c r="U62" s="25">
        <f>VLOOKUP(A62,Übersicht!$C$2:$M$67,11,FALSE)</f>
        <v>1430.0000000000002</v>
      </c>
      <c r="V62" s="25">
        <f>VLOOKUP(A62,Übersicht!$C$2:$N$67,12,FALSE)</f>
        <v>130</v>
      </c>
      <c r="W62" s="25" t="str">
        <f>VLOOKUP(A62,Übersicht!$C$2:$O$67,13,FALSE)</f>
        <v>-</v>
      </c>
      <c r="X62" s="4" t="s">
        <v>67</v>
      </c>
    </row>
    <row r="63" spans="1:24" x14ac:dyDescent="0.35">
      <c r="A63" s="3">
        <v>2002</v>
      </c>
      <c r="B63" s="22" t="s">
        <v>15</v>
      </c>
      <c r="C63" t="s">
        <v>18</v>
      </c>
      <c r="D63" s="23">
        <f>VLOOKUP(A63,Übersicht!$C$2:$D$67,2,FALSE)</f>
        <v>0</v>
      </c>
      <c r="E63" s="23" t="str">
        <f>VLOOKUP(A63,Übersicht!$C$2:$E$67,3,FALSE)</f>
        <v xml:space="preserve"> &gt; 16 bar</v>
      </c>
      <c r="F63" s="3">
        <v>57</v>
      </c>
      <c r="G63" s="3">
        <f>VLOOKUP(A63,Übersicht!$C$2:$P$67,14,FALSE)</f>
        <v>1</v>
      </c>
      <c r="H63" s="3">
        <v>1</v>
      </c>
      <c r="I63" s="24">
        <v>604510.32574527909</v>
      </c>
      <c r="J63" s="3">
        <v>1986</v>
      </c>
      <c r="K63" s="4">
        <f t="shared" si="0"/>
        <v>50</v>
      </c>
      <c r="L63" s="21">
        <f>VLOOKUP(A63,Übersicht!$C$2:$F$67,4,FALSE)</f>
        <v>85</v>
      </c>
      <c r="M63" s="21">
        <f>VLOOKUP(A63,Übersicht!$C$2:$F$67,4,FALSE)</f>
        <v>85</v>
      </c>
      <c r="N63" s="3" t="s">
        <v>67</v>
      </c>
      <c r="O63" s="3">
        <v>1</v>
      </c>
      <c r="P63" s="4">
        <f>VLOOKUP(A63,Übersicht!$C$2:$I$67,7,FALSE)*100</f>
        <v>99</v>
      </c>
      <c r="Q63" s="4" t="s">
        <v>67</v>
      </c>
      <c r="R63" s="4">
        <f>VLOOKUP(A63,Übersicht!$C$2:$J$67,8,FALSE)*100</f>
        <v>100</v>
      </c>
      <c r="S63" s="4">
        <f>VLOOKUP(A63,Übersicht!$C$2:$K$67,9,FALSE)*100</f>
        <v>100</v>
      </c>
      <c r="T63" s="4" t="str">
        <f>VLOOKUP(A63,Übersicht!$C$2:$L$67,10,FALSE)</f>
        <v>-</v>
      </c>
      <c r="U63" s="25">
        <f>VLOOKUP(A63,Übersicht!$C$2:$M$67,11,FALSE)</f>
        <v>1430.0000000000002</v>
      </c>
      <c r="V63" s="25">
        <f>VLOOKUP(A63,Übersicht!$C$2:$N$67,12,FALSE)</f>
        <v>130</v>
      </c>
      <c r="W63" s="25" t="str">
        <f>VLOOKUP(A63,Übersicht!$C$2:$O$67,13,FALSE)</f>
        <v>-</v>
      </c>
      <c r="X63" s="4" t="s">
        <v>67</v>
      </c>
    </row>
    <row r="64" spans="1:24" x14ac:dyDescent="0.35">
      <c r="A64" s="3">
        <v>2002</v>
      </c>
      <c r="B64" s="22" t="s">
        <v>15</v>
      </c>
      <c r="C64" t="s">
        <v>18</v>
      </c>
      <c r="D64" s="23">
        <f>VLOOKUP(A64,Übersicht!$C$2:$D$67,2,FALSE)</f>
        <v>0</v>
      </c>
      <c r="E64" s="23" t="str">
        <f>VLOOKUP(A64,Übersicht!$C$2:$E$67,3,FALSE)</f>
        <v xml:space="preserve"> &gt; 16 bar</v>
      </c>
      <c r="F64" s="3">
        <v>58</v>
      </c>
      <c r="G64" s="3">
        <f>VLOOKUP(A64,Übersicht!$C$2:$P$67,14,FALSE)</f>
        <v>1</v>
      </c>
      <c r="H64" s="3">
        <v>1</v>
      </c>
      <c r="I64" s="24">
        <v>604510.32574527909</v>
      </c>
      <c r="J64" s="3">
        <v>1987</v>
      </c>
      <c r="K64" s="4">
        <f t="shared" si="0"/>
        <v>51</v>
      </c>
      <c r="L64" s="21">
        <f>VLOOKUP(A64,Übersicht!$C$2:$F$67,4,FALSE)</f>
        <v>85</v>
      </c>
      <c r="M64" s="21">
        <f>VLOOKUP(A64,Übersicht!$C$2:$F$67,4,FALSE)</f>
        <v>85</v>
      </c>
      <c r="N64" s="3" t="s">
        <v>67</v>
      </c>
      <c r="O64" s="3">
        <v>1</v>
      </c>
      <c r="P64" s="4">
        <f>VLOOKUP(A64,Übersicht!$C$2:$I$67,7,FALSE)*100</f>
        <v>99</v>
      </c>
      <c r="Q64" s="4" t="s">
        <v>67</v>
      </c>
      <c r="R64" s="4">
        <f>VLOOKUP(A64,Übersicht!$C$2:$J$67,8,FALSE)*100</f>
        <v>100</v>
      </c>
      <c r="S64" s="4">
        <f>VLOOKUP(A64,Übersicht!$C$2:$K$67,9,FALSE)*100</f>
        <v>100</v>
      </c>
      <c r="T64" s="4" t="str">
        <f>VLOOKUP(A64,Übersicht!$C$2:$L$67,10,FALSE)</f>
        <v>-</v>
      </c>
      <c r="U64" s="25">
        <f>VLOOKUP(A64,Übersicht!$C$2:$M$67,11,FALSE)</f>
        <v>1430.0000000000002</v>
      </c>
      <c r="V64" s="25">
        <f>VLOOKUP(A64,Übersicht!$C$2:$N$67,12,FALSE)</f>
        <v>130</v>
      </c>
      <c r="W64" s="25" t="str">
        <f>VLOOKUP(A64,Übersicht!$C$2:$O$67,13,FALSE)</f>
        <v>-</v>
      </c>
      <c r="X64" s="4" t="s">
        <v>67</v>
      </c>
    </row>
    <row r="65" spans="1:24" x14ac:dyDescent="0.35">
      <c r="A65" s="3">
        <v>2002</v>
      </c>
      <c r="B65" s="22" t="s">
        <v>15</v>
      </c>
      <c r="C65" t="s">
        <v>18</v>
      </c>
      <c r="D65" s="23">
        <f>VLOOKUP(A65,Übersicht!$C$2:$D$67,2,FALSE)</f>
        <v>0</v>
      </c>
      <c r="E65" s="23" t="str">
        <f>VLOOKUP(A65,Übersicht!$C$2:$E$67,3,FALSE)</f>
        <v xml:space="preserve"> &gt; 16 bar</v>
      </c>
      <c r="F65" s="3">
        <v>59</v>
      </c>
      <c r="G65" s="3">
        <f>VLOOKUP(A65,Übersicht!$C$2:$P$67,14,FALSE)</f>
        <v>1</v>
      </c>
      <c r="H65" s="3">
        <v>1</v>
      </c>
      <c r="I65" s="24">
        <v>604510.32574527909</v>
      </c>
      <c r="J65" s="3">
        <v>1988</v>
      </c>
      <c r="K65" s="4">
        <f t="shared" si="0"/>
        <v>52</v>
      </c>
      <c r="L65" s="21">
        <f>VLOOKUP(A65,Übersicht!$C$2:$F$67,4,FALSE)</f>
        <v>85</v>
      </c>
      <c r="M65" s="21">
        <f>VLOOKUP(A65,Übersicht!$C$2:$F$67,4,FALSE)</f>
        <v>85</v>
      </c>
      <c r="N65" s="3" t="s">
        <v>67</v>
      </c>
      <c r="O65" s="3">
        <v>1</v>
      </c>
      <c r="P65" s="4">
        <f>VLOOKUP(A65,Übersicht!$C$2:$I$67,7,FALSE)*100</f>
        <v>99</v>
      </c>
      <c r="Q65" s="4" t="s">
        <v>67</v>
      </c>
      <c r="R65" s="4">
        <f>VLOOKUP(A65,Übersicht!$C$2:$J$67,8,FALSE)*100</f>
        <v>100</v>
      </c>
      <c r="S65" s="4">
        <f>VLOOKUP(A65,Übersicht!$C$2:$K$67,9,FALSE)*100</f>
        <v>100</v>
      </c>
      <c r="T65" s="4" t="str">
        <f>VLOOKUP(A65,Übersicht!$C$2:$L$67,10,FALSE)</f>
        <v>-</v>
      </c>
      <c r="U65" s="25">
        <f>VLOOKUP(A65,Übersicht!$C$2:$M$67,11,FALSE)</f>
        <v>1430.0000000000002</v>
      </c>
      <c r="V65" s="25">
        <f>VLOOKUP(A65,Übersicht!$C$2:$N$67,12,FALSE)</f>
        <v>130</v>
      </c>
      <c r="W65" s="25" t="str">
        <f>VLOOKUP(A65,Übersicht!$C$2:$O$67,13,FALSE)</f>
        <v>-</v>
      </c>
      <c r="X65" s="4" t="s">
        <v>67</v>
      </c>
    </row>
    <row r="66" spans="1:24" x14ac:dyDescent="0.35">
      <c r="A66" s="3">
        <v>2002</v>
      </c>
      <c r="B66" s="22" t="s">
        <v>15</v>
      </c>
      <c r="C66" t="s">
        <v>18</v>
      </c>
      <c r="D66" s="23">
        <f>VLOOKUP(A66,Übersicht!$C$2:$D$67,2,FALSE)</f>
        <v>0</v>
      </c>
      <c r="E66" s="23" t="str">
        <f>VLOOKUP(A66,Übersicht!$C$2:$E$67,3,FALSE)</f>
        <v xml:space="preserve"> &gt; 16 bar</v>
      </c>
      <c r="F66" s="3">
        <v>60</v>
      </c>
      <c r="G66" s="3">
        <f>VLOOKUP(A66,Übersicht!$C$2:$P$67,14,FALSE)</f>
        <v>1</v>
      </c>
      <c r="H66" s="3">
        <v>1</v>
      </c>
      <c r="I66" s="24">
        <v>604510.32574527909</v>
      </c>
      <c r="J66" s="3">
        <v>1989</v>
      </c>
      <c r="K66" s="4">
        <f t="shared" si="0"/>
        <v>53</v>
      </c>
      <c r="L66" s="21">
        <f>VLOOKUP(A66,Übersicht!$C$2:$F$67,4,FALSE)</f>
        <v>85</v>
      </c>
      <c r="M66" s="21">
        <f>VLOOKUP(A66,Übersicht!$C$2:$F$67,4,FALSE)</f>
        <v>85</v>
      </c>
      <c r="N66" s="3" t="s">
        <v>67</v>
      </c>
      <c r="O66" s="3">
        <v>1</v>
      </c>
      <c r="P66" s="4">
        <f>VLOOKUP(A66,Übersicht!$C$2:$I$67,7,FALSE)*100</f>
        <v>99</v>
      </c>
      <c r="Q66" s="4" t="s">
        <v>67</v>
      </c>
      <c r="R66" s="4">
        <f>VLOOKUP(A66,Übersicht!$C$2:$J$67,8,FALSE)*100</f>
        <v>100</v>
      </c>
      <c r="S66" s="4">
        <f>VLOOKUP(A66,Übersicht!$C$2:$K$67,9,FALSE)*100</f>
        <v>100</v>
      </c>
      <c r="T66" s="4" t="str">
        <f>VLOOKUP(A66,Übersicht!$C$2:$L$67,10,FALSE)</f>
        <v>-</v>
      </c>
      <c r="U66" s="25">
        <f>VLOOKUP(A66,Übersicht!$C$2:$M$67,11,FALSE)</f>
        <v>1430.0000000000002</v>
      </c>
      <c r="V66" s="25">
        <f>VLOOKUP(A66,Übersicht!$C$2:$N$67,12,FALSE)</f>
        <v>130</v>
      </c>
      <c r="W66" s="25" t="str">
        <f>VLOOKUP(A66,Übersicht!$C$2:$O$67,13,FALSE)</f>
        <v>-</v>
      </c>
      <c r="X66" s="4" t="s">
        <v>67</v>
      </c>
    </row>
    <row r="67" spans="1:24" x14ac:dyDescent="0.35">
      <c r="A67" s="3">
        <v>2002</v>
      </c>
      <c r="B67" s="22" t="s">
        <v>15</v>
      </c>
      <c r="C67" t="s">
        <v>18</v>
      </c>
      <c r="D67" s="23">
        <f>VLOOKUP(A67,Übersicht!$C$2:$D$67,2,FALSE)</f>
        <v>0</v>
      </c>
      <c r="E67" s="23" t="str">
        <f>VLOOKUP(A67,Übersicht!$C$2:$E$67,3,FALSE)</f>
        <v xml:space="preserve"> &gt; 16 bar</v>
      </c>
      <c r="F67" s="3">
        <v>61</v>
      </c>
      <c r="G67" s="3">
        <f>VLOOKUP(A67,Übersicht!$C$2:$P$67,14,FALSE)</f>
        <v>1</v>
      </c>
      <c r="H67" s="3">
        <v>1</v>
      </c>
      <c r="I67" s="24">
        <v>577063.77293051046</v>
      </c>
      <c r="J67" s="3">
        <v>1990</v>
      </c>
      <c r="K67" s="4">
        <f t="shared" si="0"/>
        <v>54</v>
      </c>
      <c r="L67" s="21">
        <f>VLOOKUP(A67,Übersicht!$C$2:$F$67,4,FALSE)</f>
        <v>85</v>
      </c>
      <c r="M67" s="21">
        <f>VLOOKUP(A67,Übersicht!$C$2:$F$67,4,FALSE)</f>
        <v>85</v>
      </c>
      <c r="N67" s="3" t="s">
        <v>67</v>
      </c>
      <c r="O67" s="3">
        <v>1</v>
      </c>
      <c r="P67" s="4">
        <f>VLOOKUP(A67,Übersicht!$C$2:$I$67,7,FALSE)*100</f>
        <v>99</v>
      </c>
      <c r="Q67" s="4" t="s">
        <v>67</v>
      </c>
      <c r="R67" s="4">
        <f>VLOOKUP(A67,Übersicht!$C$2:$J$67,8,FALSE)*100</f>
        <v>100</v>
      </c>
      <c r="S67" s="4">
        <f>VLOOKUP(A67,Übersicht!$C$2:$K$67,9,FALSE)*100</f>
        <v>100</v>
      </c>
      <c r="T67" s="4" t="str">
        <f>VLOOKUP(A67,Übersicht!$C$2:$L$67,10,FALSE)</f>
        <v>-</v>
      </c>
      <c r="U67" s="25">
        <f>VLOOKUP(A67,Übersicht!$C$2:$M$67,11,FALSE)</f>
        <v>1430.0000000000002</v>
      </c>
      <c r="V67" s="25">
        <f>VLOOKUP(A67,Übersicht!$C$2:$N$67,12,FALSE)</f>
        <v>130</v>
      </c>
      <c r="W67" s="25" t="str">
        <f>VLOOKUP(A67,Übersicht!$C$2:$O$67,13,FALSE)</f>
        <v>-</v>
      </c>
      <c r="X67" s="4" t="s">
        <v>67</v>
      </c>
    </row>
    <row r="68" spans="1:24" x14ac:dyDescent="0.35">
      <c r="A68" s="3">
        <v>2002</v>
      </c>
      <c r="B68" s="22" t="s">
        <v>15</v>
      </c>
      <c r="C68" t="s">
        <v>18</v>
      </c>
      <c r="D68" s="23">
        <f>VLOOKUP(A68,Übersicht!$C$2:$D$67,2,FALSE)</f>
        <v>0</v>
      </c>
      <c r="E68" s="23" t="str">
        <f>VLOOKUP(A68,Übersicht!$C$2:$E$67,3,FALSE)</f>
        <v xml:space="preserve"> &gt; 16 bar</v>
      </c>
      <c r="F68" s="3">
        <v>62</v>
      </c>
      <c r="G68" s="3">
        <f>VLOOKUP(A68,Übersicht!$C$2:$P$67,14,FALSE)</f>
        <v>1</v>
      </c>
      <c r="H68" s="3">
        <v>1</v>
      </c>
      <c r="I68" s="24">
        <v>577063.77293051046</v>
      </c>
      <c r="J68" s="3">
        <v>1991</v>
      </c>
      <c r="K68" s="4">
        <f t="shared" si="0"/>
        <v>55</v>
      </c>
      <c r="L68" s="21">
        <f>VLOOKUP(A68,Übersicht!$C$2:$F$67,4,FALSE)</f>
        <v>85</v>
      </c>
      <c r="M68" s="21">
        <f>VLOOKUP(A68,Übersicht!$C$2:$F$67,4,FALSE)</f>
        <v>85</v>
      </c>
      <c r="N68" s="3" t="s">
        <v>67</v>
      </c>
      <c r="O68" s="3">
        <v>1</v>
      </c>
      <c r="P68" s="4">
        <f>VLOOKUP(A68,Übersicht!$C$2:$I$67,7,FALSE)*100</f>
        <v>99</v>
      </c>
      <c r="Q68" s="4" t="s">
        <v>67</v>
      </c>
      <c r="R68" s="4">
        <f>VLOOKUP(A68,Übersicht!$C$2:$J$67,8,FALSE)*100</f>
        <v>100</v>
      </c>
      <c r="S68" s="4">
        <f>VLOOKUP(A68,Übersicht!$C$2:$K$67,9,FALSE)*100</f>
        <v>100</v>
      </c>
      <c r="T68" s="4" t="str">
        <f>VLOOKUP(A68,Übersicht!$C$2:$L$67,10,FALSE)</f>
        <v>-</v>
      </c>
      <c r="U68" s="25">
        <f>VLOOKUP(A68,Übersicht!$C$2:$M$67,11,FALSE)</f>
        <v>1430.0000000000002</v>
      </c>
      <c r="V68" s="25">
        <f>VLOOKUP(A68,Übersicht!$C$2:$N$67,12,FALSE)</f>
        <v>130</v>
      </c>
      <c r="W68" s="25" t="str">
        <f>VLOOKUP(A68,Übersicht!$C$2:$O$67,13,FALSE)</f>
        <v>-</v>
      </c>
      <c r="X68" s="4" t="s">
        <v>67</v>
      </c>
    </row>
    <row r="69" spans="1:24" x14ac:dyDescent="0.35">
      <c r="A69" s="3">
        <v>2002</v>
      </c>
      <c r="B69" s="22" t="s">
        <v>15</v>
      </c>
      <c r="C69" t="s">
        <v>18</v>
      </c>
      <c r="D69" s="23">
        <f>VLOOKUP(A69,Übersicht!$C$2:$D$67,2,FALSE)</f>
        <v>0</v>
      </c>
      <c r="E69" s="23" t="str">
        <f>VLOOKUP(A69,Übersicht!$C$2:$E$67,3,FALSE)</f>
        <v xml:space="preserve"> &gt; 16 bar</v>
      </c>
      <c r="F69" s="3">
        <v>63</v>
      </c>
      <c r="G69" s="3">
        <f>VLOOKUP(A69,Übersicht!$C$2:$P$67,14,FALSE)</f>
        <v>1</v>
      </c>
      <c r="H69" s="3">
        <v>1</v>
      </c>
      <c r="I69" s="24">
        <v>577063.77293051046</v>
      </c>
      <c r="J69" s="3">
        <v>1992</v>
      </c>
      <c r="K69" s="4">
        <f t="shared" si="0"/>
        <v>56</v>
      </c>
      <c r="L69" s="21">
        <f>VLOOKUP(A69,Übersicht!$C$2:$F$67,4,FALSE)</f>
        <v>85</v>
      </c>
      <c r="M69" s="21">
        <f>VLOOKUP(A69,Übersicht!$C$2:$F$67,4,FALSE)</f>
        <v>85</v>
      </c>
      <c r="N69" s="3" t="s">
        <v>67</v>
      </c>
      <c r="O69" s="3">
        <v>1</v>
      </c>
      <c r="P69" s="4">
        <f>VLOOKUP(A69,Übersicht!$C$2:$I$67,7,FALSE)*100</f>
        <v>99</v>
      </c>
      <c r="Q69" s="4" t="s">
        <v>67</v>
      </c>
      <c r="R69" s="4">
        <f>VLOOKUP(A69,Übersicht!$C$2:$J$67,8,FALSE)*100</f>
        <v>100</v>
      </c>
      <c r="S69" s="4">
        <f>VLOOKUP(A69,Übersicht!$C$2:$K$67,9,FALSE)*100</f>
        <v>100</v>
      </c>
      <c r="T69" s="4" t="str">
        <f>VLOOKUP(A69,Übersicht!$C$2:$L$67,10,FALSE)</f>
        <v>-</v>
      </c>
      <c r="U69" s="25">
        <f>VLOOKUP(A69,Übersicht!$C$2:$M$67,11,FALSE)</f>
        <v>1430.0000000000002</v>
      </c>
      <c r="V69" s="25">
        <f>VLOOKUP(A69,Übersicht!$C$2:$N$67,12,FALSE)</f>
        <v>130</v>
      </c>
      <c r="W69" s="25" t="str">
        <f>VLOOKUP(A69,Übersicht!$C$2:$O$67,13,FALSE)</f>
        <v>-</v>
      </c>
      <c r="X69" s="4" t="s">
        <v>67</v>
      </c>
    </row>
    <row r="70" spans="1:24" x14ac:dyDescent="0.35">
      <c r="A70" s="3">
        <v>2002</v>
      </c>
      <c r="B70" s="22" t="s">
        <v>15</v>
      </c>
      <c r="C70" t="s">
        <v>18</v>
      </c>
      <c r="D70" s="23">
        <f>VLOOKUP(A70,Übersicht!$C$2:$D$67,2,FALSE)</f>
        <v>0</v>
      </c>
      <c r="E70" s="23" t="str">
        <f>VLOOKUP(A70,Übersicht!$C$2:$E$67,3,FALSE)</f>
        <v xml:space="preserve"> &gt; 16 bar</v>
      </c>
      <c r="F70" s="3">
        <v>64</v>
      </c>
      <c r="G70" s="3">
        <f>VLOOKUP(A70,Übersicht!$C$2:$P$67,14,FALSE)</f>
        <v>1</v>
      </c>
      <c r="H70" s="3">
        <v>1</v>
      </c>
      <c r="I70" s="24">
        <v>577063.77293051046</v>
      </c>
      <c r="J70" s="3">
        <v>1993</v>
      </c>
      <c r="K70" s="4">
        <f t="shared" si="0"/>
        <v>57</v>
      </c>
      <c r="L70" s="21">
        <f>VLOOKUP(A70,Übersicht!$C$2:$F$67,4,FALSE)</f>
        <v>85</v>
      </c>
      <c r="M70" s="21">
        <f>VLOOKUP(A70,Übersicht!$C$2:$F$67,4,FALSE)</f>
        <v>85</v>
      </c>
      <c r="N70" s="3" t="s">
        <v>67</v>
      </c>
      <c r="O70" s="3">
        <v>1</v>
      </c>
      <c r="P70" s="4">
        <f>VLOOKUP(A70,Übersicht!$C$2:$I$67,7,FALSE)*100</f>
        <v>99</v>
      </c>
      <c r="Q70" s="4" t="s">
        <v>67</v>
      </c>
      <c r="R70" s="4">
        <f>VLOOKUP(A70,Übersicht!$C$2:$J$67,8,FALSE)*100</f>
        <v>100</v>
      </c>
      <c r="S70" s="4">
        <f>VLOOKUP(A70,Übersicht!$C$2:$K$67,9,FALSE)*100</f>
        <v>100</v>
      </c>
      <c r="T70" s="4" t="str">
        <f>VLOOKUP(A70,Übersicht!$C$2:$L$67,10,FALSE)</f>
        <v>-</v>
      </c>
      <c r="U70" s="25">
        <f>VLOOKUP(A70,Übersicht!$C$2:$M$67,11,FALSE)</f>
        <v>1430.0000000000002</v>
      </c>
      <c r="V70" s="25">
        <f>VLOOKUP(A70,Übersicht!$C$2:$N$67,12,FALSE)</f>
        <v>130</v>
      </c>
      <c r="W70" s="25" t="str">
        <f>VLOOKUP(A70,Übersicht!$C$2:$O$67,13,FALSE)</f>
        <v>-</v>
      </c>
      <c r="X70" s="4" t="s">
        <v>67</v>
      </c>
    </row>
    <row r="71" spans="1:24" x14ac:dyDescent="0.35">
      <c r="A71" s="3">
        <v>2002</v>
      </c>
      <c r="B71" s="22" t="s">
        <v>15</v>
      </c>
      <c r="C71" t="s">
        <v>18</v>
      </c>
      <c r="D71" s="23">
        <f>VLOOKUP(A71,Übersicht!$C$2:$D$67,2,FALSE)</f>
        <v>0</v>
      </c>
      <c r="E71" s="23" t="str">
        <f>VLOOKUP(A71,Übersicht!$C$2:$E$67,3,FALSE)</f>
        <v xml:space="preserve"> &gt; 16 bar</v>
      </c>
      <c r="F71" s="3">
        <v>65</v>
      </c>
      <c r="G71" s="3">
        <f>VLOOKUP(A71,Übersicht!$C$2:$P$67,14,FALSE)</f>
        <v>1</v>
      </c>
      <c r="H71" s="3">
        <v>1</v>
      </c>
      <c r="I71" s="24">
        <v>577063.77293051046</v>
      </c>
      <c r="J71" s="3">
        <v>1994</v>
      </c>
      <c r="K71" s="4">
        <f t="shared" ref="K71:K134" si="1">IF(M71-($K$2-J71)&lt;=0,0,M71-($K$2-J71))</f>
        <v>58</v>
      </c>
      <c r="L71" s="21">
        <f>VLOOKUP(A71,Übersicht!$C$2:$F$67,4,FALSE)</f>
        <v>85</v>
      </c>
      <c r="M71" s="21">
        <f>VLOOKUP(A71,Übersicht!$C$2:$F$67,4,FALSE)</f>
        <v>85</v>
      </c>
      <c r="N71" s="3" t="s">
        <v>67</v>
      </c>
      <c r="O71" s="3">
        <v>1</v>
      </c>
      <c r="P71" s="4">
        <f>VLOOKUP(A71,Übersicht!$C$2:$I$67,7,FALSE)*100</f>
        <v>99</v>
      </c>
      <c r="Q71" s="4" t="s">
        <v>67</v>
      </c>
      <c r="R71" s="4">
        <f>VLOOKUP(A71,Übersicht!$C$2:$J$67,8,FALSE)*100</f>
        <v>100</v>
      </c>
      <c r="S71" s="4">
        <f>VLOOKUP(A71,Übersicht!$C$2:$K$67,9,FALSE)*100</f>
        <v>100</v>
      </c>
      <c r="T71" s="4" t="str">
        <f>VLOOKUP(A71,Übersicht!$C$2:$L$67,10,FALSE)</f>
        <v>-</v>
      </c>
      <c r="U71" s="25">
        <f>VLOOKUP(A71,Übersicht!$C$2:$M$67,11,FALSE)</f>
        <v>1430.0000000000002</v>
      </c>
      <c r="V71" s="25">
        <f>VLOOKUP(A71,Übersicht!$C$2:$N$67,12,FALSE)</f>
        <v>130</v>
      </c>
      <c r="W71" s="25" t="str">
        <f>VLOOKUP(A71,Übersicht!$C$2:$O$67,13,FALSE)</f>
        <v>-</v>
      </c>
      <c r="X71" s="4" t="s">
        <v>67</v>
      </c>
    </row>
    <row r="72" spans="1:24" x14ac:dyDescent="0.35">
      <c r="A72" s="3">
        <v>2002</v>
      </c>
      <c r="B72" s="22" t="s">
        <v>15</v>
      </c>
      <c r="C72" t="s">
        <v>18</v>
      </c>
      <c r="D72" s="23">
        <f>VLOOKUP(A72,Übersicht!$C$2:$D$67,2,FALSE)</f>
        <v>0</v>
      </c>
      <c r="E72" s="23" t="str">
        <f>VLOOKUP(A72,Übersicht!$C$2:$E$67,3,FALSE)</f>
        <v xml:space="preserve"> &gt; 16 bar</v>
      </c>
      <c r="F72" s="3">
        <v>66</v>
      </c>
      <c r="G72" s="3">
        <f>VLOOKUP(A72,Übersicht!$C$2:$P$67,14,FALSE)</f>
        <v>1</v>
      </c>
      <c r="H72" s="3">
        <v>1</v>
      </c>
      <c r="I72" s="24">
        <v>577063.77293051046</v>
      </c>
      <c r="J72" s="3">
        <v>1995</v>
      </c>
      <c r="K72" s="4">
        <f t="shared" si="1"/>
        <v>59</v>
      </c>
      <c r="L72" s="21">
        <f>VLOOKUP(A72,Übersicht!$C$2:$F$67,4,FALSE)</f>
        <v>85</v>
      </c>
      <c r="M72" s="21">
        <f>VLOOKUP(A72,Übersicht!$C$2:$F$67,4,FALSE)</f>
        <v>85</v>
      </c>
      <c r="N72" s="3" t="s">
        <v>67</v>
      </c>
      <c r="O72" s="3">
        <v>1</v>
      </c>
      <c r="P72" s="4">
        <f>VLOOKUP(A72,Übersicht!$C$2:$I$67,7,FALSE)*100</f>
        <v>99</v>
      </c>
      <c r="Q72" s="4" t="s">
        <v>67</v>
      </c>
      <c r="R72" s="4">
        <f>VLOOKUP(A72,Übersicht!$C$2:$J$67,8,FALSE)*100</f>
        <v>100</v>
      </c>
      <c r="S72" s="4">
        <f>VLOOKUP(A72,Übersicht!$C$2:$K$67,9,FALSE)*100</f>
        <v>100</v>
      </c>
      <c r="T72" s="4" t="str">
        <f>VLOOKUP(A72,Übersicht!$C$2:$L$67,10,FALSE)</f>
        <v>-</v>
      </c>
      <c r="U72" s="25">
        <f>VLOOKUP(A72,Übersicht!$C$2:$M$67,11,FALSE)</f>
        <v>1430.0000000000002</v>
      </c>
      <c r="V72" s="25">
        <f>VLOOKUP(A72,Übersicht!$C$2:$N$67,12,FALSE)</f>
        <v>130</v>
      </c>
      <c r="W72" s="25" t="str">
        <f>VLOOKUP(A72,Übersicht!$C$2:$O$67,13,FALSE)</f>
        <v>-</v>
      </c>
      <c r="X72" s="4" t="s">
        <v>67</v>
      </c>
    </row>
    <row r="73" spans="1:24" x14ac:dyDescent="0.35">
      <c r="A73" s="3">
        <v>2002</v>
      </c>
      <c r="B73" s="22" t="s">
        <v>15</v>
      </c>
      <c r="C73" t="s">
        <v>18</v>
      </c>
      <c r="D73" s="23">
        <f>VLOOKUP(A73,Übersicht!$C$2:$D$67,2,FALSE)</f>
        <v>0</v>
      </c>
      <c r="E73" s="23" t="str">
        <f>VLOOKUP(A73,Übersicht!$C$2:$E$67,3,FALSE)</f>
        <v xml:space="preserve"> &gt; 16 bar</v>
      </c>
      <c r="F73" s="3">
        <v>67</v>
      </c>
      <c r="G73" s="3">
        <f>VLOOKUP(A73,Übersicht!$C$2:$P$67,14,FALSE)</f>
        <v>1</v>
      </c>
      <c r="H73" s="3">
        <v>1</v>
      </c>
      <c r="I73" s="24">
        <v>577063.77293051046</v>
      </c>
      <c r="J73" s="3">
        <v>1996</v>
      </c>
      <c r="K73" s="4">
        <f t="shared" si="1"/>
        <v>60</v>
      </c>
      <c r="L73" s="21">
        <f>VLOOKUP(A73,Übersicht!$C$2:$F$67,4,FALSE)</f>
        <v>85</v>
      </c>
      <c r="M73" s="21">
        <f>VLOOKUP(A73,Übersicht!$C$2:$F$67,4,FALSE)</f>
        <v>85</v>
      </c>
      <c r="N73" s="3" t="s">
        <v>67</v>
      </c>
      <c r="O73" s="3">
        <v>1</v>
      </c>
      <c r="P73" s="4">
        <f>VLOOKUP(A73,Übersicht!$C$2:$I$67,7,FALSE)*100</f>
        <v>99</v>
      </c>
      <c r="Q73" s="4" t="s">
        <v>67</v>
      </c>
      <c r="R73" s="4">
        <f>VLOOKUP(A73,Übersicht!$C$2:$J$67,8,FALSE)*100</f>
        <v>100</v>
      </c>
      <c r="S73" s="4">
        <f>VLOOKUP(A73,Übersicht!$C$2:$K$67,9,FALSE)*100</f>
        <v>100</v>
      </c>
      <c r="T73" s="4" t="str">
        <f>VLOOKUP(A73,Übersicht!$C$2:$L$67,10,FALSE)</f>
        <v>-</v>
      </c>
      <c r="U73" s="25">
        <f>VLOOKUP(A73,Übersicht!$C$2:$M$67,11,FALSE)</f>
        <v>1430.0000000000002</v>
      </c>
      <c r="V73" s="25">
        <f>VLOOKUP(A73,Übersicht!$C$2:$N$67,12,FALSE)</f>
        <v>130</v>
      </c>
      <c r="W73" s="25" t="str">
        <f>VLOOKUP(A73,Übersicht!$C$2:$O$67,13,FALSE)</f>
        <v>-</v>
      </c>
      <c r="X73" s="4" t="s">
        <v>67</v>
      </c>
    </row>
    <row r="74" spans="1:24" x14ac:dyDescent="0.35">
      <c r="A74" s="3">
        <v>2002</v>
      </c>
      <c r="B74" s="22" t="s">
        <v>15</v>
      </c>
      <c r="C74" t="s">
        <v>18</v>
      </c>
      <c r="D74" s="23">
        <f>VLOOKUP(A74,Übersicht!$C$2:$D$67,2,FALSE)</f>
        <v>0</v>
      </c>
      <c r="E74" s="23" t="str">
        <f>VLOOKUP(A74,Übersicht!$C$2:$E$67,3,FALSE)</f>
        <v xml:space="preserve"> &gt; 16 bar</v>
      </c>
      <c r="F74" s="3">
        <v>68</v>
      </c>
      <c r="G74" s="3">
        <f>VLOOKUP(A74,Übersicht!$C$2:$P$67,14,FALSE)</f>
        <v>1</v>
      </c>
      <c r="H74" s="3">
        <v>1</v>
      </c>
      <c r="I74" s="24">
        <v>577063.77293051046</v>
      </c>
      <c r="J74" s="3">
        <v>1997</v>
      </c>
      <c r="K74" s="4">
        <f t="shared" si="1"/>
        <v>61</v>
      </c>
      <c r="L74" s="21">
        <f>VLOOKUP(A74,Übersicht!$C$2:$F$67,4,FALSE)</f>
        <v>85</v>
      </c>
      <c r="M74" s="21">
        <f>VLOOKUP(A74,Übersicht!$C$2:$F$67,4,FALSE)</f>
        <v>85</v>
      </c>
      <c r="N74" s="3" t="s">
        <v>67</v>
      </c>
      <c r="O74" s="3">
        <v>1</v>
      </c>
      <c r="P74" s="4">
        <f>VLOOKUP(A74,Übersicht!$C$2:$I$67,7,FALSE)*100</f>
        <v>99</v>
      </c>
      <c r="Q74" s="4" t="s">
        <v>67</v>
      </c>
      <c r="R74" s="4">
        <f>VLOOKUP(A74,Übersicht!$C$2:$J$67,8,FALSE)*100</f>
        <v>100</v>
      </c>
      <c r="S74" s="4">
        <f>VLOOKUP(A74,Übersicht!$C$2:$K$67,9,FALSE)*100</f>
        <v>100</v>
      </c>
      <c r="T74" s="4" t="str">
        <f>VLOOKUP(A74,Übersicht!$C$2:$L$67,10,FALSE)</f>
        <v>-</v>
      </c>
      <c r="U74" s="25">
        <f>VLOOKUP(A74,Übersicht!$C$2:$M$67,11,FALSE)</f>
        <v>1430.0000000000002</v>
      </c>
      <c r="V74" s="25">
        <f>VLOOKUP(A74,Übersicht!$C$2:$N$67,12,FALSE)</f>
        <v>130</v>
      </c>
      <c r="W74" s="25" t="str">
        <f>VLOOKUP(A74,Übersicht!$C$2:$O$67,13,FALSE)</f>
        <v>-</v>
      </c>
      <c r="X74" s="4" t="s">
        <v>67</v>
      </c>
    </row>
    <row r="75" spans="1:24" x14ac:dyDescent="0.35">
      <c r="A75" s="3">
        <v>2002</v>
      </c>
      <c r="B75" s="22" t="s">
        <v>15</v>
      </c>
      <c r="C75" t="s">
        <v>18</v>
      </c>
      <c r="D75" s="23">
        <f>VLOOKUP(A75,Übersicht!$C$2:$D$67,2,FALSE)</f>
        <v>0</v>
      </c>
      <c r="E75" s="23" t="str">
        <f>VLOOKUP(A75,Übersicht!$C$2:$E$67,3,FALSE)</f>
        <v xml:space="preserve"> &gt; 16 bar</v>
      </c>
      <c r="F75" s="3">
        <v>69</v>
      </c>
      <c r="G75" s="3">
        <f>VLOOKUP(A75,Übersicht!$C$2:$P$67,14,FALSE)</f>
        <v>1</v>
      </c>
      <c r="H75" s="3">
        <v>1</v>
      </c>
      <c r="I75" s="24">
        <v>577063.77293051046</v>
      </c>
      <c r="J75" s="3">
        <v>1998</v>
      </c>
      <c r="K75" s="4">
        <f t="shared" si="1"/>
        <v>62</v>
      </c>
      <c r="L75" s="21">
        <f>VLOOKUP(A75,Übersicht!$C$2:$F$67,4,FALSE)</f>
        <v>85</v>
      </c>
      <c r="M75" s="21">
        <f>VLOOKUP(A75,Übersicht!$C$2:$F$67,4,FALSE)</f>
        <v>85</v>
      </c>
      <c r="N75" s="3" t="s">
        <v>67</v>
      </c>
      <c r="O75" s="3">
        <v>1</v>
      </c>
      <c r="P75" s="4">
        <f>VLOOKUP(A75,Übersicht!$C$2:$I$67,7,FALSE)*100</f>
        <v>99</v>
      </c>
      <c r="Q75" s="4" t="s">
        <v>67</v>
      </c>
      <c r="R75" s="4">
        <f>VLOOKUP(A75,Übersicht!$C$2:$J$67,8,FALSE)*100</f>
        <v>100</v>
      </c>
      <c r="S75" s="4">
        <f>VLOOKUP(A75,Übersicht!$C$2:$K$67,9,FALSE)*100</f>
        <v>100</v>
      </c>
      <c r="T75" s="4" t="str">
        <f>VLOOKUP(A75,Übersicht!$C$2:$L$67,10,FALSE)</f>
        <v>-</v>
      </c>
      <c r="U75" s="25">
        <f>VLOOKUP(A75,Übersicht!$C$2:$M$67,11,FALSE)</f>
        <v>1430.0000000000002</v>
      </c>
      <c r="V75" s="25">
        <f>VLOOKUP(A75,Übersicht!$C$2:$N$67,12,FALSE)</f>
        <v>130</v>
      </c>
      <c r="W75" s="25" t="str">
        <f>VLOOKUP(A75,Übersicht!$C$2:$O$67,13,FALSE)</f>
        <v>-</v>
      </c>
      <c r="X75" s="4" t="s">
        <v>67</v>
      </c>
    </row>
    <row r="76" spans="1:24" x14ac:dyDescent="0.35">
      <c r="A76" s="3">
        <v>2002</v>
      </c>
      <c r="B76" s="22" t="s">
        <v>15</v>
      </c>
      <c r="C76" t="s">
        <v>18</v>
      </c>
      <c r="D76" s="23">
        <f>VLOOKUP(A76,Übersicht!$C$2:$D$67,2,FALSE)</f>
        <v>0</v>
      </c>
      <c r="E76" s="23" t="str">
        <f>VLOOKUP(A76,Übersicht!$C$2:$E$67,3,FALSE)</f>
        <v xml:space="preserve"> &gt; 16 bar</v>
      </c>
      <c r="F76" s="3">
        <v>70</v>
      </c>
      <c r="G76" s="3">
        <f>VLOOKUP(A76,Übersicht!$C$2:$P$67,14,FALSE)</f>
        <v>1</v>
      </c>
      <c r="H76" s="3">
        <v>1</v>
      </c>
      <c r="I76" s="24">
        <v>577063.77293051046</v>
      </c>
      <c r="J76" s="3">
        <v>1999</v>
      </c>
      <c r="K76" s="4">
        <f t="shared" si="1"/>
        <v>63</v>
      </c>
      <c r="L76" s="21">
        <f>VLOOKUP(A76,Übersicht!$C$2:$F$67,4,FALSE)</f>
        <v>85</v>
      </c>
      <c r="M76" s="21">
        <f>VLOOKUP(A76,Übersicht!$C$2:$F$67,4,FALSE)</f>
        <v>85</v>
      </c>
      <c r="N76" s="3" t="s">
        <v>67</v>
      </c>
      <c r="O76" s="3">
        <v>1</v>
      </c>
      <c r="P76" s="4">
        <f>VLOOKUP(A76,Übersicht!$C$2:$I$67,7,FALSE)*100</f>
        <v>99</v>
      </c>
      <c r="Q76" s="4" t="s">
        <v>67</v>
      </c>
      <c r="R76" s="4">
        <f>VLOOKUP(A76,Übersicht!$C$2:$J$67,8,FALSE)*100</f>
        <v>100</v>
      </c>
      <c r="S76" s="4">
        <f>VLOOKUP(A76,Übersicht!$C$2:$K$67,9,FALSE)*100</f>
        <v>100</v>
      </c>
      <c r="T76" s="4" t="str">
        <f>VLOOKUP(A76,Übersicht!$C$2:$L$67,10,FALSE)</f>
        <v>-</v>
      </c>
      <c r="U76" s="25">
        <f>VLOOKUP(A76,Übersicht!$C$2:$M$67,11,FALSE)</f>
        <v>1430.0000000000002</v>
      </c>
      <c r="V76" s="25">
        <f>VLOOKUP(A76,Übersicht!$C$2:$N$67,12,FALSE)</f>
        <v>130</v>
      </c>
      <c r="W76" s="25" t="str">
        <f>VLOOKUP(A76,Übersicht!$C$2:$O$67,13,FALSE)</f>
        <v>-</v>
      </c>
      <c r="X76" s="4" t="s">
        <v>67</v>
      </c>
    </row>
    <row r="77" spans="1:24" x14ac:dyDescent="0.35">
      <c r="A77" s="3">
        <v>2002</v>
      </c>
      <c r="B77" s="22" t="s">
        <v>15</v>
      </c>
      <c r="C77" t="s">
        <v>18</v>
      </c>
      <c r="D77" s="23">
        <f>VLOOKUP(A77,Übersicht!$C$2:$D$67,2,FALSE)</f>
        <v>0</v>
      </c>
      <c r="E77" s="23" t="str">
        <f>VLOOKUP(A77,Übersicht!$C$2:$E$67,3,FALSE)</f>
        <v xml:space="preserve"> &gt; 16 bar</v>
      </c>
      <c r="F77" s="3">
        <v>71</v>
      </c>
      <c r="G77" s="3">
        <f>VLOOKUP(A77,Übersicht!$C$2:$P$67,14,FALSE)</f>
        <v>1</v>
      </c>
      <c r="H77" s="3">
        <v>1</v>
      </c>
      <c r="I77" s="24">
        <v>228492.55218294889</v>
      </c>
      <c r="J77" s="3">
        <v>2000</v>
      </c>
      <c r="K77" s="4">
        <f t="shared" si="1"/>
        <v>64</v>
      </c>
      <c r="L77" s="21">
        <f>VLOOKUP(A77,Übersicht!$C$2:$F$67,4,FALSE)</f>
        <v>85</v>
      </c>
      <c r="M77" s="21">
        <f>VLOOKUP(A77,Übersicht!$C$2:$F$67,4,FALSE)</f>
        <v>85</v>
      </c>
      <c r="N77" s="3" t="s">
        <v>67</v>
      </c>
      <c r="O77" s="3">
        <v>1</v>
      </c>
      <c r="P77" s="4">
        <f>VLOOKUP(A77,Übersicht!$C$2:$I$67,7,FALSE)*100</f>
        <v>99</v>
      </c>
      <c r="Q77" s="4" t="s">
        <v>67</v>
      </c>
      <c r="R77" s="4">
        <f>VLOOKUP(A77,Übersicht!$C$2:$J$67,8,FALSE)*100</f>
        <v>100</v>
      </c>
      <c r="S77" s="4">
        <f>VLOOKUP(A77,Übersicht!$C$2:$K$67,9,FALSE)*100</f>
        <v>100</v>
      </c>
      <c r="T77" s="4" t="str">
        <f>VLOOKUP(A77,Übersicht!$C$2:$L$67,10,FALSE)</f>
        <v>-</v>
      </c>
      <c r="U77" s="25">
        <f>VLOOKUP(A77,Übersicht!$C$2:$M$67,11,FALSE)</f>
        <v>1430.0000000000002</v>
      </c>
      <c r="V77" s="25">
        <f>VLOOKUP(A77,Übersicht!$C$2:$N$67,12,FALSE)</f>
        <v>130</v>
      </c>
      <c r="W77" s="25" t="str">
        <f>VLOOKUP(A77,Übersicht!$C$2:$O$67,13,FALSE)</f>
        <v>-</v>
      </c>
      <c r="X77" s="4" t="s">
        <v>67</v>
      </c>
    </row>
    <row r="78" spans="1:24" x14ac:dyDescent="0.35">
      <c r="A78" s="3">
        <v>2002</v>
      </c>
      <c r="B78" s="22" t="s">
        <v>15</v>
      </c>
      <c r="C78" t="s">
        <v>18</v>
      </c>
      <c r="D78" s="23">
        <f>VLOOKUP(A78,Übersicht!$C$2:$D$67,2,FALSE)</f>
        <v>0</v>
      </c>
      <c r="E78" s="23" t="str">
        <f>VLOOKUP(A78,Übersicht!$C$2:$E$67,3,FALSE)</f>
        <v xml:space="preserve"> &gt; 16 bar</v>
      </c>
      <c r="F78" s="3">
        <v>72</v>
      </c>
      <c r="G78" s="3">
        <f>VLOOKUP(A78,Übersicht!$C$2:$P$67,14,FALSE)</f>
        <v>1</v>
      </c>
      <c r="H78" s="3">
        <v>1</v>
      </c>
      <c r="I78" s="24">
        <v>228492.55218294889</v>
      </c>
      <c r="J78" s="3">
        <v>2001</v>
      </c>
      <c r="K78" s="4">
        <f t="shared" si="1"/>
        <v>65</v>
      </c>
      <c r="L78" s="21">
        <f>VLOOKUP(A78,Übersicht!$C$2:$F$67,4,FALSE)</f>
        <v>85</v>
      </c>
      <c r="M78" s="21">
        <f>VLOOKUP(A78,Übersicht!$C$2:$F$67,4,FALSE)</f>
        <v>85</v>
      </c>
      <c r="N78" s="3" t="s">
        <v>67</v>
      </c>
      <c r="O78" s="3">
        <v>1</v>
      </c>
      <c r="P78" s="4">
        <f>VLOOKUP(A78,Übersicht!$C$2:$I$67,7,FALSE)*100</f>
        <v>99</v>
      </c>
      <c r="Q78" s="4" t="s">
        <v>67</v>
      </c>
      <c r="R78" s="4">
        <f>VLOOKUP(A78,Übersicht!$C$2:$J$67,8,FALSE)*100</f>
        <v>100</v>
      </c>
      <c r="S78" s="4">
        <f>VLOOKUP(A78,Übersicht!$C$2:$K$67,9,FALSE)*100</f>
        <v>100</v>
      </c>
      <c r="T78" s="4" t="str">
        <f>VLOOKUP(A78,Übersicht!$C$2:$L$67,10,FALSE)</f>
        <v>-</v>
      </c>
      <c r="U78" s="25">
        <f>VLOOKUP(A78,Übersicht!$C$2:$M$67,11,FALSE)</f>
        <v>1430.0000000000002</v>
      </c>
      <c r="V78" s="25">
        <f>VLOOKUP(A78,Übersicht!$C$2:$N$67,12,FALSE)</f>
        <v>130</v>
      </c>
      <c r="W78" s="25" t="str">
        <f>VLOOKUP(A78,Übersicht!$C$2:$O$67,13,FALSE)</f>
        <v>-</v>
      </c>
      <c r="X78" s="4" t="s">
        <v>67</v>
      </c>
    </row>
    <row r="79" spans="1:24" x14ac:dyDescent="0.35">
      <c r="A79" s="3">
        <v>2002</v>
      </c>
      <c r="B79" s="22" t="s">
        <v>15</v>
      </c>
      <c r="C79" t="s">
        <v>18</v>
      </c>
      <c r="D79" s="23">
        <f>VLOOKUP(A79,Übersicht!$C$2:$D$67,2,FALSE)</f>
        <v>0</v>
      </c>
      <c r="E79" s="23" t="str">
        <f>VLOOKUP(A79,Übersicht!$C$2:$E$67,3,FALSE)</f>
        <v xml:space="preserve"> &gt; 16 bar</v>
      </c>
      <c r="F79" s="3">
        <v>73</v>
      </c>
      <c r="G79" s="3">
        <f>VLOOKUP(A79,Übersicht!$C$2:$P$67,14,FALSE)</f>
        <v>1</v>
      </c>
      <c r="H79" s="3">
        <v>1</v>
      </c>
      <c r="I79" s="24">
        <v>228492.55218294889</v>
      </c>
      <c r="J79" s="3">
        <v>2002</v>
      </c>
      <c r="K79" s="4">
        <f t="shared" si="1"/>
        <v>66</v>
      </c>
      <c r="L79" s="21">
        <f>VLOOKUP(A79,Übersicht!$C$2:$F$67,4,FALSE)</f>
        <v>85</v>
      </c>
      <c r="M79" s="21">
        <f>VLOOKUP(A79,Übersicht!$C$2:$F$67,4,FALSE)</f>
        <v>85</v>
      </c>
      <c r="N79" s="3" t="s">
        <v>67</v>
      </c>
      <c r="O79" s="3">
        <v>1</v>
      </c>
      <c r="P79" s="4">
        <f>VLOOKUP(A79,Übersicht!$C$2:$I$67,7,FALSE)*100</f>
        <v>99</v>
      </c>
      <c r="Q79" s="4" t="s">
        <v>67</v>
      </c>
      <c r="R79" s="4">
        <f>VLOOKUP(A79,Übersicht!$C$2:$J$67,8,FALSE)*100</f>
        <v>100</v>
      </c>
      <c r="S79" s="4">
        <f>VLOOKUP(A79,Übersicht!$C$2:$K$67,9,FALSE)*100</f>
        <v>100</v>
      </c>
      <c r="T79" s="4" t="str">
        <f>VLOOKUP(A79,Übersicht!$C$2:$L$67,10,FALSE)</f>
        <v>-</v>
      </c>
      <c r="U79" s="25">
        <f>VLOOKUP(A79,Übersicht!$C$2:$M$67,11,FALSE)</f>
        <v>1430.0000000000002</v>
      </c>
      <c r="V79" s="25">
        <f>VLOOKUP(A79,Übersicht!$C$2:$N$67,12,FALSE)</f>
        <v>130</v>
      </c>
      <c r="W79" s="25" t="str">
        <f>VLOOKUP(A79,Übersicht!$C$2:$O$67,13,FALSE)</f>
        <v>-</v>
      </c>
      <c r="X79" s="4" t="s">
        <v>67</v>
      </c>
    </row>
    <row r="80" spans="1:24" x14ac:dyDescent="0.35">
      <c r="A80" s="3">
        <v>2002</v>
      </c>
      <c r="B80" s="22" t="s">
        <v>15</v>
      </c>
      <c r="C80" t="s">
        <v>18</v>
      </c>
      <c r="D80" s="23">
        <f>VLOOKUP(A80,Übersicht!$C$2:$D$67,2,FALSE)</f>
        <v>0</v>
      </c>
      <c r="E80" s="23" t="str">
        <f>VLOOKUP(A80,Übersicht!$C$2:$E$67,3,FALSE)</f>
        <v xml:space="preserve"> &gt; 16 bar</v>
      </c>
      <c r="F80" s="3">
        <v>74</v>
      </c>
      <c r="G80" s="3">
        <f>VLOOKUP(A80,Übersicht!$C$2:$P$67,14,FALSE)</f>
        <v>1</v>
      </c>
      <c r="H80" s="3">
        <v>1</v>
      </c>
      <c r="I80" s="24">
        <v>228492.55218294889</v>
      </c>
      <c r="J80" s="3">
        <v>2003</v>
      </c>
      <c r="K80" s="4">
        <f t="shared" si="1"/>
        <v>67</v>
      </c>
      <c r="L80" s="21">
        <f>VLOOKUP(A80,Übersicht!$C$2:$F$67,4,FALSE)</f>
        <v>85</v>
      </c>
      <c r="M80" s="21">
        <f>VLOOKUP(A80,Übersicht!$C$2:$F$67,4,FALSE)</f>
        <v>85</v>
      </c>
      <c r="N80" s="3" t="s">
        <v>67</v>
      </c>
      <c r="O80" s="3">
        <v>1</v>
      </c>
      <c r="P80" s="4">
        <f>VLOOKUP(A80,Übersicht!$C$2:$I$67,7,FALSE)*100</f>
        <v>99</v>
      </c>
      <c r="Q80" s="4" t="s">
        <v>67</v>
      </c>
      <c r="R80" s="4">
        <f>VLOOKUP(A80,Übersicht!$C$2:$J$67,8,FALSE)*100</f>
        <v>100</v>
      </c>
      <c r="S80" s="4">
        <f>VLOOKUP(A80,Übersicht!$C$2:$K$67,9,FALSE)*100</f>
        <v>100</v>
      </c>
      <c r="T80" s="4" t="str">
        <f>VLOOKUP(A80,Übersicht!$C$2:$L$67,10,FALSE)</f>
        <v>-</v>
      </c>
      <c r="U80" s="25">
        <f>VLOOKUP(A80,Übersicht!$C$2:$M$67,11,FALSE)</f>
        <v>1430.0000000000002</v>
      </c>
      <c r="V80" s="25">
        <f>VLOOKUP(A80,Übersicht!$C$2:$N$67,12,FALSE)</f>
        <v>130</v>
      </c>
      <c r="W80" s="25" t="str">
        <f>VLOOKUP(A80,Übersicht!$C$2:$O$67,13,FALSE)</f>
        <v>-</v>
      </c>
      <c r="X80" s="4" t="s">
        <v>67</v>
      </c>
    </row>
    <row r="81" spans="1:24" x14ac:dyDescent="0.35">
      <c r="A81" s="3">
        <v>2002</v>
      </c>
      <c r="B81" s="22" t="s">
        <v>15</v>
      </c>
      <c r="C81" t="s">
        <v>18</v>
      </c>
      <c r="D81" s="23">
        <f>VLOOKUP(A81,Übersicht!$C$2:$D$67,2,FALSE)</f>
        <v>0</v>
      </c>
      <c r="E81" s="23" t="str">
        <f>VLOOKUP(A81,Übersicht!$C$2:$E$67,3,FALSE)</f>
        <v xml:space="preserve"> &gt; 16 bar</v>
      </c>
      <c r="F81" s="3">
        <v>75</v>
      </c>
      <c r="G81" s="3">
        <f>VLOOKUP(A81,Übersicht!$C$2:$P$67,14,FALSE)</f>
        <v>1</v>
      </c>
      <c r="H81" s="3">
        <v>1</v>
      </c>
      <c r="I81" s="24">
        <v>228492.55218294889</v>
      </c>
      <c r="J81" s="3">
        <v>2004</v>
      </c>
      <c r="K81" s="4">
        <f t="shared" si="1"/>
        <v>68</v>
      </c>
      <c r="L81" s="21">
        <f>VLOOKUP(A81,Übersicht!$C$2:$F$67,4,FALSE)</f>
        <v>85</v>
      </c>
      <c r="M81" s="21">
        <f>VLOOKUP(A81,Übersicht!$C$2:$F$67,4,FALSE)</f>
        <v>85</v>
      </c>
      <c r="N81" s="3" t="s">
        <v>67</v>
      </c>
      <c r="O81" s="3">
        <v>1</v>
      </c>
      <c r="P81" s="4">
        <f>VLOOKUP(A81,Übersicht!$C$2:$I$67,7,FALSE)*100</f>
        <v>99</v>
      </c>
      <c r="Q81" s="4" t="s">
        <v>67</v>
      </c>
      <c r="R81" s="4">
        <f>VLOOKUP(A81,Übersicht!$C$2:$J$67,8,FALSE)*100</f>
        <v>100</v>
      </c>
      <c r="S81" s="4">
        <f>VLOOKUP(A81,Übersicht!$C$2:$K$67,9,FALSE)*100</f>
        <v>100</v>
      </c>
      <c r="T81" s="4" t="str">
        <f>VLOOKUP(A81,Übersicht!$C$2:$L$67,10,FALSE)</f>
        <v>-</v>
      </c>
      <c r="U81" s="25">
        <f>VLOOKUP(A81,Übersicht!$C$2:$M$67,11,FALSE)</f>
        <v>1430.0000000000002</v>
      </c>
      <c r="V81" s="25">
        <f>VLOOKUP(A81,Übersicht!$C$2:$N$67,12,FALSE)</f>
        <v>130</v>
      </c>
      <c r="W81" s="25" t="str">
        <f>VLOOKUP(A81,Übersicht!$C$2:$O$67,13,FALSE)</f>
        <v>-</v>
      </c>
      <c r="X81" s="4" t="s">
        <v>67</v>
      </c>
    </row>
    <row r="82" spans="1:24" x14ac:dyDescent="0.35">
      <c r="A82" s="3">
        <v>2002</v>
      </c>
      <c r="B82" s="22" t="s">
        <v>15</v>
      </c>
      <c r="C82" t="s">
        <v>18</v>
      </c>
      <c r="D82" s="23">
        <f>VLOOKUP(A82,Übersicht!$C$2:$D$67,2,FALSE)</f>
        <v>0</v>
      </c>
      <c r="E82" s="23" t="str">
        <f>VLOOKUP(A82,Übersicht!$C$2:$E$67,3,FALSE)</f>
        <v xml:space="preserve"> &gt; 16 bar</v>
      </c>
      <c r="F82" s="3">
        <v>76</v>
      </c>
      <c r="G82" s="3">
        <f>VLOOKUP(A82,Übersicht!$C$2:$P$67,14,FALSE)</f>
        <v>1</v>
      </c>
      <c r="H82" s="3">
        <v>1</v>
      </c>
      <c r="I82" s="24">
        <v>228492.55218294889</v>
      </c>
      <c r="J82" s="3">
        <v>2005</v>
      </c>
      <c r="K82" s="4">
        <f t="shared" si="1"/>
        <v>69</v>
      </c>
      <c r="L82" s="21">
        <f>VLOOKUP(A82,Übersicht!$C$2:$F$67,4,FALSE)</f>
        <v>85</v>
      </c>
      <c r="M82" s="21">
        <f>VLOOKUP(A82,Übersicht!$C$2:$F$67,4,FALSE)</f>
        <v>85</v>
      </c>
      <c r="N82" s="3" t="s">
        <v>67</v>
      </c>
      <c r="O82" s="3">
        <v>1</v>
      </c>
      <c r="P82" s="4">
        <f>VLOOKUP(A82,Übersicht!$C$2:$I$67,7,FALSE)*100</f>
        <v>99</v>
      </c>
      <c r="Q82" s="4" t="s">
        <v>67</v>
      </c>
      <c r="R82" s="4">
        <f>VLOOKUP(A82,Übersicht!$C$2:$J$67,8,FALSE)*100</f>
        <v>100</v>
      </c>
      <c r="S82" s="4">
        <f>VLOOKUP(A82,Übersicht!$C$2:$K$67,9,FALSE)*100</f>
        <v>100</v>
      </c>
      <c r="T82" s="4" t="str">
        <f>VLOOKUP(A82,Übersicht!$C$2:$L$67,10,FALSE)</f>
        <v>-</v>
      </c>
      <c r="U82" s="25">
        <f>VLOOKUP(A82,Übersicht!$C$2:$M$67,11,FALSE)</f>
        <v>1430.0000000000002</v>
      </c>
      <c r="V82" s="25">
        <f>VLOOKUP(A82,Übersicht!$C$2:$N$67,12,FALSE)</f>
        <v>130</v>
      </c>
      <c r="W82" s="25" t="str">
        <f>VLOOKUP(A82,Übersicht!$C$2:$O$67,13,FALSE)</f>
        <v>-</v>
      </c>
      <c r="X82" s="4" t="s">
        <v>67</v>
      </c>
    </row>
    <row r="83" spans="1:24" x14ac:dyDescent="0.35">
      <c r="A83" s="3">
        <v>2002</v>
      </c>
      <c r="B83" s="22" t="s">
        <v>15</v>
      </c>
      <c r="C83" t="s">
        <v>18</v>
      </c>
      <c r="D83" s="23">
        <f>VLOOKUP(A83,Übersicht!$C$2:$D$67,2,FALSE)</f>
        <v>0</v>
      </c>
      <c r="E83" s="23" t="str">
        <f>VLOOKUP(A83,Übersicht!$C$2:$E$67,3,FALSE)</f>
        <v xml:space="preserve"> &gt; 16 bar</v>
      </c>
      <c r="F83" s="3">
        <v>77</v>
      </c>
      <c r="G83" s="3">
        <f>VLOOKUP(A83,Übersicht!$C$2:$P$67,14,FALSE)</f>
        <v>1</v>
      </c>
      <c r="H83" s="3">
        <v>1</v>
      </c>
      <c r="I83" s="24">
        <v>228492.55218294889</v>
      </c>
      <c r="J83" s="3">
        <v>2006</v>
      </c>
      <c r="K83" s="4">
        <f t="shared" si="1"/>
        <v>70</v>
      </c>
      <c r="L83" s="21">
        <f>VLOOKUP(A83,Übersicht!$C$2:$F$67,4,FALSE)</f>
        <v>85</v>
      </c>
      <c r="M83" s="21">
        <f>VLOOKUP(A83,Übersicht!$C$2:$F$67,4,FALSE)</f>
        <v>85</v>
      </c>
      <c r="N83" s="3" t="s">
        <v>67</v>
      </c>
      <c r="O83" s="3">
        <v>1</v>
      </c>
      <c r="P83" s="4">
        <f>VLOOKUP(A83,Übersicht!$C$2:$I$67,7,FALSE)*100</f>
        <v>99</v>
      </c>
      <c r="Q83" s="4" t="s">
        <v>67</v>
      </c>
      <c r="R83" s="4">
        <f>VLOOKUP(A83,Übersicht!$C$2:$J$67,8,FALSE)*100</f>
        <v>100</v>
      </c>
      <c r="S83" s="4">
        <f>VLOOKUP(A83,Übersicht!$C$2:$K$67,9,FALSE)*100</f>
        <v>100</v>
      </c>
      <c r="T83" s="4" t="str">
        <f>VLOOKUP(A83,Übersicht!$C$2:$L$67,10,FALSE)</f>
        <v>-</v>
      </c>
      <c r="U83" s="25">
        <f>VLOOKUP(A83,Übersicht!$C$2:$M$67,11,FALSE)</f>
        <v>1430.0000000000002</v>
      </c>
      <c r="V83" s="25">
        <f>VLOOKUP(A83,Übersicht!$C$2:$N$67,12,FALSE)</f>
        <v>130</v>
      </c>
      <c r="W83" s="25" t="str">
        <f>VLOOKUP(A83,Übersicht!$C$2:$O$67,13,FALSE)</f>
        <v>-</v>
      </c>
      <c r="X83" s="4" t="s">
        <v>67</v>
      </c>
    </row>
    <row r="84" spans="1:24" x14ac:dyDescent="0.35">
      <c r="A84" s="3">
        <v>2002</v>
      </c>
      <c r="B84" s="22" t="s">
        <v>15</v>
      </c>
      <c r="C84" t="s">
        <v>18</v>
      </c>
      <c r="D84" s="23">
        <f>VLOOKUP(A84,Übersicht!$C$2:$D$67,2,FALSE)</f>
        <v>0</v>
      </c>
      <c r="E84" s="23" t="str">
        <f>VLOOKUP(A84,Übersicht!$C$2:$E$67,3,FALSE)</f>
        <v xml:space="preserve"> &gt; 16 bar</v>
      </c>
      <c r="F84" s="3">
        <v>78</v>
      </c>
      <c r="G84" s="3">
        <f>VLOOKUP(A84,Übersicht!$C$2:$P$67,14,FALSE)</f>
        <v>1</v>
      </c>
      <c r="H84" s="3">
        <v>1</v>
      </c>
      <c r="I84" s="24">
        <v>228492.55218294889</v>
      </c>
      <c r="J84" s="3">
        <v>2007</v>
      </c>
      <c r="K84" s="4">
        <f t="shared" si="1"/>
        <v>71</v>
      </c>
      <c r="L84" s="21">
        <f>VLOOKUP(A84,Übersicht!$C$2:$F$67,4,FALSE)</f>
        <v>85</v>
      </c>
      <c r="M84" s="21">
        <f>VLOOKUP(A84,Übersicht!$C$2:$F$67,4,FALSE)</f>
        <v>85</v>
      </c>
      <c r="N84" s="3" t="s">
        <v>67</v>
      </c>
      <c r="O84" s="3">
        <v>1</v>
      </c>
      <c r="P84" s="4">
        <f>VLOOKUP(A84,Übersicht!$C$2:$I$67,7,FALSE)*100</f>
        <v>99</v>
      </c>
      <c r="Q84" s="4" t="s">
        <v>67</v>
      </c>
      <c r="R84" s="4">
        <f>VLOOKUP(A84,Übersicht!$C$2:$J$67,8,FALSE)*100</f>
        <v>100</v>
      </c>
      <c r="S84" s="4">
        <f>VLOOKUP(A84,Übersicht!$C$2:$K$67,9,FALSE)*100</f>
        <v>100</v>
      </c>
      <c r="T84" s="4" t="str">
        <f>VLOOKUP(A84,Übersicht!$C$2:$L$67,10,FALSE)</f>
        <v>-</v>
      </c>
      <c r="U84" s="25">
        <f>VLOOKUP(A84,Übersicht!$C$2:$M$67,11,FALSE)</f>
        <v>1430.0000000000002</v>
      </c>
      <c r="V84" s="25">
        <f>VLOOKUP(A84,Übersicht!$C$2:$N$67,12,FALSE)</f>
        <v>130</v>
      </c>
      <c r="W84" s="25" t="str">
        <f>VLOOKUP(A84,Übersicht!$C$2:$O$67,13,FALSE)</f>
        <v>-</v>
      </c>
      <c r="X84" s="4" t="s">
        <v>67</v>
      </c>
    </row>
    <row r="85" spans="1:24" x14ac:dyDescent="0.35">
      <c r="A85" s="3">
        <v>2002</v>
      </c>
      <c r="B85" s="22" t="s">
        <v>15</v>
      </c>
      <c r="C85" t="s">
        <v>18</v>
      </c>
      <c r="D85" s="23">
        <f>VLOOKUP(A85,Übersicht!$C$2:$D$67,2,FALSE)</f>
        <v>0</v>
      </c>
      <c r="E85" s="23" t="str">
        <f>VLOOKUP(A85,Übersicht!$C$2:$E$67,3,FALSE)</f>
        <v xml:space="preserve"> &gt; 16 bar</v>
      </c>
      <c r="F85" s="3">
        <v>79</v>
      </c>
      <c r="G85" s="3">
        <f>VLOOKUP(A85,Übersicht!$C$2:$P$67,14,FALSE)</f>
        <v>1</v>
      </c>
      <c r="H85" s="3">
        <v>1</v>
      </c>
      <c r="I85" s="24">
        <v>228492.55218294889</v>
      </c>
      <c r="J85" s="3">
        <v>2008</v>
      </c>
      <c r="K85" s="4">
        <f t="shared" si="1"/>
        <v>72</v>
      </c>
      <c r="L85" s="21">
        <f>VLOOKUP(A85,Übersicht!$C$2:$F$67,4,FALSE)</f>
        <v>85</v>
      </c>
      <c r="M85" s="21">
        <f>VLOOKUP(A85,Übersicht!$C$2:$F$67,4,FALSE)</f>
        <v>85</v>
      </c>
      <c r="N85" s="3" t="s">
        <v>67</v>
      </c>
      <c r="O85" s="3">
        <v>1</v>
      </c>
      <c r="P85" s="4">
        <f>VLOOKUP(A85,Übersicht!$C$2:$I$67,7,FALSE)*100</f>
        <v>99</v>
      </c>
      <c r="Q85" s="4" t="s">
        <v>67</v>
      </c>
      <c r="R85" s="4">
        <f>VLOOKUP(A85,Übersicht!$C$2:$J$67,8,FALSE)*100</f>
        <v>100</v>
      </c>
      <c r="S85" s="4">
        <f>VLOOKUP(A85,Übersicht!$C$2:$K$67,9,FALSE)*100</f>
        <v>100</v>
      </c>
      <c r="T85" s="4" t="str">
        <f>VLOOKUP(A85,Übersicht!$C$2:$L$67,10,FALSE)</f>
        <v>-</v>
      </c>
      <c r="U85" s="25">
        <f>VLOOKUP(A85,Übersicht!$C$2:$M$67,11,FALSE)</f>
        <v>1430.0000000000002</v>
      </c>
      <c r="V85" s="25">
        <f>VLOOKUP(A85,Übersicht!$C$2:$N$67,12,FALSE)</f>
        <v>130</v>
      </c>
      <c r="W85" s="25" t="str">
        <f>VLOOKUP(A85,Übersicht!$C$2:$O$67,13,FALSE)</f>
        <v>-</v>
      </c>
      <c r="X85" s="4" t="s">
        <v>67</v>
      </c>
    </row>
    <row r="86" spans="1:24" x14ac:dyDescent="0.35">
      <c r="A86" s="3">
        <v>2002</v>
      </c>
      <c r="B86" s="22" t="s">
        <v>15</v>
      </c>
      <c r="C86" t="s">
        <v>18</v>
      </c>
      <c r="D86" s="23">
        <f>VLOOKUP(A86,Übersicht!$C$2:$D$67,2,FALSE)</f>
        <v>0</v>
      </c>
      <c r="E86" s="23" t="str">
        <f>VLOOKUP(A86,Übersicht!$C$2:$E$67,3,FALSE)</f>
        <v xml:space="preserve"> &gt; 16 bar</v>
      </c>
      <c r="F86" s="3">
        <v>80</v>
      </c>
      <c r="G86" s="3">
        <f>VLOOKUP(A86,Übersicht!$C$2:$P$67,14,FALSE)</f>
        <v>1</v>
      </c>
      <c r="H86" s="3">
        <v>1</v>
      </c>
      <c r="I86" s="24">
        <v>228492.55218294889</v>
      </c>
      <c r="J86" s="3">
        <v>2009</v>
      </c>
      <c r="K86" s="4">
        <f t="shared" si="1"/>
        <v>73</v>
      </c>
      <c r="L86" s="21">
        <f>VLOOKUP(A86,Übersicht!$C$2:$F$67,4,FALSE)</f>
        <v>85</v>
      </c>
      <c r="M86" s="21">
        <f>VLOOKUP(A86,Übersicht!$C$2:$F$67,4,FALSE)</f>
        <v>85</v>
      </c>
      <c r="N86" s="3" t="s">
        <v>67</v>
      </c>
      <c r="O86" s="3">
        <v>1</v>
      </c>
      <c r="P86" s="4">
        <f>VLOOKUP(A86,Übersicht!$C$2:$I$67,7,FALSE)*100</f>
        <v>99</v>
      </c>
      <c r="Q86" s="4" t="s">
        <v>67</v>
      </c>
      <c r="R86" s="4">
        <f>VLOOKUP(A86,Übersicht!$C$2:$J$67,8,FALSE)*100</f>
        <v>100</v>
      </c>
      <c r="S86" s="4">
        <f>VLOOKUP(A86,Übersicht!$C$2:$K$67,9,FALSE)*100</f>
        <v>100</v>
      </c>
      <c r="T86" s="4" t="str">
        <f>VLOOKUP(A86,Übersicht!$C$2:$L$67,10,FALSE)</f>
        <v>-</v>
      </c>
      <c r="U86" s="25">
        <f>VLOOKUP(A86,Übersicht!$C$2:$M$67,11,FALSE)</f>
        <v>1430.0000000000002</v>
      </c>
      <c r="V86" s="25">
        <f>VLOOKUP(A86,Übersicht!$C$2:$N$67,12,FALSE)</f>
        <v>130</v>
      </c>
      <c r="W86" s="25" t="str">
        <f>VLOOKUP(A86,Übersicht!$C$2:$O$67,13,FALSE)</f>
        <v>-</v>
      </c>
      <c r="X86" s="4" t="s">
        <v>67</v>
      </c>
    </row>
    <row r="87" spans="1:24" x14ac:dyDescent="0.35">
      <c r="A87" s="3">
        <v>2003</v>
      </c>
      <c r="B87" s="22" t="s">
        <v>15</v>
      </c>
      <c r="C87" s="21" t="s">
        <v>20</v>
      </c>
      <c r="D87" s="23">
        <f>VLOOKUP(A87,Übersicht!$C$2:$D$67,2,FALSE)</f>
        <v>0</v>
      </c>
      <c r="E87" s="23" t="str">
        <f>VLOOKUP(A87,Übersicht!$C$2:$E$67,3,FALSE)</f>
        <v>≤ 16bar</v>
      </c>
      <c r="F87" s="3">
        <v>81</v>
      </c>
      <c r="G87" s="3">
        <f>VLOOKUP(A87,Übersicht!$C$2:$P$67,14,FALSE)</f>
        <v>1</v>
      </c>
      <c r="H87" s="3">
        <v>1</v>
      </c>
      <c r="I87" s="24">
        <v>142724.06396791813</v>
      </c>
      <c r="J87" s="3">
        <v>1960</v>
      </c>
      <c r="K87" s="4">
        <f t="shared" si="1"/>
        <v>24</v>
      </c>
      <c r="L87" s="21">
        <f>VLOOKUP(A87,Übersicht!$C$2:$F$67,4,FALSE)</f>
        <v>85</v>
      </c>
      <c r="M87" s="21">
        <f>VLOOKUP(A87,Übersicht!$C$2:$F$67,4,FALSE)</f>
        <v>85</v>
      </c>
      <c r="N87" s="3" t="s">
        <v>67</v>
      </c>
      <c r="O87" s="3">
        <v>1</v>
      </c>
      <c r="P87" s="4">
        <f>VLOOKUP(A87,Übersicht!$C$2:$I$67,7,FALSE)*100</f>
        <v>0</v>
      </c>
      <c r="Q87" s="4" t="s">
        <v>67</v>
      </c>
      <c r="R87" s="4">
        <f>VLOOKUP(A87,Übersicht!$C$2:$J$67,8,FALSE)*100</f>
        <v>100</v>
      </c>
      <c r="S87" s="4" t="str">
        <f>VLOOKUP(A87,Übersicht!$C$2:$K$67,9,FALSE)</f>
        <v>-</v>
      </c>
      <c r="T87" s="4" t="str">
        <f>VLOOKUP(A87,Übersicht!$C$2:$L$67,10,FALSE)</f>
        <v>-</v>
      </c>
      <c r="U87" s="25">
        <f>VLOOKUP(A87,Übersicht!$C$2:$M$67,11,FALSE)</f>
        <v>850</v>
      </c>
      <c r="V87" s="25" t="str">
        <f>VLOOKUP(A87,Übersicht!$C$2:$N$67,12,FALSE)</f>
        <v>-</v>
      </c>
      <c r="W87" s="25" t="str">
        <f>VLOOKUP(A87,Übersicht!$C$2:$O$67,13,FALSE)</f>
        <v>-</v>
      </c>
      <c r="X87" s="4" t="s">
        <v>67</v>
      </c>
    </row>
    <row r="88" spans="1:24" x14ac:dyDescent="0.35">
      <c r="A88" s="3">
        <v>2003</v>
      </c>
      <c r="B88" s="22" t="s">
        <v>15</v>
      </c>
      <c r="C88" s="21" t="s">
        <v>20</v>
      </c>
      <c r="D88" s="23">
        <f>VLOOKUP(A88,Übersicht!$C$2:$D$67,2,FALSE)</f>
        <v>0</v>
      </c>
      <c r="E88" s="23" t="str">
        <f>VLOOKUP(A88,Übersicht!$C$2:$E$67,3,FALSE)</f>
        <v>≤ 16bar</v>
      </c>
      <c r="F88" s="3">
        <v>82</v>
      </c>
      <c r="G88" s="3">
        <f>VLOOKUP(A88,Übersicht!$C$2:$P$67,14,FALSE)</f>
        <v>1</v>
      </c>
      <c r="H88" s="3">
        <v>1</v>
      </c>
      <c r="I88" s="24">
        <v>142724.06396791813</v>
      </c>
      <c r="J88" s="3">
        <v>1961</v>
      </c>
      <c r="K88" s="4">
        <f t="shared" si="1"/>
        <v>25</v>
      </c>
      <c r="L88" s="21">
        <f>VLOOKUP(A88,Übersicht!$C$2:$F$67,4,FALSE)</f>
        <v>85</v>
      </c>
      <c r="M88" s="21">
        <f>VLOOKUP(A88,Übersicht!$C$2:$F$67,4,FALSE)</f>
        <v>85</v>
      </c>
      <c r="N88" s="3" t="s">
        <v>67</v>
      </c>
      <c r="O88" s="3">
        <v>1</v>
      </c>
      <c r="P88" s="4">
        <f>VLOOKUP(A88,Übersicht!$C$2:$I$67,7,FALSE)*100</f>
        <v>0</v>
      </c>
      <c r="Q88" s="4" t="s">
        <v>67</v>
      </c>
      <c r="R88" s="4">
        <f>VLOOKUP(A88,Übersicht!$C$2:$J$67,8,FALSE)*100</f>
        <v>100</v>
      </c>
      <c r="S88" s="4" t="str">
        <f>VLOOKUP(A88,Übersicht!$C$2:$K$67,9,FALSE)</f>
        <v>-</v>
      </c>
      <c r="T88" s="4" t="str">
        <f>VLOOKUP(A88,Übersicht!$C$2:$L$67,10,FALSE)</f>
        <v>-</v>
      </c>
      <c r="U88" s="25">
        <f>VLOOKUP(A88,Übersicht!$C$2:$M$67,11,FALSE)</f>
        <v>850</v>
      </c>
      <c r="V88" s="25" t="str">
        <f>VLOOKUP(A88,Übersicht!$C$2:$N$67,12,FALSE)</f>
        <v>-</v>
      </c>
      <c r="W88" s="25" t="str">
        <f>VLOOKUP(A88,Übersicht!$C$2:$O$67,13,FALSE)</f>
        <v>-</v>
      </c>
      <c r="X88" s="4" t="s">
        <v>67</v>
      </c>
    </row>
    <row r="89" spans="1:24" x14ac:dyDescent="0.35">
      <c r="A89" s="3">
        <v>2003</v>
      </c>
      <c r="B89" s="22" t="s">
        <v>15</v>
      </c>
      <c r="C89" s="21" t="s">
        <v>20</v>
      </c>
      <c r="D89" s="23">
        <f>VLOOKUP(A89,Übersicht!$C$2:$D$67,2,FALSE)</f>
        <v>0</v>
      </c>
      <c r="E89" s="23" t="str">
        <f>VLOOKUP(A89,Übersicht!$C$2:$E$67,3,FALSE)</f>
        <v>≤ 16bar</v>
      </c>
      <c r="F89" s="3">
        <v>83</v>
      </c>
      <c r="G89" s="3">
        <f>VLOOKUP(A89,Übersicht!$C$2:$P$67,14,FALSE)</f>
        <v>1</v>
      </c>
      <c r="H89" s="3">
        <v>1</v>
      </c>
      <c r="I89" s="24">
        <v>142724.06396791813</v>
      </c>
      <c r="J89" s="3">
        <v>1962</v>
      </c>
      <c r="K89" s="4">
        <f t="shared" si="1"/>
        <v>26</v>
      </c>
      <c r="L89" s="21">
        <f>VLOOKUP(A89,Übersicht!$C$2:$F$67,4,FALSE)</f>
        <v>85</v>
      </c>
      <c r="M89" s="21">
        <f>VLOOKUP(A89,Übersicht!$C$2:$F$67,4,FALSE)</f>
        <v>85</v>
      </c>
      <c r="N89" s="3" t="s">
        <v>67</v>
      </c>
      <c r="O89" s="3">
        <v>1</v>
      </c>
      <c r="P89" s="4">
        <f>VLOOKUP(A89,Übersicht!$C$2:$I$67,7,FALSE)*100</f>
        <v>0</v>
      </c>
      <c r="Q89" s="4" t="s">
        <v>67</v>
      </c>
      <c r="R89" s="4">
        <f>VLOOKUP(A89,Übersicht!$C$2:$J$67,8,FALSE)*100</f>
        <v>100</v>
      </c>
      <c r="S89" s="4" t="str">
        <f>VLOOKUP(A89,Übersicht!$C$2:$K$67,9,FALSE)</f>
        <v>-</v>
      </c>
      <c r="T89" s="4" t="str">
        <f>VLOOKUP(A89,Übersicht!$C$2:$L$67,10,FALSE)</f>
        <v>-</v>
      </c>
      <c r="U89" s="25">
        <f>VLOOKUP(A89,Übersicht!$C$2:$M$67,11,FALSE)</f>
        <v>850</v>
      </c>
      <c r="V89" s="25" t="str">
        <f>VLOOKUP(A89,Übersicht!$C$2:$N$67,12,FALSE)</f>
        <v>-</v>
      </c>
      <c r="W89" s="25" t="str">
        <f>VLOOKUP(A89,Übersicht!$C$2:$O$67,13,FALSE)</f>
        <v>-</v>
      </c>
      <c r="X89" s="4" t="s">
        <v>67</v>
      </c>
    </row>
    <row r="90" spans="1:24" x14ac:dyDescent="0.35">
      <c r="A90" s="3">
        <v>2003</v>
      </c>
      <c r="B90" s="22" t="s">
        <v>15</v>
      </c>
      <c r="C90" s="21" t="s">
        <v>20</v>
      </c>
      <c r="D90" s="23">
        <f>VLOOKUP(A90,Übersicht!$C$2:$D$67,2,FALSE)</f>
        <v>0</v>
      </c>
      <c r="E90" s="23" t="str">
        <f>VLOOKUP(A90,Übersicht!$C$2:$E$67,3,FALSE)</f>
        <v>≤ 16bar</v>
      </c>
      <c r="F90" s="3">
        <v>84</v>
      </c>
      <c r="G90" s="3">
        <f>VLOOKUP(A90,Übersicht!$C$2:$P$67,14,FALSE)</f>
        <v>1</v>
      </c>
      <c r="H90" s="3">
        <v>1</v>
      </c>
      <c r="I90" s="24">
        <v>142724.06396791813</v>
      </c>
      <c r="J90" s="3">
        <v>1963</v>
      </c>
      <c r="K90" s="4">
        <f t="shared" si="1"/>
        <v>27</v>
      </c>
      <c r="L90" s="21">
        <f>VLOOKUP(A90,Übersicht!$C$2:$F$67,4,FALSE)</f>
        <v>85</v>
      </c>
      <c r="M90" s="21">
        <f>VLOOKUP(A90,Übersicht!$C$2:$F$67,4,FALSE)</f>
        <v>85</v>
      </c>
      <c r="N90" s="3" t="s">
        <v>67</v>
      </c>
      <c r="O90" s="3">
        <v>1</v>
      </c>
      <c r="P90" s="4">
        <f>VLOOKUP(A90,Übersicht!$C$2:$I$67,7,FALSE)*100</f>
        <v>0</v>
      </c>
      <c r="Q90" s="4" t="s">
        <v>67</v>
      </c>
      <c r="R90" s="4">
        <f>VLOOKUP(A90,Übersicht!$C$2:$J$67,8,FALSE)*100</f>
        <v>100</v>
      </c>
      <c r="S90" s="4" t="str">
        <f>VLOOKUP(A90,Übersicht!$C$2:$K$67,9,FALSE)</f>
        <v>-</v>
      </c>
      <c r="T90" s="4" t="str">
        <f>VLOOKUP(A90,Übersicht!$C$2:$L$67,10,FALSE)</f>
        <v>-</v>
      </c>
      <c r="U90" s="25">
        <f>VLOOKUP(A90,Übersicht!$C$2:$M$67,11,FALSE)</f>
        <v>850</v>
      </c>
      <c r="V90" s="25" t="str">
        <f>VLOOKUP(A90,Übersicht!$C$2:$N$67,12,FALSE)</f>
        <v>-</v>
      </c>
      <c r="W90" s="25" t="str">
        <f>VLOOKUP(A90,Übersicht!$C$2:$O$67,13,FALSE)</f>
        <v>-</v>
      </c>
      <c r="X90" s="4" t="s">
        <v>67</v>
      </c>
    </row>
    <row r="91" spans="1:24" x14ac:dyDescent="0.35">
      <c r="A91" s="3">
        <v>2003</v>
      </c>
      <c r="B91" s="22" t="s">
        <v>15</v>
      </c>
      <c r="C91" s="21" t="s">
        <v>20</v>
      </c>
      <c r="D91" s="23">
        <f>VLOOKUP(A91,Übersicht!$C$2:$D$67,2,FALSE)</f>
        <v>0</v>
      </c>
      <c r="E91" s="23" t="str">
        <f>VLOOKUP(A91,Übersicht!$C$2:$E$67,3,FALSE)</f>
        <v>≤ 16bar</v>
      </c>
      <c r="F91" s="3">
        <v>85</v>
      </c>
      <c r="G91" s="3">
        <f>VLOOKUP(A91,Übersicht!$C$2:$P$67,14,FALSE)</f>
        <v>1</v>
      </c>
      <c r="H91" s="3">
        <v>1</v>
      </c>
      <c r="I91" s="24">
        <v>142724.06396791813</v>
      </c>
      <c r="J91" s="3">
        <v>1964</v>
      </c>
      <c r="K91" s="4">
        <f t="shared" si="1"/>
        <v>28</v>
      </c>
      <c r="L91" s="21">
        <f>VLOOKUP(A91,Übersicht!$C$2:$F$67,4,FALSE)</f>
        <v>85</v>
      </c>
      <c r="M91" s="21">
        <f>VLOOKUP(A91,Übersicht!$C$2:$F$67,4,FALSE)</f>
        <v>85</v>
      </c>
      <c r="N91" s="3" t="s">
        <v>67</v>
      </c>
      <c r="O91" s="3">
        <v>1</v>
      </c>
      <c r="P91" s="4">
        <f>VLOOKUP(A91,Übersicht!$C$2:$I$67,7,FALSE)*100</f>
        <v>0</v>
      </c>
      <c r="Q91" s="4" t="s">
        <v>67</v>
      </c>
      <c r="R91" s="4">
        <f>VLOOKUP(A91,Übersicht!$C$2:$J$67,8,FALSE)*100</f>
        <v>100</v>
      </c>
      <c r="S91" s="4" t="str">
        <f>VLOOKUP(A91,Übersicht!$C$2:$K$67,9,FALSE)</f>
        <v>-</v>
      </c>
      <c r="T91" s="4" t="str">
        <f>VLOOKUP(A91,Übersicht!$C$2:$L$67,10,FALSE)</f>
        <v>-</v>
      </c>
      <c r="U91" s="25">
        <f>VLOOKUP(A91,Übersicht!$C$2:$M$67,11,FALSE)</f>
        <v>850</v>
      </c>
      <c r="V91" s="25" t="str">
        <f>VLOOKUP(A91,Übersicht!$C$2:$N$67,12,FALSE)</f>
        <v>-</v>
      </c>
      <c r="W91" s="25" t="str">
        <f>VLOOKUP(A91,Übersicht!$C$2:$O$67,13,FALSE)</f>
        <v>-</v>
      </c>
      <c r="X91" s="4" t="s">
        <v>67</v>
      </c>
    </row>
    <row r="92" spans="1:24" x14ac:dyDescent="0.35">
      <c r="A92" s="3">
        <v>2003</v>
      </c>
      <c r="B92" s="22" t="s">
        <v>15</v>
      </c>
      <c r="C92" s="21" t="s">
        <v>20</v>
      </c>
      <c r="D92" s="23">
        <f>VLOOKUP(A92,Übersicht!$C$2:$D$67,2,FALSE)</f>
        <v>0</v>
      </c>
      <c r="E92" s="23" t="str">
        <f>VLOOKUP(A92,Übersicht!$C$2:$E$67,3,FALSE)</f>
        <v>≤ 16bar</v>
      </c>
      <c r="F92" s="3">
        <v>86</v>
      </c>
      <c r="G92" s="3">
        <f>VLOOKUP(A92,Übersicht!$C$2:$P$67,14,FALSE)</f>
        <v>1</v>
      </c>
      <c r="H92" s="3">
        <v>1</v>
      </c>
      <c r="I92" s="24">
        <v>142724.06396791813</v>
      </c>
      <c r="J92" s="3">
        <v>1965</v>
      </c>
      <c r="K92" s="4">
        <f t="shared" si="1"/>
        <v>29</v>
      </c>
      <c r="L92" s="21">
        <f>VLOOKUP(A92,Übersicht!$C$2:$F$67,4,FALSE)</f>
        <v>85</v>
      </c>
      <c r="M92" s="21">
        <f>VLOOKUP(A92,Übersicht!$C$2:$F$67,4,FALSE)</f>
        <v>85</v>
      </c>
      <c r="N92" s="3" t="s">
        <v>67</v>
      </c>
      <c r="O92" s="3">
        <v>1</v>
      </c>
      <c r="P92" s="4">
        <f>VLOOKUP(A92,Übersicht!$C$2:$I$67,7,FALSE)*100</f>
        <v>0</v>
      </c>
      <c r="Q92" s="4" t="s">
        <v>67</v>
      </c>
      <c r="R92" s="4">
        <f>VLOOKUP(A92,Übersicht!$C$2:$J$67,8,FALSE)*100</f>
        <v>100</v>
      </c>
      <c r="S92" s="4" t="str">
        <f>VLOOKUP(A92,Übersicht!$C$2:$K$67,9,FALSE)</f>
        <v>-</v>
      </c>
      <c r="T92" s="4" t="str">
        <f>VLOOKUP(A92,Übersicht!$C$2:$L$67,10,FALSE)</f>
        <v>-</v>
      </c>
      <c r="U92" s="25">
        <f>VLOOKUP(A92,Übersicht!$C$2:$M$67,11,FALSE)</f>
        <v>850</v>
      </c>
      <c r="V92" s="25" t="str">
        <f>VLOOKUP(A92,Übersicht!$C$2:$N$67,12,FALSE)</f>
        <v>-</v>
      </c>
      <c r="W92" s="25" t="str">
        <f>VLOOKUP(A92,Übersicht!$C$2:$O$67,13,FALSE)</f>
        <v>-</v>
      </c>
      <c r="X92" s="4" t="s">
        <v>67</v>
      </c>
    </row>
    <row r="93" spans="1:24" x14ac:dyDescent="0.35">
      <c r="A93" s="3">
        <v>2003</v>
      </c>
      <c r="B93" s="22" t="s">
        <v>15</v>
      </c>
      <c r="C93" s="21" t="s">
        <v>20</v>
      </c>
      <c r="D93" s="23">
        <f>VLOOKUP(A93,Übersicht!$C$2:$D$67,2,FALSE)</f>
        <v>0</v>
      </c>
      <c r="E93" s="23" t="str">
        <f>VLOOKUP(A93,Übersicht!$C$2:$E$67,3,FALSE)</f>
        <v>≤ 16bar</v>
      </c>
      <c r="F93" s="3">
        <v>87</v>
      </c>
      <c r="G93" s="3">
        <f>VLOOKUP(A93,Übersicht!$C$2:$P$67,14,FALSE)</f>
        <v>1</v>
      </c>
      <c r="H93" s="3">
        <v>1</v>
      </c>
      <c r="I93" s="24">
        <v>142724.06396791813</v>
      </c>
      <c r="J93" s="3">
        <v>1966</v>
      </c>
      <c r="K93" s="4">
        <f t="shared" si="1"/>
        <v>30</v>
      </c>
      <c r="L93" s="21">
        <f>VLOOKUP(A93,Übersicht!$C$2:$F$67,4,FALSE)</f>
        <v>85</v>
      </c>
      <c r="M93" s="21">
        <f>VLOOKUP(A93,Übersicht!$C$2:$F$67,4,FALSE)</f>
        <v>85</v>
      </c>
      <c r="N93" s="3" t="s">
        <v>67</v>
      </c>
      <c r="O93" s="3">
        <v>1</v>
      </c>
      <c r="P93" s="4">
        <f>VLOOKUP(A93,Übersicht!$C$2:$I$67,7,FALSE)*100</f>
        <v>0</v>
      </c>
      <c r="Q93" s="4" t="s">
        <v>67</v>
      </c>
      <c r="R93" s="4">
        <f>VLOOKUP(A93,Übersicht!$C$2:$J$67,8,FALSE)*100</f>
        <v>100</v>
      </c>
      <c r="S93" s="4" t="str">
        <f>VLOOKUP(A93,Übersicht!$C$2:$K$67,9,FALSE)</f>
        <v>-</v>
      </c>
      <c r="T93" s="4" t="str">
        <f>VLOOKUP(A93,Übersicht!$C$2:$L$67,10,FALSE)</f>
        <v>-</v>
      </c>
      <c r="U93" s="25">
        <f>VLOOKUP(A93,Übersicht!$C$2:$M$67,11,FALSE)</f>
        <v>850</v>
      </c>
      <c r="V93" s="25" t="str">
        <f>VLOOKUP(A93,Übersicht!$C$2:$N$67,12,FALSE)</f>
        <v>-</v>
      </c>
      <c r="W93" s="25" t="str">
        <f>VLOOKUP(A93,Übersicht!$C$2:$O$67,13,FALSE)</f>
        <v>-</v>
      </c>
      <c r="X93" s="4" t="s">
        <v>67</v>
      </c>
    </row>
    <row r="94" spans="1:24" x14ac:dyDescent="0.35">
      <c r="A94" s="3">
        <v>2003</v>
      </c>
      <c r="B94" s="22" t="s">
        <v>15</v>
      </c>
      <c r="C94" s="21" t="s">
        <v>20</v>
      </c>
      <c r="D94" s="23">
        <f>VLOOKUP(A94,Übersicht!$C$2:$D$67,2,FALSE)</f>
        <v>0</v>
      </c>
      <c r="E94" s="23" t="str">
        <f>VLOOKUP(A94,Übersicht!$C$2:$E$67,3,FALSE)</f>
        <v>≤ 16bar</v>
      </c>
      <c r="F94" s="3">
        <v>88</v>
      </c>
      <c r="G94" s="3">
        <f>VLOOKUP(A94,Übersicht!$C$2:$P$67,14,FALSE)</f>
        <v>1</v>
      </c>
      <c r="H94" s="3">
        <v>1</v>
      </c>
      <c r="I94" s="24">
        <v>142724.06396791813</v>
      </c>
      <c r="J94" s="3">
        <v>1967</v>
      </c>
      <c r="K94" s="4">
        <f t="shared" si="1"/>
        <v>31</v>
      </c>
      <c r="L94" s="21">
        <f>VLOOKUP(A94,Übersicht!$C$2:$F$67,4,FALSE)</f>
        <v>85</v>
      </c>
      <c r="M94" s="21">
        <f>VLOOKUP(A94,Übersicht!$C$2:$F$67,4,FALSE)</f>
        <v>85</v>
      </c>
      <c r="N94" s="3" t="s">
        <v>67</v>
      </c>
      <c r="O94" s="3">
        <v>1</v>
      </c>
      <c r="P94" s="4">
        <f>VLOOKUP(A94,Übersicht!$C$2:$I$67,7,FALSE)*100</f>
        <v>0</v>
      </c>
      <c r="Q94" s="4" t="s">
        <v>67</v>
      </c>
      <c r="R94" s="4">
        <f>VLOOKUP(A94,Übersicht!$C$2:$J$67,8,FALSE)*100</f>
        <v>100</v>
      </c>
      <c r="S94" s="4" t="str">
        <f>VLOOKUP(A94,Übersicht!$C$2:$K$67,9,FALSE)</f>
        <v>-</v>
      </c>
      <c r="T94" s="4" t="str">
        <f>VLOOKUP(A94,Übersicht!$C$2:$L$67,10,FALSE)</f>
        <v>-</v>
      </c>
      <c r="U94" s="25">
        <f>VLOOKUP(A94,Übersicht!$C$2:$M$67,11,FALSE)</f>
        <v>850</v>
      </c>
      <c r="V94" s="25" t="str">
        <f>VLOOKUP(A94,Übersicht!$C$2:$N$67,12,FALSE)</f>
        <v>-</v>
      </c>
      <c r="W94" s="25" t="str">
        <f>VLOOKUP(A94,Übersicht!$C$2:$O$67,13,FALSE)</f>
        <v>-</v>
      </c>
      <c r="X94" s="4" t="s">
        <v>67</v>
      </c>
    </row>
    <row r="95" spans="1:24" x14ac:dyDescent="0.35">
      <c r="A95" s="3">
        <v>2003</v>
      </c>
      <c r="B95" s="22" t="s">
        <v>15</v>
      </c>
      <c r="C95" s="21" t="s">
        <v>20</v>
      </c>
      <c r="D95" s="23">
        <f>VLOOKUP(A95,Übersicht!$C$2:$D$67,2,FALSE)</f>
        <v>0</v>
      </c>
      <c r="E95" s="23" t="str">
        <f>VLOOKUP(A95,Übersicht!$C$2:$E$67,3,FALSE)</f>
        <v>≤ 16bar</v>
      </c>
      <c r="F95" s="3">
        <v>89</v>
      </c>
      <c r="G95" s="3">
        <f>VLOOKUP(A95,Übersicht!$C$2:$P$67,14,FALSE)</f>
        <v>1</v>
      </c>
      <c r="H95" s="3">
        <v>1</v>
      </c>
      <c r="I95" s="24">
        <v>142724.06396791813</v>
      </c>
      <c r="J95" s="3">
        <v>1968</v>
      </c>
      <c r="K95" s="4">
        <f t="shared" si="1"/>
        <v>32</v>
      </c>
      <c r="L95" s="21">
        <f>VLOOKUP(A95,Übersicht!$C$2:$F$67,4,FALSE)</f>
        <v>85</v>
      </c>
      <c r="M95" s="21">
        <f>VLOOKUP(A95,Übersicht!$C$2:$F$67,4,FALSE)</f>
        <v>85</v>
      </c>
      <c r="N95" s="3" t="s">
        <v>67</v>
      </c>
      <c r="O95" s="3">
        <v>1</v>
      </c>
      <c r="P95" s="4">
        <f>VLOOKUP(A95,Übersicht!$C$2:$I$67,7,FALSE)*100</f>
        <v>0</v>
      </c>
      <c r="Q95" s="4" t="s">
        <v>67</v>
      </c>
      <c r="R95" s="4">
        <f>VLOOKUP(A95,Übersicht!$C$2:$J$67,8,FALSE)*100</f>
        <v>100</v>
      </c>
      <c r="S95" s="4" t="str">
        <f>VLOOKUP(A95,Übersicht!$C$2:$K$67,9,FALSE)</f>
        <v>-</v>
      </c>
      <c r="T95" s="4" t="str">
        <f>VLOOKUP(A95,Übersicht!$C$2:$L$67,10,FALSE)</f>
        <v>-</v>
      </c>
      <c r="U95" s="25">
        <f>VLOOKUP(A95,Übersicht!$C$2:$M$67,11,FALSE)</f>
        <v>850</v>
      </c>
      <c r="V95" s="25" t="str">
        <f>VLOOKUP(A95,Übersicht!$C$2:$N$67,12,FALSE)</f>
        <v>-</v>
      </c>
      <c r="W95" s="25" t="str">
        <f>VLOOKUP(A95,Übersicht!$C$2:$O$67,13,FALSE)</f>
        <v>-</v>
      </c>
      <c r="X95" s="4" t="s">
        <v>67</v>
      </c>
    </row>
    <row r="96" spans="1:24" x14ac:dyDescent="0.35">
      <c r="A96" s="3">
        <v>2003</v>
      </c>
      <c r="B96" s="22" t="s">
        <v>15</v>
      </c>
      <c r="C96" s="21" t="s">
        <v>20</v>
      </c>
      <c r="D96" s="23">
        <f>VLOOKUP(A96,Übersicht!$C$2:$D$67,2,FALSE)</f>
        <v>0</v>
      </c>
      <c r="E96" s="23" t="str">
        <f>VLOOKUP(A96,Übersicht!$C$2:$E$67,3,FALSE)</f>
        <v>≤ 16bar</v>
      </c>
      <c r="F96" s="3">
        <v>90</v>
      </c>
      <c r="G96" s="3">
        <f>VLOOKUP(A96,Übersicht!$C$2:$P$67,14,FALSE)</f>
        <v>1</v>
      </c>
      <c r="H96" s="3">
        <v>1</v>
      </c>
      <c r="I96" s="24">
        <v>142724.06396791813</v>
      </c>
      <c r="J96" s="3">
        <v>1969</v>
      </c>
      <c r="K96" s="4">
        <f t="shared" si="1"/>
        <v>33</v>
      </c>
      <c r="L96" s="21">
        <f>VLOOKUP(A96,Übersicht!$C$2:$F$67,4,FALSE)</f>
        <v>85</v>
      </c>
      <c r="M96" s="21">
        <f>VLOOKUP(A96,Übersicht!$C$2:$F$67,4,FALSE)</f>
        <v>85</v>
      </c>
      <c r="N96" s="3" t="s">
        <v>67</v>
      </c>
      <c r="O96" s="3">
        <v>1</v>
      </c>
      <c r="P96" s="4">
        <f>VLOOKUP(A96,Übersicht!$C$2:$I$67,7,FALSE)*100</f>
        <v>0</v>
      </c>
      <c r="Q96" s="4" t="s">
        <v>67</v>
      </c>
      <c r="R96" s="4">
        <f>VLOOKUP(A96,Übersicht!$C$2:$J$67,8,FALSE)*100</f>
        <v>100</v>
      </c>
      <c r="S96" s="4" t="str">
        <f>VLOOKUP(A96,Übersicht!$C$2:$K$67,9,FALSE)</f>
        <v>-</v>
      </c>
      <c r="T96" s="4" t="str">
        <f>VLOOKUP(A96,Übersicht!$C$2:$L$67,10,FALSE)</f>
        <v>-</v>
      </c>
      <c r="U96" s="25">
        <f>VLOOKUP(A96,Übersicht!$C$2:$M$67,11,FALSE)</f>
        <v>850</v>
      </c>
      <c r="V96" s="25" t="str">
        <f>VLOOKUP(A96,Übersicht!$C$2:$N$67,12,FALSE)</f>
        <v>-</v>
      </c>
      <c r="W96" s="25" t="str">
        <f>VLOOKUP(A96,Übersicht!$C$2:$O$67,13,FALSE)</f>
        <v>-</v>
      </c>
      <c r="X96" s="4" t="s">
        <v>67</v>
      </c>
    </row>
    <row r="97" spans="1:24" x14ac:dyDescent="0.35">
      <c r="A97" s="3">
        <v>2003</v>
      </c>
      <c r="B97" s="22" t="s">
        <v>15</v>
      </c>
      <c r="C97" s="21" t="s">
        <v>20</v>
      </c>
      <c r="D97" s="23">
        <f>VLOOKUP(A97,Übersicht!$C$2:$D$67,2,FALSE)</f>
        <v>0</v>
      </c>
      <c r="E97" s="23" t="str">
        <f>VLOOKUP(A97,Übersicht!$C$2:$E$67,3,FALSE)</f>
        <v>≤ 16bar</v>
      </c>
      <c r="F97" s="3">
        <v>91</v>
      </c>
      <c r="G97" s="3">
        <f>VLOOKUP(A97,Übersicht!$C$2:$P$67,14,FALSE)</f>
        <v>1</v>
      </c>
      <c r="H97" s="3">
        <v>1</v>
      </c>
      <c r="I97" s="24">
        <v>142724.06396791813</v>
      </c>
      <c r="J97" s="3">
        <v>1970</v>
      </c>
      <c r="K97" s="4">
        <f t="shared" si="1"/>
        <v>34</v>
      </c>
      <c r="L97" s="21">
        <f>VLOOKUP(A97,Übersicht!$C$2:$F$67,4,FALSE)</f>
        <v>85</v>
      </c>
      <c r="M97" s="21">
        <f>VLOOKUP(A97,Übersicht!$C$2:$F$67,4,FALSE)</f>
        <v>85</v>
      </c>
      <c r="N97" s="3" t="s">
        <v>67</v>
      </c>
      <c r="O97" s="3">
        <v>1</v>
      </c>
      <c r="P97" s="4">
        <f>VLOOKUP(A97,Übersicht!$C$2:$I$67,7,FALSE)*100</f>
        <v>0</v>
      </c>
      <c r="Q97" s="4" t="s">
        <v>67</v>
      </c>
      <c r="R97" s="4">
        <f>VLOOKUP(A97,Übersicht!$C$2:$J$67,8,FALSE)*100</f>
        <v>100</v>
      </c>
      <c r="S97" s="4" t="str">
        <f>VLOOKUP(A97,Übersicht!$C$2:$K$67,9,FALSE)</f>
        <v>-</v>
      </c>
      <c r="T97" s="4" t="str">
        <f>VLOOKUP(A97,Übersicht!$C$2:$L$67,10,FALSE)</f>
        <v>-</v>
      </c>
      <c r="U97" s="25">
        <f>VLOOKUP(A97,Übersicht!$C$2:$M$67,11,FALSE)</f>
        <v>850</v>
      </c>
      <c r="V97" s="25" t="str">
        <f>VLOOKUP(A97,Übersicht!$C$2:$N$67,12,FALSE)</f>
        <v>-</v>
      </c>
      <c r="W97" s="25" t="str">
        <f>VLOOKUP(A97,Übersicht!$C$2:$O$67,13,FALSE)</f>
        <v>-</v>
      </c>
      <c r="X97" s="4" t="s">
        <v>67</v>
      </c>
    </row>
    <row r="98" spans="1:24" x14ac:dyDescent="0.35">
      <c r="A98" s="3">
        <v>2003</v>
      </c>
      <c r="B98" s="22" t="s">
        <v>15</v>
      </c>
      <c r="C98" s="21" t="s">
        <v>20</v>
      </c>
      <c r="D98" s="23">
        <f>VLOOKUP(A98,Übersicht!$C$2:$D$67,2,FALSE)</f>
        <v>0</v>
      </c>
      <c r="E98" s="23" t="str">
        <f>VLOOKUP(A98,Übersicht!$C$2:$E$67,3,FALSE)</f>
        <v>≤ 16bar</v>
      </c>
      <c r="F98" s="3">
        <v>92</v>
      </c>
      <c r="G98" s="3">
        <f>VLOOKUP(A98,Übersicht!$C$2:$P$67,14,FALSE)</f>
        <v>1</v>
      </c>
      <c r="H98" s="3">
        <v>1</v>
      </c>
      <c r="I98" s="24">
        <v>142724.06396791813</v>
      </c>
      <c r="J98" s="3">
        <v>1971</v>
      </c>
      <c r="K98" s="4">
        <f t="shared" si="1"/>
        <v>35</v>
      </c>
      <c r="L98" s="21">
        <f>VLOOKUP(A98,Übersicht!$C$2:$F$67,4,FALSE)</f>
        <v>85</v>
      </c>
      <c r="M98" s="21">
        <f>VLOOKUP(A98,Übersicht!$C$2:$F$67,4,FALSE)</f>
        <v>85</v>
      </c>
      <c r="N98" s="3" t="s">
        <v>67</v>
      </c>
      <c r="O98" s="3">
        <v>1</v>
      </c>
      <c r="P98" s="4">
        <f>VLOOKUP(A98,Übersicht!$C$2:$I$67,7,FALSE)*100</f>
        <v>0</v>
      </c>
      <c r="Q98" s="4" t="s">
        <v>67</v>
      </c>
      <c r="R98" s="4">
        <f>VLOOKUP(A98,Übersicht!$C$2:$J$67,8,FALSE)*100</f>
        <v>100</v>
      </c>
      <c r="S98" s="4" t="str">
        <f>VLOOKUP(A98,Übersicht!$C$2:$K$67,9,FALSE)</f>
        <v>-</v>
      </c>
      <c r="T98" s="4" t="str">
        <f>VLOOKUP(A98,Übersicht!$C$2:$L$67,10,FALSE)</f>
        <v>-</v>
      </c>
      <c r="U98" s="25">
        <f>VLOOKUP(A98,Übersicht!$C$2:$M$67,11,FALSE)</f>
        <v>850</v>
      </c>
      <c r="V98" s="25" t="str">
        <f>VLOOKUP(A98,Übersicht!$C$2:$N$67,12,FALSE)</f>
        <v>-</v>
      </c>
      <c r="W98" s="25" t="str">
        <f>VLOOKUP(A98,Übersicht!$C$2:$O$67,13,FALSE)</f>
        <v>-</v>
      </c>
      <c r="X98" s="4" t="s">
        <v>67</v>
      </c>
    </row>
    <row r="99" spans="1:24" x14ac:dyDescent="0.35">
      <c r="A99" s="3">
        <v>2003</v>
      </c>
      <c r="B99" s="22" t="s">
        <v>15</v>
      </c>
      <c r="C99" s="21" t="s">
        <v>20</v>
      </c>
      <c r="D99" s="23">
        <f>VLOOKUP(A99,Übersicht!$C$2:$D$67,2,FALSE)</f>
        <v>0</v>
      </c>
      <c r="E99" s="23" t="str">
        <f>VLOOKUP(A99,Übersicht!$C$2:$E$67,3,FALSE)</f>
        <v>≤ 16bar</v>
      </c>
      <c r="F99" s="3">
        <v>93</v>
      </c>
      <c r="G99" s="3">
        <f>VLOOKUP(A99,Übersicht!$C$2:$P$67,14,FALSE)</f>
        <v>1</v>
      </c>
      <c r="H99" s="3">
        <v>1</v>
      </c>
      <c r="I99" s="24">
        <v>142724.06396791813</v>
      </c>
      <c r="J99" s="3">
        <v>1972</v>
      </c>
      <c r="K99" s="4">
        <f t="shared" si="1"/>
        <v>36</v>
      </c>
      <c r="L99" s="21">
        <f>VLOOKUP(A99,Übersicht!$C$2:$F$67,4,FALSE)</f>
        <v>85</v>
      </c>
      <c r="M99" s="21">
        <f>VLOOKUP(A99,Übersicht!$C$2:$F$67,4,FALSE)</f>
        <v>85</v>
      </c>
      <c r="N99" s="3" t="s">
        <v>67</v>
      </c>
      <c r="O99" s="3">
        <v>1</v>
      </c>
      <c r="P99" s="4">
        <f>VLOOKUP(A99,Übersicht!$C$2:$I$67,7,FALSE)*100</f>
        <v>0</v>
      </c>
      <c r="Q99" s="4" t="s">
        <v>67</v>
      </c>
      <c r="R99" s="4">
        <f>VLOOKUP(A99,Übersicht!$C$2:$J$67,8,FALSE)*100</f>
        <v>100</v>
      </c>
      <c r="S99" s="4" t="str">
        <f>VLOOKUP(A99,Übersicht!$C$2:$K$67,9,FALSE)</f>
        <v>-</v>
      </c>
      <c r="T99" s="4" t="str">
        <f>VLOOKUP(A99,Übersicht!$C$2:$L$67,10,FALSE)</f>
        <v>-</v>
      </c>
      <c r="U99" s="25">
        <f>VLOOKUP(A99,Übersicht!$C$2:$M$67,11,FALSE)</f>
        <v>850</v>
      </c>
      <c r="V99" s="25" t="str">
        <f>VLOOKUP(A99,Übersicht!$C$2:$N$67,12,FALSE)</f>
        <v>-</v>
      </c>
      <c r="W99" s="25" t="str">
        <f>VLOOKUP(A99,Übersicht!$C$2:$O$67,13,FALSE)</f>
        <v>-</v>
      </c>
      <c r="X99" s="4" t="s">
        <v>67</v>
      </c>
    </row>
    <row r="100" spans="1:24" x14ac:dyDescent="0.35">
      <c r="A100" s="3">
        <v>2003</v>
      </c>
      <c r="B100" s="22" t="s">
        <v>15</v>
      </c>
      <c r="C100" s="21" t="s">
        <v>20</v>
      </c>
      <c r="D100" s="23">
        <f>VLOOKUP(A100,Übersicht!$C$2:$D$67,2,FALSE)</f>
        <v>0</v>
      </c>
      <c r="E100" s="23" t="str">
        <f>VLOOKUP(A100,Übersicht!$C$2:$E$67,3,FALSE)</f>
        <v>≤ 16bar</v>
      </c>
      <c r="F100" s="3">
        <v>94</v>
      </c>
      <c r="G100" s="3">
        <f>VLOOKUP(A100,Übersicht!$C$2:$P$67,14,FALSE)</f>
        <v>1</v>
      </c>
      <c r="H100" s="3">
        <v>1</v>
      </c>
      <c r="I100" s="24">
        <v>142724.06396791813</v>
      </c>
      <c r="J100" s="3">
        <v>1973</v>
      </c>
      <c r="K100" s="4">
        <f t="shared" si="1"/>
        <v>37</v>
      </c>
      <c r="L100" s="21">
        <f>VLOOKUP(A100,Übersicht!$C$2:$F$67,4,FALSE)</f>
        <v>85</v>
      </c>
      <c r="M100" s="21">
        <f>VLOOKUP(A100,Übersicht!$C$2:$F$67,4,FALSE)</f>
        <v>85</v>
      </c>
      <c r="N100" s="3" t="s">
        <v>67</v>
      </c>
      <c r="O100" s="3">
        <v>1</v>
      </c>
      <c r="P100" s="4">
        <f>VLOOKUP(A100,Übersicht!$C$2:$I$67,7,FALSE)*100</f>
        <v>0</v>
      </c>
      <c r="Q100" s="4" t="s">
        <v>67</v>
      </c>
      <c r="R100" s="4">
        <f>VLOOKUP(A100,Übersicht!$C$2:$J$67,8,FALSE)*100</f>
        <v>100</v>
      </c>
      <c r="S100" s="4" t="str">
        <f>VLOOKUP(A100,Übersicht!$C$2:$K$67,9,FALSE)</f>
        <v>-</v>
      </c>
      <c r="T100" s="4" t="str">
        <f>VLOOKUP(A100,Übersicht!$C$2:$L$67,10,FALSE)</f>
        <v>-</v>
      </c>
      <c r="U100" s="25">
        <f>VLOOKUP(A100,Übersicht!$C$2:$M$67,11,FALSE)</f>
        <v>850</v>
      </c>
      <c r="V100" s="25" t="str">
        <f>VLOOKUP(A100,Übersicht!$C$2:$N$67,12,FALSE)</f>
        <v>-</v>
      </c>
      <c r="W100" s="25" t="str">
        <f>VLOOKUP(A100,Übersicht!$C$2:$O$67,13,FALSE)</f>
        <v>-</v>
      </c>
      <c r="X100" s="4" t="s">
        <v>67</v>
      </c>
    </row>
    <row r="101" spans="1:24" x14ac:dyDescent="0.35">
      <c r="A101" s="3">
        <v>2003</v>
      </c>
      <c r="B101" s="22" t="s">
        <v>15</v>
      </c>
      <c r="C101" s="21" t="s">
        <v>20</v>
      </c>
      <c r="D101" s="23">
        <f>VLOOKUP(A101,Übersicht!$C$2:$D$67,2,FALSE)</f>
        <v>0</v>
      </c>
      <c r="E101" s="23" t="str">
        <f>VLOOKUP(A101,Übersicht!$C$2:$E$67,3,FALSE)</f>
        <v>≤ 16bar</v>
      </c>
      <c r="F101" s="3">
        <v>95</v>
      </c>
      <c r="G101" s="3">
        <f>VLOOKUP(A101,Übersicht!$C$2:$P$67,14,FALSE)</f>
        <v>1</v>
      </c>
      <c r="H101" s="3">
        <v>1</v>
      </c>
      <c r="I101" s="24">
        <v>142724.06396791813</v>
      </c>
      <c r="J101" s="3">
        <v>1974</v>
      </c>
      <c r="K101" s="4">
        <f t="shared" si="1"/>
        <v>38</v>
      </c>
      <c r="L101" s="21">
        <f>VLOOKUP(A101,Übersicht!$C$2:$F$67,4,FALSE)</f>
        <v>85</v>
      </c>
      <c r="M101" s="21">
        <f>VLOOKUP(A101,Übersicht!$C$2:$F$67,4,FALSE)</f>
        <v>85</v>
      </c>
      <c r="N101" s="3" t="s">
        <v>67</v>
      </c>
      <c r="O101" s="3">
        <v>1</v>
      </c>
      <c r="P101" s="4">
        <f>VLOOKUP(A101,Übersicht!$C$2:$I$67,7,FALSE)*100</f>
        <v>0</v>
      </c>
      <c r="Q101" s="4" t="s">
        <v>67</v>
      </c>
      <c r="R101" s="4">
        <f>VLOOKUP(A101,Übersicht!$C$2:$J$67,8,FALSE)*100</f>
        <v>100</v>
      </c>
      <c r="S101" s="4" t="str">
        <f>VLOOKUP(A101,Übersicht!$C$2:$K$67,9,FALSE)</f>
        <v>-</v>
      </c>
      <c r="T101" s="4" t="str">
        <f>VLOOKUP(A101,Übersicht!$C$2:$L$67,10,FALSE)</f>
        <v>-</v>
      </c>
      <c r="U101" s="25">
        <f>VLOOKUP(A101,Übersicht!$C$2:$M$67,11,FALSE)</f>
        <v>850</v>
      </c>
      <c r="V101" s="25" t="str">
        <f>VLOOKUP(A101,Übersicht!$C$2:$N$67,12,FALSE)</f>
        <v>-</v>
      </c>
      <c r="W101" s="25" t="str">
        <f>VLOOKUP(A101,Übersicht!$C$2:$O$67,13,FALSE)</f>
        <v>-</v>
      </c>
      <c r="X101" s="4" t="s">
        <v>67</v>
      </c>
    </row>
    <row r="102" spans="1:24" x14ac:dyDescent="0.35">
      <c r="A102" s="3">
        <v>2003</v>
      </c>
      <c r="B102" s="22" t="s">
        <v>15</v>
      </c>
      <c r="C102" s="21" t="s">
        <v>20</v>
      </c>
      <c r="D102" s="23">
        <f>VLOOKUP(A102,Übersicht!$C$2:$D$67,2,FALSE)</f>
        <v>0</v>
      </c>
      <c r="E102" s="23" t="str">
        <f>VLOOKUP(A102,Übersicht!$C$2:$E$67,3,FALSE)</f>
        <v>≤ 16bar</v>
      </c>
      <c r="F102" s="3">
        <v>96</v>
      </c>
      <c r="G102" s="3">
        <f>VLOOKUP(A102,Übersicht!$C$2:$P$67,14,FALSE)</f>
        <v>1</v>
      </c>
      <c r="H102" s="3">
        <v>1</v>
      </c>
      <c r="I102" s="24">
        <v>142724.06396791813</v>
      </c>
      <c r="J102" s="3">
        <v>1975</v>
      </c>
      <c r="K102" s="4">
        <f t="shared" si="1"/>
        <v>39</v>
      </c>
      <c r="L102" s="21">
        <f>VLOOKUP(A102,Übersicht!$C$2:$F$67,4,FALSE)</f>
        <v>85</v>
      </c>
      <c r="M102" s="21">
        <f>VLOOKUP(A102,Übersicht!$C$2:$F$67,4,FALSE)</f>
        <v>85</v>
      </c>
      <c r="N102" s="3" t="s">
        <v>67</v>
      </c>
      <c r="O102" s="3">
        <v>1</v>
      </c>
      <c r="P102" s="4">
        <f>VLOOKUP(A102,Übersicht!$C$2:$I$67,7,FALSE)*100</f>
        <v>0</v>
      </c>
      <c r="Q102" s="4" t="s">
        <v>67</v>
      </c>
      <c r="R102" s="4">
        <f>VLOOKUP(A102,Übersicht!$C$2:$J$67,8,FALSE)*100</f>
        <v>100</v>
      </c>
      <c r="S102" s="4" t="str">
        <f>VLOOKUP(A102,Übersicht!$C$2:$K$67,9,FALSE)</f>
        <v>-</v>
      </c>
      <c r="T102" s="4" t="str">
        <f>VLOOKUP(A102,Übersicht!$C$2:$L$67,10,FALSE)</f>
        <v>-</v>
      </c>
      <c r="U102" s="25">
        <f>VLOOKUP(A102,Übersicht!$C$2:$M$67,11,FALSE)</f>
        <v>850</v>
      </c>
      <c r="V102" s="25" t="str">
        <f>VLOOKUP(A102,Übersicht!$C$2:$N$67,12,FALSE)</f>
        <v>-</v>
      </c>
      <c r="W102" s="25" t="str">
        <f>VLOOKUP(A102,Übersicht!$C$2:$O$67,13,FALSE)</f>
        <v>-</v>
      </c>
      <c r="X102" s="4" t="s">
        <v>67</v>
      </c>
    </row>
    <row r="103" spans="1:24" x14ac:dyDescent="0.35">
      <c r="A103" s="3">
        <v>2003</v>
      </c>
      <c r="B103" s="22" t="s">
        <v>15</v>
      </c>
      <c r="C103" s="21" t="s">
        <v>20</v>
      </c>
      <c r="D103" s="23">
        <f>VLOOKUP(A103,Übersicht!$C$2:$D$67,2,FALSE)</f>
        <v>0</v>
      </c>
      <c r="E103" s="23" t="str">
        <f>VLOOKUP(A103,Übersicht!$C$2:$E$67,3,FALSE)</f>
        <v>≤ 16bar</v>
      </c>
      <c r="F103" s="3">
        <v>97</v>
      </c>
      <c r="G103" s="3">
        <f>VLOOKUP(A103,Übersicht!$C$2:$P$67,14,FALSE)</f>
        <v>1</v>
      </c>
      <c r="H103" s="3">
        <v>1</v>
      </c>
      <c r="I103" s="24">
        <v>142724.06396791813</v>
      </c>
      <c r="J103" s="3">
        <v>1976</v>
      </c>
      <c r="K103" s="4">
        <f t="shared" si="1"/>
        <v>40</v>
      </c>
      <c r="L103" s="21">
        <f>VLOOKUP(A103,Übersicht!$C$2:$F$67,4,FALSE)</f>
        <v>85</v>
      </c>
      <c r="M103" s="21">
        <f>VLOOKUP(A103,Übersicht!$C$2:$F$67,4,FALSE)</f>
        <v>85</v>
      </c>
      <c r="N103" s="3" t="s">
        <v>67</v>
      </c>
      <c r="O103" s="3">
        <v>1</v>
      </c>
      <c r="P103" s="4">
        <f>VLOOKUP(A103,Übersicht!$C$2:$I$67,7,FALSE)*100</f>
        <v>0</v>
      </c>
      <c r="Q103" s="4" t="s">
        <v>67</v>
      </c>
      <c r="R103" s="4">
        <f>VLOOKUP(A103,Übersicht!$C$2:$J$67,8,FALSE)*100</f>
        <v>100</v>
      </c>
      <c r="S103" s="4" t="str">
        <f>VLOOKUP(A103,Übersicht!$C$2:$K$67,9,FALSE)</f>
        <v>-</v>
      </c>
      <c r="T103" s="4" t="str">
        <f>VLOOKUP(A103,Übersicht!$C$2:$L$67,10,FALSE)</f>
        <v>-</v>
      </c>
      <c r="U103" s="25">
        <f>VLOOKUP(A103,Übersicht!$C$2:$M$67,11,FALSE)</f>
        <v>850</v>
      </c>
      <c r="V103" s="25" t="str">
        <f>VLOOKUP(A103,Übersicht!$C$2:$N$67,12,FALSE)</f>
        <v>-</v>
      </c>
      <c r="W103" s="25" t="str">
        <f>VLOOKUP(A103,Übersicht!$C$2:$O$67,13,FALSE)</f>
        <v>-</v>
      </c>
      <c r="X103" s="4" t="s">
        <v>67</v>
      </c>
    </row>
    <row r="104" spans="1:24" x14ac:dyDescent="0.35">
      <c r="A104" s="3">
        <v>2003</v>
      </c>
      <c r="B104" s="22" t="s">
        <v>15</v>
      </c>
      <c r="C104" s="21" t="s">
        <v>20</v>
      </c>
      <c r="D104" s="23">
        <f>VLOOKUP(A104,Übersicht!$C$2:$D$67,2,FALSE)</f>
        <v>0</v>
      </c>
      <c r="E104" s="23" t="str">
        <f>VLOOKUP(A104,Übersicht!$C$2:$E$67,3,FALSE)</f>
        <v>≤ 16bar</v>
      </c>
      <c r="F104" s="3">
        <v>98</v>
      </c>
      <c r="G104" s="3">
        <f>VLOOKUP(A104,Übersicht!$C$2:$P$67,14,FALSE)</f>
        <v>1</v>
      </c>
      <c r="H104" s="3">
        <v>1</v>
      </c>
      <c r="I104" s="24">
        <v>142724.06396791813</v>
      </c>
      <c r="J104" s="3">
        <v>1977</v>
      </c>
      <c r="K104" s="4">
        <f t="shared" si="1"/>
        <v>41</v>
      </c>
      <c r="L104" s="21">
        <f>VLOOKUP(A104,Übersicht!$C$2:$F$67,4,FALSE)</f>
        <v>85</v>
      </c>
      <c r="M104" s="21">
        <f>VLOOKUP(A104,Übersicht!$C$2:$F$67,4,FALSE)</f>
        <v>85</v>
      </c>
      <c r="N104" s="3" t="s">
        <v>67</v>
      </c>
      <c r="O104" s="3">
        <v>1</v>
      </c>
      <c r="P104" s="4">
        <f>VLOOKUP(A104,Übersicht!$C$2:$I$67,7,FALSE)*100</f>
        <v>0</v>
      </c>
      <c r="Q104" s="4" t="s">
        <v>67</v>
      </c>
      <c r="R104" s="4">
        <f>VLOOKUP(A104,Übersicht!$C$2:$J$67,8,FALSE)*100</f>
        <v>100</v>
      </c>
      <c r="S104" s="4" t="str">
        <f>VLOOKUP(A104,Übersicht!$C$2:$K$67,9,FALSE)</f>
        <v>-</v>
      </c>
      <c r="T104" s="4" t="str">
        <f>VLOOKUP(A104,Übersicht!$C$2:$L$67,10,FALSE)</f>
        <v>-</v>
      </c>
      <c r="U104" s="25">
        <f>VLOOKUP(A104,Übersicht!$C$2:$M$67,11,FALSE)</f>
        <v>850</v>
      </c>
      <c r="V104" s="25" t="str">
        <f>VLOOKUP(A104,Übersicht!$C$2:$N$67,12,FALSE)</f>
        <v>-</v>
      </c>
      <c r="W104" s="25" t="str">
        <f>VLOOKUP(A104,Übersicht!$C$2:$O$67,13,FALSE)</f>
        <v>-</v>
      </c>
      <c r="X104" s="4" t="s">
        <v>67</v>
      </c>
    </row>
    <row r="105" spans="1:24" x14ac:dyDescent="0.35">
      <c r="A105" s="3">
        <v>2003</v>
      </c>
      <c r="B105" s="22" t="s">
        <v>15</v>
      </c>
      <c r="C105" s="21" t="s">
        <v>20</v>
      </c>
      <c r="D105" s="23">
        <f>VLOOKUP(A105,Übersicht!$C$2:$D$67,2,FALSE)</f>
        <v>0</v>
      </c>
      <c r="E105" s="23" t="str">
        <f>VLOOKUP(A105,Übersicht!$C$2:$E$67,3,FALSE)</f>
        <v>≤ 16bar</v>
      </c>
      <c r="F105" s="3">
        <v>99</v>
      </c>
      <c r="G105" s="3">
        <f>VLOOKUP(A105,Übersicht!$C$2:$P$67,14,FALSE)</f>
        <v>1</v>
      </c>
      <c r="H105" s="3">
        <v>1</v>
      </c>
      <c r="I105" s="24">
        <v>142724.06396791813</v>
      </c>
      <c r="J105" s="3">
        <v>1978</v>
      </c>
      <c r="K105" s="4">
        <f t="shared" si="1"/>
        <v>42</v>
      </c>
      <c r="L105" s="21">
        <f>VLOOKUP(A105,Übersicht!$C$2:$F$67,4,FALSE)</f>
        <v>85</v>
      </c>
      <c r="M105" s="21">
        <f>VLOOKUP(A105,Übersicht!$C$2:$F$67,4,FALSE)</f>
        <v>85</v>
      </c>
      <c r="N105" s="3" t="s">
        <v>67</v>
      </c>
      <c r="O105" s="3">
        <v>1</v>
      </c>
      <c r="P105" s="4">
        <f>VLOOKUP(A105,Übersicht!$C$2:$I$67,7,FALSE)*100</f>
        <v>0</v>
      </c>
      <c r="Q105" s="4" t="s">
        <v>67</v>
      </c>
      <c r="R105" s="4">
        <f>VLOOKUP(A105,Übersicht!$C$2:$J$67,8,FALSE)*100</f>
        <v>100</v>
      </c>
      <c r="S105" s="4" t="str">
        <f>VLOOKUP(A105,Übersicht!$C$2:$K$67,9,FALSE)</f>
        <v>-</v>
      </c>
      <c r="T105" s="4" t="str">
        <f>VLOOKUP(A105,Übersicht!$C$2:$L$67,10,FALSE)</f>
        <v>-</v>
      </c>
      <c r="U105" s="25">
        <f>VLOOKUP(A105,Übersicht!$C$2:$M$67,11,FALSE)</f>
        <v>850</v>
      </c>
      <c r="V105" s="25" t="str">
        <f>VLOOKUP(A105,Übersicht!$C$2:$N$67,12,FALSE)</f>
        <v>-</v>
      </c>
      <c r="W105" s="25" t="str">
        <f>VLOOKUP(A105,Übersicht!$C$2:$O$67,13,FALSE)</f>
        <v>-</v>
      </c>
      <c r="X105" s="4" t="s">
        <v>67</v>
      </c>
    </row>
    <row r="106" spans="1:24" x14ac:dyDescent="0.35">
      <c r="A106" s="3">
        <v>2003</v>
      </c>
      <c r="B106" s="22" t="s">
        <v>15</v>
      </c>
      <c r="C106" s="21" t="s">
        <v>20</v>
      </c>
      <c r="D106" s="23">
        <f>VLOOKUP(A106,Übersicht!$C$2:$D$67,2,FALSE)</f>
        <v>0</v>
      </c>
      <c r="E106" s="23" t="str">
        <f>VLOOKUP(A106,Übersicht!$C$2:$E$67,3,FALSE)</f>
        <v>≤ 16bar</v>
      </c>
      <c r="F106" s="3">
        <v>100</v>
      </c>
      <c r="G106" s="3">
        <f>VLOOKUP(A106,Übersicht!$C$2:$P$67,14,FALSE)</f>
        <v>1</v>
      </c>
      <c r="H106" s="3">
        <v>1</v>
      </c>
      <c r="I106" s="24">
        <v>142724.06396791813</v>
      </c>
      <c r="J106" s="3">
        <v>1979</v>
      </c>
      <c r="K106" s="4">
        <f t="shared" si="1"/>
        <v>43</v>
      </c>
      <c r="L106" s="21">
        <f>VLOOKUP(A106,Übersicht!$C$2:$F$67,4,FALSE)</f>
        <v>85</v>
      </c>
      <c r="M106" s="21">
        <f>VLOOKUP(A106,Übersicht!$C$2:$F$67,4,FALSE)</f>
        <v>85</v>
      </c>
      <c r="N106" s="3" t="s">
        <v>67</v>
      </c>
      <c r="O106" s="3">
        <v>1</v>
      </c>
      <c r="P106" s="4">
        <f>VLOOKUP(A106,Übersicht!$C$2:$I$67,7,FALSE)*100</f>
        <v>0</v>
      </c>
      <c r="Q106" s="4" t="s">
        <v>67</v>
      </c>
      <c r="R106" s="4">
        <f>VLOOKUP(A106,Übersicht!$C$2:$J$67,8,FALSE)*100</f>
        <v>100</v>
      </c>
      <c r="S106" s="4" t="str">
        <f>VLOOKUP(A106,Übersicht!$C$2:$K$67,9,FALSE)</f>
        <v>-</v>
      </c>
      <c r="T106" s="4" t="str">
        <f>VLOOKUP(A106,Übersicht!$C$2:$L$67,10,FALSE)</f>
        <v>-</v>
      </c>
      <c r="U106" s="25">
        <f>VLOOKUP(A106,Übersicht!$C$2:$M$67,11,FALSE)</f>
        <v>850</v>
      </c>
      <c r="V106" s="25" t="str">
        <f>VLOOKUP(A106,Übersicht!$C$2:$N$67,12,FALSE)</f>
        <v>-</v>
      </c>
      <c r="W106" s="25" t="str">
        <f>VLOOKUP(A106,Übersicht!$C$2:$O$67,13,FALSE)</f>
        <v>-</v>
      </c>
      <c r="X106" s="4" t="s">
        <v>67</v>
      </c>
    </row>
    <row r="107" spans="1:24" x14ac:dyDescent="0.35">
      <c r="A107" s="3">
        <v>2003</v>
      </c>
      <c r="B107" s="22" t="s">
        <v>15</v>
      </c>
      <c r="C107" s="21" t="s">
        <v>20</v>
      </c>
      <c r="D107" s="23">
        <f>VLOOKUP(A107,Übersicht!$C$2:$D$67,2,FALSE)</f>
        <v>0</v>
      </c>
      <c r="E107" s="23" t="str">
        <f>VLOOKUP(A107,Übersicht!$C$2:$E$67,3,FALSE)</f>
        <v>≤ 16bar</v>
      </c>
      <c r="F107" s="3">
        <v>101</v>
      </c>
      <c r="G107" s="3">
        <f>VLOOKUP(A107,Übersicht!$C$2:$P$67,14,FALSE)</f>
        <v>1</v>
      </c>
      <c r="H107" s="3">
        <v>1</v>
      </c>
      <c r="I107" s="24">
        <v>142724.06396791813</v>
      </c>
      <c r="J107" s="3">
        <v>1980</v>
      </c>
      <c r="K107" s="4">
        <f t="shared" si="1"/>
        <v>44</v>
      </c>
      <c r="L107" s="21">
        <f>VLOOKUP(A107,Übersicht!$C$2:$F$67,4,FALSE)</f>
        <v>85</v>
      </c>
      <c r="M107" s="21">
        <f>VLOOKUP(A107,Übersicht!$C$2:$F$67,4,FALSE)</f>
        <v>85</v>
      </c>
      <c r="N107" s="3" t="s">
        <v>67</v>
      </c>
      <c r="O107" s="3">
        <v>1</v>
      </c>
      <c r="P107" s="4">
        <f>VLOOKUP(A107,Übersicht!$C$2:$I$67,7,FALSE)*100</f>
        <v>0</v>
      </c>
      <c r="Q107" s="4" t="s">
        <v>67</v>
      </c>
      <c r="R107" s="4">
        <f>VLOOKUP(A107,Übersicht!$C$2:$J$67,8,FALSE)*100</f>
        <v>100</v>
      </c>
      <c r="S107" s="4" t="str">
        <f>VLOOKUP(A107,Übersicht!$C$2:$K$67,9,FALSE)</f>
        <v>-</v>
      </c>
      <c r="T107" s="4" t="str">
        <f>VLOOKUP(A107,Übersicht!$C$2:$L$67,10,FALSE)</f>
        <v>-</v>
      </c>
      <c r="U107" s="25">
        <f>VLOOKUP(A107,Übersicht!$C$2:$M$67,11,FALSE)</f>
        <v>850</v>
      </c>
      <c r="V107" s="25" t="str">
        <f>VLOOKUP(A107,Übersicht!$C$2:$N$67,12,FALSE)</f>
        <v>-</v>
      </c>
      <c r="W107" s="25" t="str">
        <f>VLOOKUP(A107,Übersicht!$C$2:$O$67,13,FALSE)</f>
        <v>-</v>
      </c>
      <c r="X107" s="4" t="s">
        <v>67</v>
      </c>
    </row>
    <row r="108" spans="1:24" x14ac:dyDescent="0.35">
      <c r="A108" s="3">
        <v>2003</v>
      </c>
      <c r="B108" s="22" t="s">
        <v>15</v>
      </c>
      <c r="C108" s="21" t="s">
        <v>20</v>
      </c>
      <c r="D108" s="23">
        <f>VLOOKUP(A108,Übersicht!$C$2:$D$67,2,FALSE)</f>
        <v>0</v>
      </c>
      <c r="E108" s="23" t="str">
        <f>VLOOKUP(A108,Übersicht!$C$2:$E$67,3,FALSE)</f>
        <v>≤ 16bar</v>
      </c>
      <c r="F108" s="3">
        <v>102</v>
      </c>
      <c r="G108" s="3">
        <f>VLOOKUP(A108,Übersicht!$C$2:$P$67,14,FALSE)</f>
        <v>1</v>
      </c>
      <c r="H108" s="3">
        <v>1</v>
      </c>
      <c r="I108" s="24">
        <v>142724.06396791813</v>
      </c>
      <c r="J108" s="3">
        <v>1981</v>
      </c>
      <c r="K108" s="4">
        <f t="shared" si="1"/>
        <v>45</v>
      </c>
      <c r="L108" s="21">
        <f>VLOOKUP(A108,Übersicht!$C$2:$F$67,4,FALSE)</f>
        <v>85</v>
      </c>
      <c r="M108" s="21">
        <f>VLOOKUP(A108,Übersicht!$C$2:$F$67,4,FALSE)</f>
        <v>85</v>
      </c>
      <c r="N108" s="3" t="s">
        <v>67</v>
      </c>
      <c r="O108" s="3">
        <v>1</v>
      </c>
      <c r="P108" s="4">
        <f>VLOOKUP(A108,Übersicht!$C$2:$I$67,7,FALSE)*100</f>
        <v>0</v>
      </c>
      <c r="Q108" s="4" t="s">
        <v>67</v>
      </c>
      <c r="R108" s="4">
        <f>VLOOKUP(A108,Übersicht!$C$2:$J$67,8,FALSE)*100</f>
        <v>100</v>
      </c>
      <c r="S108" s="4" t="str">
        <f>VLOOKUP(A108,Übersicht!$C$2:$K$67,9,FALSE)</f>
        <v>-</v>
      </c>
      <c r="T108" s="4" t="str">
        <f>VLOOKUP(A108,Übersicht!$C$2:$L$67,10,FALSE)</f>
        <v>-</v>
      </c>
      <c r="U108" s="25">
        <f>VLOOKUP(A108,Übersicht!$C$2:$M$67,11,FALSE)</f>
        <v>850</v>
      </c>
      <c r="V108" s="25" t="str">
        <f>VLOOKUP(A108,Übersicht!$C$2:$N$67,12,FALSE)</f>
        <v>-</v>
      </c>
      <c r="W108" s="25" t="str">
        <f>VLOOKUP(A108,Übersicht!$C$2:$O$67,13,FALSE)</f>
        <v>-</v>
      </c>
      <c r="X108" s="4" t="s">
        <v>67</v>
      </c>
    </row>
    <row r="109" spans="1:24" x14ac:dyDescent="0.35">
      <c r="A109" s="3">
        <v>2003</v>
      </c>
      <c r="B109" s="22" t="s">
        <v>15</v>
      </c>
      <c r="C109" s="21" t="s">
        <v>20</v>
      </c>
      <c r="D109" s="23">
        <f>VLOOKUP(A109,Übersicht!$C$2:$D$67,2,FALSE)</f>
        <v>0</v>
      </c>
      <c r="E109" s="23" t="str">
        <f>VLOOKUP(A109,Übersicht!$C$2:$E$67,3,FALSE)</f>
        <v>≤ 16bar</v>
      </c>
      <c r="F109" s="3">
        <v>103</v>
      </c>
      <c r="G109" s="3">
        <f>VLOOKUP(A109,Übersicht!$C$2:$P$67,14,FALSE)</f>
        <v>1</v>
      </c>
      <c r="H109" s="3">
        <v>1</v>
      </c>
      <c r="I109" s="24">
        <v>142724.06396791813</v>
      </c>
      <c r="J109" s="3">
        <v>1982</v>
      </c>
      <c r="K109" s="4">
        <f t="shared" si="1"/>
        <v>46</v>
      </c>
      <c r="L109" s="21">
        <f>VLOOKUP(A109,Übersicht!$C$2:$F$67,4,FALSE)</f>
        <v>85</v>
      </c>
      <c r="M109" s="21">
        <f>VLOOKUP(A109,Übersicht!$C$2:$F$67,4,FALSE)</f>
        <v>85</v>
      </c>
      <c r="N109" s="3" t="s">
        <v>67</v>
      </c>
      <c r="O109" s="3">
        <v>1</v>
      </c>
      <c r="P109" s="4">
        <f>VLOOKUP(A109,Übersicht!$C$2:$I$67,7,FALSE)*100</f>
        <v>0</v>
      </c>
      <c r="Q109" s="4" t="s">
        <v>67</v>
      </c>
      <c r="R109" s="4">
        <f>VLOOKUP(A109,Übersicht!$C$2:$J$67,8,FALSE)*100</f>
        <v>100</v>
      </c>
      <c r="S109" s="4" t="str">
        <f>VLOOKUP(A109,Übersicht!$C$2:$K$67,9,FALSE)</f>
        <v>-</v>
      </c>
      <c r="T109" s="4" t="str">
        <f>VLOOKUP(A109,Übersicht!$C$2:$L$67,10,FALSE)</f>
        <v>-</v>
      </c>
      <c r="U109" s="25">
        <f>VLOOKUP(A109,Übersicht!$C$2:$M$67,11,FALSE)</f>
        <v>850</v>
      </c>
      <c r="V109" s="25" t="str">
        <f>VLOOKUP(A109,Übersicht!$C$2:$N$67,12,FALSE)</f>
        <v>-</v>
      </c>
      <c r="W109" s="25" t="str">
        <f>VLOOKUP(A109,Übersicht!$C$2:$O$67,13,FALSE)</f>
        <v>-</v>
      </c>
      <c r="X109" s="4" t="s">
        <v>67</v>
      </c>
    </row>
    <row r="110" spans="1:24" x14ac:dyDescent="0.35">
      <c r="A110" s="3">
        <v>2003</v>
      </c>
      <c r="B110" s="22" t="s">
        <v>15</v>
      </c>
      <c r="C110" s="21" t="s">
        <v>20</v>
      </c>
      <c r="D110" s="23">
        <f>VLOOKUP(A110,Übersicht!$C$2:$D$67,2,FALSE)</f>
        <v>0</v>
      </c>
      <c r="E110" s="23" t="str">
        <f>VLOOKUP(A110,Übersicht!$C$2:$E$67,3,FALSE)</f>
        <v>≤ 16bar</v>
      </c>
      <c r="F110" s="3">
        <v>104</v>
      </c>
      <c r="G110" s="3">
        <f>VLOOKUP(A110,Übersicht!$C$2:$P$67,14,FALSE)</f>
        <v>1</v>
      </c>
      <c r="H110" s="3">
        <v>1</v>
      </c>
      <c r="I110" s="24">
        <v>142724.06396791813</v>
      </c>
      <c r="J110" s="3">
        <v>1983</v>
      </c>
      <c r="K110" s="4">
        <f t="shared" si="1"/>
        <v>47</v>
      </c>
      <c r="L110" s="21">
        <f>VLOOKUP(A110,Übersicht!$C$2:$F$67,4,FALSE)</f>
        <v>85</v>
      </c>
      <c r="M110" s="21">
        <f>VLOOKUP(A110,Übersicht!$C$2:$F$67,4,FALSE)</f>
        <v>85</v>
      </c>
      <c r="N110" s="3" t="s">
        <v>67</v>
      </c>
      <c r="O110" s="3">
        <v>1</v>
      </c>
      <c r="P110" s="4">
        <f>VLOOKUP(A110,Übersicht!$C$2:$I$67,7,FALSE)*100</f>
        <v>0</v>
      </c>
      <c r="Q110" s="4" t="s">
        <v>67</v>
      </c>
      <c r="R110" s="4">
        <f>VLOOKUP(A110,Übersicht!$C$2:$J$67,8,FALSE)*100</f>
        <v>100</v>
      </c>
      <c r="S110" s="4" t="str">
        <f>VLOOKUP(A110,Übersicht!$C$2:$K$67,9,FALSE)</f>
        <v>-</v>
      </c>
      <c r="T110" s="4" t="str">
        <f>VLOOKUP(A110,Übersicht!$C$2:$L$67,10,FALSE)</f>
        <v>-</v>
      </c>
      <c r="U110" s="25">
        <f>VLOOKUP(A110,Übersicht!$C$2:$M$67,11,FALSE)</f>
        <v>850</v>
      </c>
      <c r="V110" s="25" t="str">
        <f>VLOOKUP(A110,Übersicht!$C$2:$N$67,12,FALSE)</f>
        <v>-</v>
      </c>
      <c r="W110" s="25" t="str">
        <f>VLOOKUP(A110,Übersicht!$C$2:$O$67,13,FALSE)</f>
        <v>-</v>
      </c>
      <c r="X110" s="4" t="s">
        <v>67</v>
      </c>
    </row>
    <row r="111" spans="1:24" x14ac:dyDescent="0.35">
      <c r="A111" s="3">
        <v>2003</v>
      </c>
      <c r="B111" s="22" t="s">
        <v>15</v>
      </c>
      <c r="C111" s="21" t="s">
        <v>20</v>
      </c>
      <c r="D111" s="23">
        <f>VLOOKUP(A111,Übersicht!$C$2:$D$67,2,FALSE)</f>
        <v>0</v>
      </c>
      <c r="E111" s="23" t="str">
        <f>VLOOKUP(A111,Übersicht!$C$2:$E$67,3,FALSE)</f>
        <v>≤ 16bar</v>
      </c>
      <c r="F111" s="3">
        <v>105</v>
      </c>
      <c r="G111" s="3">
        <f>VLOOKUP(A111,Übersicht!$C$2:$P$67,14,FALSE)</f>
        <v>1</v>
      </c>
      <c r="H111" s="3">
        <v>1</v>
      </c>
      <c r="I111" s="24">
        <v>142724.06396791813</v>
      </c>
      <c r="J111" s="3">
        <v>1984</v>
      </c>
      <c r="K111" s="4">
        <f t="shared" si="1"/>
        <v>48</v>
      </c>
      <c r="L111" s="21">
        <f>VLOOKUP(A111,Übersicht!$C$2:$F$67,4,FALSE)</f>
        <v>85</v>
      </c>
      <c r="M111" s="21">
        <f>VLOOKUP(A111,Übersicht!$C$2:$F$67,4,FALSE)</f>
        <v>85</v>
      </c>
      <c r="N111" s="3" t="s">
        <v>67</v>
      </c>
      <c r="O111" s="3">
        <v>1</v>
      </c>
      <c r="P111" s="4">
        <f>VLOOKUP(A111,Übersicht!$C$2:$I$67,7,FALSE)*100</f>
        <v>0</v>
      </c>
      <c r="Q111" s="4" t="s">
        <v>67</v>
      </c>
      <c r="R111" s="4">
        <f>VLOOKUP(A111,Übersicht!$C$2:$J$67,8,FALSE)*100</f>
        <v>100</v>
      </c>
      <c r="S111" s="4" t="str">
        <f>VLOOKUP(A111,Übersicht!$C$2:$K$67,9,FALSE)</f>
        <v>-</v>
      </c>
      <c r="T111" s="4" t="str">
        <f>VLOOKUP(A111,Übersicht!$C$2:$L$67,10,FALSE)</f>
        <v>-</v>
      </c>
      <c r="U111" s="25">
        <f>VLOOKUP(A111,Übersicht!$C$2:$M$67,11,FALSE)</f>
        <v>850</v>
      </c>
      <c r="V111" s="25" t="str">
        <f>VLOOKUP(A111,Übersicht!$C$2:$N$67,12,FALSE)</f>
        <v>-</v>
      </c>
      <c r="W111" s="25" t="str">
        <f>VLOOKUP(A111,Übersicht!$C$2:$O$67,13,FALSE)</f>
        <v>-</v>
      </c>
      <c r="X111" s="4" t="s">
        <v>67</v>
      </c>
    </row>
    <row r="112" spans="1:24" x14ac:dyDescent="0.35">
      <c r="A112" s="3">
        <v>2003</v>
      </c>
      <c r="B112" s="22" t="s">
        <v>15</v>
      </c>
      <c r="C112" s="21" t="s">
        <v>20</v>
      </c>
      <c r="D112" s="23">
        <f>VLOOKUP(A112,Übersicht!$C$2:$D$67,2,FALSE)</f>
        <v>0</v>
      </c>
      <c r="E112" s="23" t="str">
        <f>VLOOKUP(A112,Übersicht!$C$2:$E$67,3,FALSE)</f>
        <v>≤ 16bar</v>
      </c>
      <c r="F112" s="3">
        <v>106</v>
      </c>
      <c r="G112" s="3">
        <f>VLOOKUP(A112,Übersicht!$C$2:$P$67,14,FALSE)</f>
        <v>1</v>
      </c>
      <c r="H112" s="3">
        <v>1</v>
      </c>
      <c r="I112" s="24">
        <v>142724.06396791813</v>
      </c>
      <c r="J112" s="3">
        <v>1985</v>
      </c>
      <c r="K112" s="4">
        <f t="shared" si="1"/>
        <v>49</v>
      </c>
      <c r="L112" s="21">
        <f>VLOOKUP(A112,Übersicht!$C$2:$F$67,4,FALSE)</f>
        <v>85</v>
      </c>
      <c r="M112" s="21">
        <f>VLOOKUP(A112,Übersicht!$C$2:$F$67,4,FALSE)</f>
        <v>85</v>
      </c>
      <c r="N112" s="3" t="s">
        <v>67</v>
      </c>
      <c r="O112" s="3">
        <v>1</v>
      </c>
      <c r="P112" s="4">
        <f>VLOOKUP(A112,Übersicht!$C$2:$I$67,7,FALSE)*100</f>
        <v>0</v>
      </c>
      <c r="Q112" s="4" t="s">
        <v>67</v>
      </c>
      <c r="R112" s="4">
        <f>VLOOKUP(A112,Übersicht!$C$2:$J$67,8,FALSE)*100</f>
        <v>100</v>
      </c>
      <c r="S112" s="4" t="str">
        <f>VLOOKUP(A112,Übersicht!$C$2:$K$67,9,FALSE)</f>
        <v>-</v>
      </c>
      <c r="T112" s="4" t="str">
        <f>VLOOKUP(A112,Übersicht!$C$2:$L$67,10,FALSE)</f>
        <v>-</v>
      </c>
      <c r="U112" s="25">
        <f>VLOOKUP(A112,Übersicht!$C$2:$M$67,11,FALSE)</f>
        <v>850</v>
      </c>
      <c r="V112" s="25" t="str">
        <f>VLOOKUP(A112,Übersicht!$C$2:$N$67,12,FALSE)</f>
        <v>-</v>
      </c>
      <c r="W112" s="25" t="str">
        <f>VLOOKUP(A112,Übersicht!$C$2:$O$67,13,FALSE)</f>
        <v>-</v>
      </c>
      <c r="X112" s="4" t="s">
        <v>67</v>
      </c>
    </row>
    <row r="113" spans="1:24" x14ac:dyDescent="0.35">
      <c r="A113" s="3">
        <v>2003</v>
      </c>
      <c r="B113" s="22" t="s">
        <v>15</v>
      </c>
      <c r="C113" s="21" t="s">
        <v>20</v>
      </c>
      <c r="D113" s="23">
        <f>VLOOKUP(A113,Übersicht!$C$2:$D$67,2,FALSE)</f>
        <v>0</v>
      </c>
      <c r="E113" s="23" t="str">
        <f>VLOOKUP(A113,Übersicht!$C$2:$E$67,3,FALSE)</f>
        <v>≤ 16bar</v>
      </c>
      <c r="F113" s="3">
        <v>107</v>
      </c>
      <c r="G113" s="3">
        <f>VLOOKUP(A113,Übersicht!$C$2:$P$67,14,FALSE)</f>
        <v>1</v>
      </c>
      <c r="H113" s="3">
        <v>1</v>
      </c>
      <c r="I113" s="24">
        <v>142724.06396791813</v>
      </c>
      <c r="J113" s="3">
        <v>1986</v>
      </c>
      <c r="K113" s="4">
        <f t="shared" si="1"/>
        <v>50</v>
      </c>
      <c r="L113" s="21">
        <f>VLOOKUP(A113,Übersicht!$C$2:$F$67,4,FALSE)</f>
        <v>85</v>
      </c>
      <c r="M113" s="21">
        <f>VLOOKUP(A113,Übersicht!$C$2:$F$67,4,FALSE)</f>
        <v>85</v>
      </c>
      <c r="N113" s="3" t="s">
        <v>67</v>
      </c>
      <c r="O113" s="3">
        <v>1</v>
      </c>
      <c r="P113" s="4">
        <f>VLOOKUP(A113,Übersicht!$C$2:$I$67,7,FALSE)*100</f>
        <v>0</v>
      </c>
      <c r="Q113" s="4" t="s">
        <v>67</v>
      </c>
      <c r="R113" s="4">
        <f>VLOOKUP(A113,Übersicht!$C$2:$J$67,8,FALSE)*100</f>
        <v>100</v>
      </c>
      <c r="S113" s="4" t="str">
        <f>VLOOKUP(A113,Übersicht!$C$2:$K$67,9,FALSE)</f>
        <v>-</v>
      </c>
      <c r="T113" s="4" t="str">
        <f>VLOOKUP(A113,Übersicht!$C$2:$L$67,10,FALSE)</f>
        <v>-</v>
      </c>
      <c r="U113" s="25">
        <f>VLOOKUP(A113,Übersicht!$C$2:$M$67,11,FALSE)</f>
        <v>850</v>
      </c>
      <c r="V113" s="25" t="str">
        <f>VLOOKUP(A113,Übersicht!$C$2:$N$67,12,FALSE)</f>
        <v>-</v>
      </c>
      <c r="W113" s="25" t="str">
        <f>VLOOKUP(A113,Übersicht!$C$2:$O$67,13,FALSE)</f>
        <v>-</v>
      </c>
      <c r="X113" s="4" t="s">
        <v>67</v>
      </c>
    </row>
    <row r="114" spans="1:24" x14ac:dyDescent="0.35">
      <c r="A114" s="3">
        <v>2003</v>
      </c>
      <c r="B114" s="22" t="s">
        <v>15</v>
      </c>
      <c r="C114" s="21" t="s">
        <v>20</v>
      </c>
      <c r="D114" s="23">
        <f>VLOOKUP(A114,Übersicht!$C$2:$D$67,2,FALSE)</f>
        <v>0</v>
      </c>
      <c r="E114" s="23" t="str">
        <f>VLOOKUP(A114,Übersicht!$C$2:$E$67,3,FALSE)</f>
        <v>≤ 16bar</v>
      </c>
      <c r="F114" s="3">
        <v>108</v>
      </c>
      <c r="G114" s="3">
        <f>VLOOKUP(A114,Übersicht!$C$2:$P$67,14,FALSE)</f>
        <v>1</v>
      </c>
      <c r="H114" s="3">
        <v>1</v>
      </c>
      <c r="I114" s="24">
        <v>142724.06396791813</v>
      </c>
      <c r="J114" s="3">
        <v>1987</v>
      </c>
      <c r="K114" s="4">
        <f t="shared" si="1"/>
        <v>51</v>
      </c>
      <c r="L114" s="21">
        <f>VLOOKUP(A114,Übersicht!$C$2:$F$67,4,FALSE)</f>
        <v>85</v>
      </c>
      <c r="M114" s="21">
        <f>VLOOKUP(A114,Übersicht!$C$2:$F$67,4,FALSE)</f>
        <v>85</v>
      </c>
      <c r="N114" s="3" t="s">
        <v>67</v>
      </c>
      <c r="O114" s="3">
        <v>1</v>
      </c>
      <c r="P114" s="4">
        <f>VLOOKUP(A114,Übersicht!$C$2:$I$67,7,FALSE)*100</f>
        <v>0</v>
      </c>
      <c r="Q114" s="4" t="s">
        <v>67</v>
      </c>
      <c r="R114" s="4">
        <f>VLOOKUP(A114,Übersicht!$C$2:$J$67,8,FALSE)*100</f>
        <v>100</v>
      </c>
      <c r="S114" s="4" t="str">
        <f>VLOOKUP(A114,Übersicht!$C$2:$K$67,9,FALSE)</f>
        <v>-</v>
      </c>
      <c r="T114" s="4" t="str">
        <f>VLOOKUP(A114,Übersicht!$C$2:$L$67,10,FALSE)</f>
        <v>-</v>
      </c>
      <c r="U114" s="25">
        <f>VLOOKUP(A114,Übersicht!$C$2:$M$67,11,FALSE)</f>
        <v>850</v>
      </c>
      <c r="V114" s="25" t="str">
        <f>VLOOKUP(A114,Übersicht!$C$2:$N$67,12,FALSE)</f>
        <v>-</v>
      </c>
      <c r="W114" s="25" t="str">
        <f>VLOOKUP(A114,Übersicht!$C$2:$O$67,13,FALSE)</f>
        <v>-</v>
      </c>
      <c r="X114" s="4" t="s">
        <v>67</v>
      </c>
    </row>
    <row r="115" spans="1:24" x14ac:dyDescent="0.35">
      <c r="A115" s="3">
        <v>2003</v>
      </c>
      <c r="B115" s="22" t="s">
        <v>15</v>
      </c>
      <c r="C115" s="21" t="s">
        <v>20</v>
      </c>
      <c r="D115" s="23">
        <f>VLOOKUP(A115,Übersicht!$C$2:$D$67,2,FALSE)</f>
        <v>0</v>
      </c>
      <c r="E115" s="23" t="str">
        <f>VLOOKUP(A115,Übersicht!$C$2:$E$67,3,FALSE)</f>
        <v>≤ 16bar</v>
      </c>
      <c r="F115" s="3">
        <v>109</v>
      </c>
      <c r="G115" s="3">
        <f>VLOOKUP(A115,Übersicht!$C$2:$P$67,14,FALSE)</f>
        <v>1</v>
      </c>
      <c r="H115" s="3">
        <v>1</v>
      </c>
      <c r="I115" s="24">
        <v>142724.06396791813</v>
      </c>
      <c r="J115" s="3">
        <v>1988</v>
      </c>
      <c r="K115" s="4">
        <f t="shared" si="1"/>
        <v>52</v>
      </c>
      <c r="L115" s="21">
        <f>VLOOKUP(A115,Übersicht!$C$2:$F$67,4,FALSE)</f>
        <v>85</v>
      </c>
      <c r="M115" s="21">
        <f>VLOOKUP(A115,Übersicht!$C$2:$F$67,4,FALSE)</f>
        <v>85</v>
      </c>
      <c r="N115" s="3" t="s">
        <v>67</v>
      </c>
      <c r="O115" s="3">
        <v>1</v>
      </c>
      <c r="P115" s="4">
        <f>VLOOKUP(A115,Übersicht!$C$2:$I$67,7,FALSE)*100</f>
        <v>0</v>
      </c>
      <c r="Q115" s="4" t="s">
        <v>67</v>
      </c>
      <c r="R115" s="4">
        <f>VLOOKUP(A115,Übersicht!$C$2:$J$67,8,FALSE)*100</f>
        <v>100</v>
      </c>
      <c r="S115" s="4" t="str">
        <f>VLOOKUP(A115,Übersicht!$C$2:$K$67,9,FALSE)</f>
        <v>-</v>
      </c>
      <c r="T115" s="4" t="str">
        <f>VLOOKUP(A115,Übersicht!$C$2:$L$67,10,FALSE)</f>
        <v>-</v>
      </c>
      <c r="U115" s="25">
        <f>VLOOKUP(A115,Übersicht!$C$2:$M$67,11,FALSE)</f>
        <v>850</v>
      </c>
      <c r="V115" s="25" t="str">
        <f>VLOOKUP(A115,Übersicht!$C$2:$N$67,12,FALSE)</f>
        <v>-</v>
      </c>
      <c r="W115" s="25" t="str">
        <f>VLOOKUP(A115,Übersicht!$C$2:$O$67,13,FALSE)</f>
        <v>-</v>
      </c>
      <c r="X115" s="4" t="s">
        <v>67</v>
      </c>
    </row>
    <row r="116" spans="1:24" x14ac:dyDescent="0.35">
      <c r="A116" s="3">
        <v>2003</v>
      </c>
      <c r="B116" s="22" t="s">
        <v>15</v>
      </c>
      <c r="C116" s="21" t="s">
        <v>20</v>
      </c>
      <c r="D116" s="23">
        <f>VLOOKUP(A116,Übersicht!$C$2:$D$67,2,FALSE)</f>
        <v>0</v>
      </c>
      <c r="E116" s="23" t="str">
        <f>VLOOKUP(A116,Übersicht!$C$2:$E$67,3,FALSE)</f>
        <v>≤ 16bar</v>
      </c>
      <c r="F116" s="3">
        <v>110</v>
      </c>
      <c r="G116" s="3">
        <f>VLOOKUP(A116,Übersicht!$C$2:$P$67,14,FALSE)</f>
        <v>1</v>
      </c>
      <c r="H116" s="3">
        <v>1</v>
      </c>
      <c r="I116" s="24">
        <v>142724.06396791813</v>
      </c>
      <c r="J116" s="3">
        <v>1989</v>
      </c>
      <c r="K116" s="4">
        <f t="shared" si="1"/>
        <v>53</v>
      </c>
      <c r="L116" s="21">
        <f>VLOOKUP(A116,Übersicht!$C$2:$F$67,4,FALSE)</f>
        <v>85</v>
      </c>
      <c r="M116" s="21">
        <f>VLOOKUP(A116,Übersicht!$C$2:$F$67,4,FALSE)</f>
        <v>85</v>
      </c>
      <c r="N116" s="3" t="s">
        <v>67</v>
      </c>
      <c r="O116" s="3">
        <v>1</v>
      </c>
      <c r="P116" s="4">
        <f>VLOOKUP(A116,Übersicht!$C$2:$I$67,7,FALSE)*100</f>
        <v>0</v>
      </c>
      <c r="Q116" s="4" t="s">
        <v>67</v>
      </c>
      <c r="R116" s="4">
        <f>VLOOKUP(A116,Übersicht!$C$2:$J$67,8,FALSE)*100</f>
        <v>100</v>
      </c>
      <c r="S116" s="4" t="str">
        <f>VLOOKUP(A116,Übersicht!$C$2:$K$67,9,FALSE)</f>
        <v>-</v>
      </c>
      <c r="T116" s="4" t="str">
        <f>VLOOKUP(A116,Übersicht!$C$2:$L$67,10,FALSE)</f>
        <v>-</v>
      </c>
      <c r="U116" s="25">
        <f>VLOOKUP(A116,Übersicht!$C$2:$M$67,11,FALSE)</f>
        <v>850</v>
      </c>
      <c r="V116" s="25" t="str">
        <f>VLOOKUP(A116,Übersicht!$C$2:$N$67,12,FALSE)</f>
        <v>-</v>
      </c>
      <c r="W116" s="25" t="str">
        <f>VLOOKUP(A116,Übersicht!$C$2:$O$67,13,FALSE)</f>
        <v>-</v>
      </c>
      <c r="X116" s="4" t="s">
        <v>67</v>
      </c>
    </row>
    <row r="117" spans="1:24" x14ac:dyDescent="0.35">
      <c r="A117" s="3">
        <v>2003</v>
      </c>
      <c r="B117" s="22" t="s">
        <v>15</v>
      </c>
      <c r="C117" s="21" t="s">
        <v>20</v>
      </c>
      <c r="D117" s="23">
        <f>VLOOKUP(A117,Übersicht!$C$2:$D$67,2,FALSE)</f>
        <v>0</v>
      </c>
      <c r="E117" s="23" t="str">
        <f>VLOOKUP(A117,Übersicht!$C$2:$E$67,3,FALSE)</f>
        <v>≤ 16bar</v>
      </c>
      <c r="F117" s="3">
        <v>111</v>
      </c>
      <c r="G117" s="3">
        <f>VLOOKUP(A117,Übersicht!$C$2:$P$67,14,FALSE)</f>
        <v>1</v>
      </c>
      <c r="H117" s="3">
        <v>1</v>
      </c>
      <c r="I117" s="24">
        <v>142724.06396791813</v>
      </c>
      <c r="J117" s="3">
        <v>1990</v>
      </c>
      <c r="K117" s="4">
        <f t="shared" si="1"/>
        <v>54</v>
      </c>
      <c r="L117" s="21">
        <f>VLOOKUP(A117,Übersicht!$C$2:$F$67,4,FALSE)</f>
        <v>85</v>
      </c>
      <c r="M117" s="21">
        <f>VLOOKUP(A117,Übersicht!$C$2:$F$67,4,FALSE)</f>
        <v>85</v>
      </c>
      <c r="N117" s="3" t="s">
        <v>67</v>
      </c>
      <c r="O117" s="3">
        <v>1</v>
      </c>
      <c r="P117" s="4">
        <f>VLOOKUP(A117,Übersicht!$C$2:$I$67,7,FALSE)*100</f>
        <v>0</v>
      </c>
      <c r="Q117" s="4" t="s">
        <v>67</v>
      </c>
      <c r="R117" s="4">
        <f>VLOOKUP(A117,Übersicht!$C$2:$J$67,8,FALSE)*100</f>
        <v>100</v>
      </c>
      <c r="S117" s="4" t="str">
        <f>VLOOKUP(A117,Übersicht!$C$2:$K$67,9,FALSE)</f>
        <v>-</v>
      </c>
      <c r="T117" s="4" t="str">
        <f>VLOOKUP(A117,Übersicht!$C$2:$L$67,10,FALSE)</f>
        <v>-</v>
      </c>
      <c r="U117" s="25">
        <f>VLOOKUP(A117,Übersicht!$C$2:$M$67,11,FALSE)</f>
        <v>850</v>
      </c>
      <c r="V117" s="25" t="str">
        <f>VLOOKUP(A117,Übersicht!$C$2:$N$67,12,FALSE)</f>
        <v>-</v>
      </c>
      <c r="W117" s="25" t="str">
        <f>VLOOKUP(A117,Übersicht!$C$2:$O$67,13,FALSE)</f>
        <v>-</v>
      </c>
      <c r="X117" s="4" t="s">
        <v>67</v>
      </c>
    </row>
    <row r="118" spans="1:24" x14ac:dyDescent="0.35">
      <c r="A118" s="3">
        <v>2003</v>
      </c>
      <c r="B118" s="22" t="s">
        <v>15</v>
      </c>
      <c r="C118" s="21" t="s">
        <v>20</v>
      </c>
      <c r="D118" s="23">
        <f>VLOOKUP(A118,Übersicht!$C$2:$D$67,2,FALSE)</f>
        <v>0</v>
      </c>
      <c r="E118" s="23" t="str">
        <f>VLOOKUP(A118,Übersicht!$C$2:$E$67,3,FALSE)</f>
        <v>≤ 16bar</v>
      </c>
      <c r="F118" s="3">
        <v>112</v>
      </c>
      <c r="G118" s="3">
        <f>VLOOKUP(A118,Übersicht!$C$2:$P$67,14,FALSE)</f>
        <v>1</v>
      </c>
      <c r="H118" s="3">
        <v>1</v>
      </c>
      <c r="I118" s="24">
        <v>142724.06396791813</v>
      </c>
      <c r="J118" s="3">
        <v>1991</v>
      </c>
      <c r="K118" s="4">
        <f t="shared" si="1"/>
        <v>55</v>
      </c>
      <c r="L118" s="21">
        <f>VLOOKUP(A118,Übersicht!$C$2:$F$67,4,FALSE)</f>
        <v>85</v>
      </c>
      <c r="M118" s="21">
        <f>VLOOKUP(A118,Übersicht!$C$2:$F$67,4,FALSE)</f>
        <v>85</v>
      </c>
      <c r="N118" s="3" t="s">
        <v>67</v>
      </c>
      <c r="O118" s="3">
        <v>1</v>
      </c>
      <c r="P118" s="4">
        <f>VLOOKUP(A118,Übersicht!$C$2:$I$67,7,FALSE)*100</f>
        <v>0</v>
      </c>
      <c r="Q118" s="4" t="s">
        <v>67</v>
      </c>
      <c r="R118" s="4">
        <f>VLOOKUP(A118,Übersicht!$C$2:$J$67,8,FALSE)*100</f>
        <v>100</v>
      </c>
      <c r="S118" s="4" t="str">
        <f>VLOOKUP(A118,Übersicht!$C$2:$K$67,9,FALSE)</f>
        <v>-</v>
      </c>
      <c r="T118" s="4" t="str">
        <f>VLOOKUP(A118,Übersicht!$C$2:$L$67,10,FALSE)</f>
        <v>-</v>
      </c>
      <c r="U118" s="25">
        <f>VLOOKUP(A118,Übersicht!$C$2:$M$67,11,FALSE)</f>
        <v>850</v>
      </c>
      <c r="V118" s="25" t="str">
        <f>VLOOKUP(A118,Übersicht!$C$2:$N$67,12,FALSE)</f>
        <v>-</v>
      </c>
      <c r="W118" s="25" t="str">
        <f>VLOOKUP(A118,Übersicht!$C$2:$O$67,13,FALSE)</f>
        <v>-</v>
      </c>
      <c r="X118" s="4" t="s">
        <v>67</v>
      </c>
    </row>
    <row r="119" spans="1:24" x14ac:dyDescent="0.35">
      <c r="A119" s="3">
        <v>2003</v>
      </c>
      <c r="B119" s="22" t="s">
        <v>15</v>
      </c>
      <c r="C119" s="21" t="s">
        <v>20</v>
      </c>
      <c r="D119" s="23">
        <f>VLOOKUP(A119,Übersicht!$C$2:$D$67,2,FALSE)</f>
        <v>0</v>
      </c>
      <c r="E119" s="23" t="str">
        <f>VLOOKUP(A119,Übersicht!$C$2:$E$67,3,FALSE)</f>
        <v>≤ 16bar</v>
      </c>
      <c r="F119" s="3">
        <v>113</v>
      </c>
      <c r="G119" s="3">
        <f>VLOOKUP(A119,Übersicht!$C$2:$P$67,14,FALSE)</f>
        <v>1</v>
      </c>
      <c r="H119" s="3">
        <v>1</v>
      </c>
      <c r="I119" s="24">
        <v>142724.06396791813</v>
      </c>
      <c r="J119" s="3">
        <v>1992</v>
      </c>
      <c r="K119" s="4">
        <f t="shared" si="1"/>
        <v>56</v>
      </c>
      <c r="L119" s="21">
        <f>VLOOKUP(A119,Übersicht!$C$2:$F$67,4,FALSE)</f>
        <v>85</v>
      </c>
      <c r="M119" s="21">
        <f>VLOOKUP(A119,Übersicht!$C$2:$F$67,4,FALSE)</f>
        <v>85</v>
      </c>
      <c r="N119" s="3" t="s">
        <v>67</v>
      </c>
      <c r="O119" s="3">
        <v>1</v>
      </c>
      <c r="P119" s="4">
        <f>VLOOKUP(A119,Übersicht!$C$2:$I$67,7,FALSE)*100</f>
        <v>0</v>
      </c>
      <c r="Q119" s="4" t="s">
        <v>67</v>
      </c>
      <c r="R119" s="4">
        <f>VLOOKUP(A119,Übersicht!$C$2:$J$67,8,FALSE)*100</f>
        <v>100</v>
      </c>
      <c r="S119" s="4" t="str">
        <f>VLOOKUP(A119,Übersicht!$C$2:$K$67,9,FALSE)</f>
        <v>-</v>
      </c>
      <c r="T119" s="4" t="str">
        <f>VLOOKUP(A119,Übersicht!$C$2:$L$67,10,FALSE)</f>
        <v>-</v>
      </c>
      <c r="U119" s="25">
        <f>VLOOKUP(A119,Übersicht!$C$2:$M$67,11,FALSE)</f>
        <v>850</v>
      </c>
      <c r="V119" s="25" t="str">
        <f>VLOOKUP(A119,Übersicht!$C$2:$N$67,12,FALSE)</f>
        <v>-</v>
      </c>
      <c r="W119" s="25" t="str">
        <f>VLOOKUP(A119,Übersicht!$C$2:$O$67,13,FALSE)</f>
        <v>-</v>
      </c>
      <c r="X119" s="4" t="s">
        <v>67</v>
      </c>
    </row>
    <row r="120" spans="1:24" x14ac:dyDescent="0.35">
      <c r="A120" s="3">
        <v>2003</v>
      </c>
      <c r="B120" s="22" t="s">
        <v>15</v>
      </c>
      <c r="C120" s="21" t="s">
        <v>20</v>
      </c>
      <c r="D120" s="23">
        <f>VLOOKUP(A120,Übersicht!$C$2:$D$67,2,FALSE)</f>
        <v>0</v>
      </c>
      <c r="E120" s="23" t="str">
        <f>VLOOKUP(A120,Übersicht!$C$2:$E$67,3,FALSE)</f>
        <v>≤ 16bar</v>
      </c>
      <c r="F120" s="3">
        <v>114</v>
      </c>
      <c r="G120" s="3">
        <f>VLOOKUP(A120,Übersicht!$C$2:$P$67,14,FALSE)</f>
        <v>1</v>
      </c>
      <c r="H120" s="3">
        <v>1</v>
      </c>
      <c r="I120" s="24">
        <v>142724.06396791813</v>
      </c>
      <c r="J120" s="3">
        <v>1993</v>
      </c>
      <c r="K120" s="4">
        <f t="shared" si="1"/>
        <v>57</v>
      </c>
      <c r="L120" s="21">
        <f>VLOOKUP(A120,Übersicht!$C$2:$F$67,4,FALSE)</f>
        <v>85</v>
      </c>
      <c r="M120" s="21">
        <f>VLOOKUP(A120,Übersicht!$C$2:$F$67,4,FALSE)</f>
        <v>85</v>
      </c>
      <c r="N120" s="3" t="s">
        <v>67</v>
      </c>
      <c r="O120" s="3">
        <v>1</v>
      </c>
      <c r="P120" s="4">
        <f>VLOOKUP(A120,Übersicht!$C$2:$I$67,7,FALSE)*100</f>
        <v>0</v>
      </c>
      <c r="Q120" s="4" t="s">
        <v>67</v>
      </c>
      <c r="R120" s="4">
        <f>VLOOKUP(A120,Übersicht!$C$2:$J$67,8,FALSE)*100</f>
        <v>100</v>
      </c>
      <c r="S120" s="4" t="str">
        <f>VLOOKUP(A120,Übersicht!$C$2:$K$67,9,FALSE)</f>
        <v>-</v>
      </c>
      <c r="T120" s="4" t="str">
        <f>VLOOKUP(A120,Übersicht!$C$2:$L$67,10,FALSE)</f>
        <v>-</v>
      </c>
      <c r="U120" s="25">
        <f>VLOOKUP(A120,Übersicht!$C$2:$M$67,11,FALSE)</f>
        <v>850</v>
      </c>
      <c r="V120" s="25" t="str">
        <f>VLOOKUP(A120,Übersicht!$C$2:$N$67,12,FALSE)</f>
        <v>-</v>
      </c>
      <c r="W120" s="25" t="str">
        <f>VLOOKUP(A120,Übersicht!$C$2:$O$67,13,FALSE)</f>
        <v>-</v>
      </c>
      <c r="X120" s="4" t="s">
        <v>67</v>
      </c>
    </row>
    <row r="121" spans="1:24" x14ac:dyDescent="0.35">
      <c r="A121" s="3">
        <v>2003</v>
      </c>
      <c r="B121" s="22" t="s">
        <v>15</v>
      </c>
      <c r="C121" s="21" t="s">
        <v>20</v>
      </c>
      <c r="D121" s="23">
        <f>VLOOKUP(A121,Übersicht!$C$2:$D$67,2,FALSE)</f>
        <v>0</v>
      </c>
      <c r="E121" s="23" t="str">
        <f>VLOOKUP(A121,Übersicht!$C$2:$E$67,3,FALSE)</f>
        <v>≤ 16bar</v>
      </c>
      <c r="F121" s="3">
        <v>115</v>
      </c>
      <c r="G121" s="3">
        <f>VLOOKUP(A121,Übersicht!$C$2:$P$67,14,FALSE)</f>
        <v>1</v>
      </c>
      <c r="H121" s="3">
        <v>1</v>
      </c>
      <c r="I121" s="24">
        <v>142724.06396791813</v>
      </c>
      <c r="J121" s="3">
        <v>1994</v>
      </c>
      <c r="K121" s="4">
        <f t="shared" si="1"/>
        <v>58</v>
      </c>
      <c r="L121" s="21">
        <f>VLOOKUP(A121,Übersicht!$C$2:$F$67,4,FALSE)</f>
        <v>85</v>
      </c>
      <c r="M121" s="21">
        <f>VLOOKUP(A121,Übersicht!$C$2:$F$67,4,FALSE)</f>
        <v>85</v>
      </c>
      <c r="N121" s="3" t="s">
        <v>67</v>
      </c>
      <c r="O121" s="3">
        <v>1</v>
      </c>
      <c r="P121" s="4">
        <f>VLOOKUP(A121,Übersicht!$C$2:$I$67,7,FALSE)*100</f>
        <v>0</v>
      </c>
      <c r="Q121" s="4" t="s">
        <v>67</v>
      </c>
      <c r="R121" s="4">
        <f>VLOOKUP(A121,Übersicht!$C$2:$J$67,8,FALSE)*100</f>
        <v>100</v>
      </c>
      <c r="S121" s="4" t="str">
        <f>VLOOKUP(A121,Übersicht!$C$2:$K$67,9,FALSE)</f>
        <v>-</v>
      </c>
      <c r="T121" s="4" t="str">
        <f>VLOOKUP(A121,Übersicht!$C$2:$L$67,10,FALSE)</f>
        <v>-</v>
      </c>
      <c r="U121" s="25">
        <f>VLOOKUP(A121,Übersicht!$C$2:$M$67,11,FALSE)</f>
        <v>850</v>
      </c>
      <c r="V121" s="25" t="str">
        <f>VLOOKUP(A121,Übersicht!$C$2:$N$67,12,FALSE)</f>
        <v>-</v>
      </c>
      <c r="W121" s="25" t="str">
        <f>VLOOKUP(A121,Übersicht!$C$2:$O$67,13,FALSE)</f>
        <v>-</v>
      </c>
      <c r="X121" s="4" t="s">
        <v>67</v>
      </c>
    </row>
    <row r="122" spans="1:24" x14ac:dyDescent="0.35">
      <c r="A122" s="3">
        <v>2003</v>
      </c>
      <c r="B122" s="22" t="s">
        <v>15</v>
      </c>
      <c r="C122" s="21" t="s">
        <v>20</v>
      </c>
      <c r="D122" s="23">
        <f>VLOOKUP(A122,Übersicht!$C$2:$D$67,2,FALSE)</f>
        <v>0</v>
      </c>
      <c r="E122" s="23" t="str">
        <f>VLOOKUP(A122,Übersicht!$C$2:$E$67,3,FALSE)</f>
        <v>≤ 16bar</v>
      </c>
      <c r="F122" s="3">
        <v>116</v>
      </c>
      <c r="G122" s="3">
        <f>VLOOKUP(A122,Übersicht!$C$2:$P$67,14,FALSE)</f>
        <v>1</v>
      </c>
      <c r="H122" s="3">
        <v>1</v>
      </c>
      <c r="I122" s="24">
        <v>142724.06396791813</v>
      </c>
      <c r="J122" s="3">
        <v>1995</v>
      </c>
      <c r="K122" s="4">
        <f t="shared" si="1"/>
        <v>59</v>
      </c>
      <c r="L122" s="21">
        <f>VLOOKUP(A122,Übersicht!$C$2:$F$67,4,FALSE)</f>
        <v>85</v>
      </c>
      <c r="M122" s="21">
        <f>VLOOKUP(A122,Übersicht!$C$2:$F$67,4,FALSE)</f>
        <v>85</v>
      </c>
      <c r="N122" s="3" t="s">
        <v>67</v>
      </c>
      <c r="O122" s="3">
        <v>1</v>
      </c>
      <c r="P122" s="4">
        <f>VLOOKUP(A122,Übersicht!$C$2:$I$67,7,FALSE)*100</f>
        <v>0</v>
      </c>
      <c r="Q122" s="4" t="s">
        <v>67</v>
      </c>
      <c r="R122" s="4">
        <f>VLOOKUP(A122,Übersicht!$C$2:$J$67,8,FALSE)*100</f>
        <v>100</v>
      </c>
      <c r="S122" s="4" t="str">
        <f>VLOOKUP(A122,Übersicht!$C$2:$K$67,9,FALSE)</f>
        <v>-</v>
      </c>
      <c r="T122" s="4" t="str">
        <f>VLOOKUP(A122,Übersicht!$C$2:$L$67,10,FALSE)</f>
        <v>-</v>
      </c>
      <c r="U122" s="25">
        <f>VLOOKUP(A122,Übersicht!$C$2:$M$67,11,FALSE)</f>
        <v>850</v>
      </c>
      <c r="V122" s="25" t="str">
        <f>VLOOKUP(A122,Übersicht!$C$2:$N$67,12,FALSE)</f>
        <v>-</v>
      </c>
      <c r="W122" s="25" t="str">
        <f>VLOOKUP(A122,Übersicht!$C$2:$O$67,13,FALSE)</f>
        <v>-</v>
      </c>
      <c r="X122" s="4" t="s">
        <v>67</v>
      </c>
    </row>
    <row r="123" spans="1:24" x14ac:dyDescent="0.35">
      <c r="A123" s="3">
        <v>2003</v>
      </c>
      <c r="B123" s="22" t="s">
        <v>15</v>
      </c>
      <c r="C123" s="21" t="s">
        <v>20</v>
      </c>
      <c r="D123" s="23">
        <f>VLOOKUP(A123,Übersicht!$C$2:$D$67,2,FALSE)</f>
        <v>0</v>
      </c>
      <c r="E123" s="23" t="str">
        <f>VLOOKUP(A123,Übersicht!$C$2:$E$67,3,FALSE)</f>
        <v>≤ 16bar</v>
      </c>
      <c r="F123" s="3">
        <v>117</v>
      </c>
      <c r="G123" s="3">
        <f>VLOOKUP(A123,Übersicht!$C$2:$P$67,14,FALSE)</f>
        <v>1</v>
      </c>
      <c r="H123" s="3">
        <v>1</v>
      </c>
      <c r="I123" s="24">
        <v>142724.06396791813</v>
      </c>
      <c r="J123" s="3">
        <v>1996</v>
      </c>
      <c r="K123" s="4">
        <f t="shared" si="1"/>
        <v>60</v>
      </c>
      <c r="L123" s="21">
        <f>VLOOKUP(A123,Übersicht!$C$2:$F$67,4,FALSE)</f>
        <v>85</v>
      </c>
      <c r="M123" s="21">
        <f>VLOOKUP(A123,Übersicht!$C$2:$F$67,4,FALSE)</f>
        <v>85</v>
      </c>
      <c r="N123" s="3" t="s">
        <v>67</v>
      </c>
      <c r="O123" s="3">
        <v>1</v>
      </c>
      <c r="P123" s="4">
        <f>VLOOKUP(A123,Übersicht!$C$2:$I$67,7,FALSE)*100</f>
        <v>0</v>
      </c>
      <c r="Q123" s="4" t="s">
        <v>67</v>
      </c>
      <c r="R123" s="4">
        <f>VLOOKUP(A123,Übersicht!$C$2:$J$67,8,FALSE)*100</f>
        <v>100</v>
      </c>
      <c r="S123" s="4" t="str">
        <f>VLOOKUP(A123,Übersicht!$C$2:$K$67,9,FALSE)</f>
        <v>-</v>
      </c>
      <c r="T123" s="4" t="str">
        <f>VLOOKUP(A123,Übersicht!$C$2:$L$67,10,FALSE)</f>
        <v>-</v>
      </c>
      <c r="U123" s="25">
        <f>VLOOKUP(A123,Übersicht!$C$2:$M$67,11,FALSE)</f>
        <v>850</v>
      </c>
      <c r="V123" s="25" t="str">
        <f>VLOOKUP(A123,Übersicht!$C$2:$N$67,12,FALSE)</f>
        <v>-</v>
      </c>
      <c r="W123" s="25" t="str">
        <f>VLOOKUP(A123,Übersicht!$C$2:$O$67,13,FALSE)</f>
        <v>-</v>
      </c>
      <c r="X123" s="4" t="s">
        <v>67</v>
      </c>
    </row>
    <row r="124" spans="1:24" x14ac:dyDescent="0.35">
      <c r="A124" s="3">
        <v>2003</v>
      </c>
      <c r="B124" s="22" t="s">
        <v>15</v>
      </c>
      <c r="C124" s="21" t="s">
        <v>20</v>
      </c>
      <c r="D124" s="23">
        <f>VLOOKUP(A124,Übersicht!$C$2:$D$67,2,FALSE)</f>
        <v>0</v>
      </c>
      <c r="E124" s="23" t="str">
        <f>VLOOKUP(A124,Übersicht!$C$2:$E$67,3,FALSE)</f>
        <v>≤ 16bar</v>
      </c>
      <c r="F124" s="3">
        <v>118</v>
      </c>
      <c r="G124" s="3">
        <f>VLOOKUP(A124,Übersicht!$C$2:$P$67,14,FALSE)</f>
        <v>1</v>
      </c>
      <c r="H124" s="3">
        <v>1</v>
      </c>
      <c r="I124" s="24">
        <v>142724.06396791813</v>
      </c>
      <c r="J124" s="3">
        <v>1997</v>
      </c>
      <c r="K124" s="4">
        <f t="shared" si="1"/>
        <v>61</v>
      </c>
      <c r="L124" s="21">
        <f>VLOOKUP(A124,Übersicht!$C$2:$F$67,4,FALSE)</f>
        <v>85</v>
      </c>
      <c r="M124" s="21">
        <f>VLOOKUP(A124,Übersicht!$C$2:$F$67,4,FALSE)</f>
        <v>85</v>
      </c>
      <c r="N124" s="3" t="s">
        <v>67</v>
      </c>
      <c r="O124" s="3">
        <v>1</v>
      </c>
      <c r="P124" s="4">
        <f>VLOOKUP(A124,Übersicht!$C$2:$I$67,7,FALSE)*100</f>
        <v>0</v>
      </c>
      <c r="Q124" s="4" t="s">
        <v>67</v>
      </c>
      <c r="R124" s="4">
        <f>VLOOKUP(A124,Übersicht!$C$2:$J$67,8,FALSE)*100</f>
        <v>100</v>
      </c>
      <c r="S124" s="4" t="str">
        <f>VLOOKUP(A124,Übersicht!$C$2:$K$67,9,FALSE)</f>
        <v>-</v>
      </c>
      <c r="T124" s="4" t="str">
        <f>VLOOKUP(A124,Übersicht!$C$2:$L$67,10,FALSE)</f>
        <v>-</v>
      </c>
      <c r="U124" s="25">
        <f>VLOOKUP(A124,Übersicht!$C$2:$M$67,11,FALSE)</f>
        <v>850</v>
      </c>
      <c r="V124" s="25" t="str">
        <f>VLOOKUP(A124,Übersicht!$C$2:$N$67,12,FALSE)</f>
        <v>-</v>
      </c>
      <c r="W124" s="25" t="str">
        <f>VLOOKUP(A124,Übersicht!$C$2:$O$67,13,FALSE)</f>
        <v>-</v>
      </c>
      <c r="X124" s="4" t="s">
        <v>67</v>
      </c>
    </row>
    <row r="125" spans="1:24" x14ac:dyDescent="0.35">
      <c r="A125" s="3">
        <v>2003</v>
      </c>
      <c r="B125" s="22" t="s">
        <v>15</v>
      </c>
      <c r="C125" s="21" t="s">
        <v>20</v>
      </c>
      <c r="D125" s="23">
        <f>VLOOKUP(A125,Übersicht!$C$2:$D$67,2,FALSE)</f>
        <v>0</v>
      </c>
      <c r="E125" s="23" t="str">
        <f>VLOOKUP(A125,Übersicht!$C$2:$E$67,3,FALSE)</f>
        <v>≤ 16bar</v>
      </c>
      <c r="F125" s="3">
        <v>119</v>
      </c>
      <c r="G125" s="3">
        <f>VLOOKUP(A125,Übersicht!$C$2:$P$67,14,FALSE)</f>
        <v>1</v>
      </c>
      <c r="H125" s="3">
        <v>1</v>
      </c>
      <c r="I125" s="24">
        <v>142724.06396791813</v>
      </c>
      <c r="J125" s="3">
        <v>1998</v>
      </c>
      <c r="K125" s="4">
        <f t="shared" si="1"/>
        <v>62</v>
      </c>
      <c r="L125" s="21">
        <f>VLOOKUP(A125,Übersicht!$C$2:$F$67,4,FALSE)</f>
        <v>85</v>
      </c>
      <c r="M125" s="21">
        <f>VLOOKUP(A125,Übersicht!$C$2:$F$67,4,FALSE)</f>
        <v>85</v>
      </c>
      <c r="N125" s="3" t="s">
        <v>67</v>
      </c>
      <c r="O125" s="3">
        <v>1</v>
      </c>
      <c r="P125" s="4">
        <f>VLOOKUP(A125,Übersicht!$C$2:$I$67,7,FALSE)*100</f>
        <v>0</v>
      </c>
      <c r="Q125" s="4" t="s">
        <v>67</v>
      </c>
      <c r="R125" s="4">
        <f>VLOOKUP(A125,Übersicht!$C$2:$J$67,8,FALSE)*100</f>
        <v>100</v>
      </c>
      <c r="S125" s="4" t="str">
        <f>VLOOKUP(A125,Übersicht!$C$2:$K$67,9,FALSE)</f>
        <v>-</v>
      </c>
      <c r="T125" s="4" t="str">
        <f>VLOOKUP(A125,Übersicht!$C$2:$L$67,10,FALSE)</f>
        <v>-</v>
      </c>
      <c r="U125" s="25">
        <f>VLOOKUP(A125,Übersicht!$C$2:$M$67,11,FALSE)</f>
        <v>850</v>
      </c>
      <c r="V125" s="25" t="str">
        <f>VLOOKUP(A125,Übersicht!$C$2:$N$67,12,FALSE)</f>
        <v>-</v>
      </c>
      <c r="W125" s="25" t="str">
        <f>VLOOKUP(A125,Übersicht!$C$2:$O$67,13,FALSE)</f>
        <v>-</v>
      </c>
      <c r="X125" s="4" t="s">
        <v>67</v>
      </c>
    </row>
    <row r="126" spans="1:24" x14ac:dyDescent="0.35">
      <c r="A126" s="3">
        <v>2003</v>
      </c>
      <c r="B126" s="22" t="s">
        <v>15</v>
      </c>
      <c r="C126" s="21" t="s">
        <v>20</v>
      </c>
      <c r="D126" s="23">
        <f>VLOOKUP(A126,Übersicht!$C$2:$D$67,2,FALSE)</f>
        <v>0</v>
      </c>
      <c r="E126" s="23" t="str">
        <f>VLOOKUP(A126,Übersicht!$C$2:$E$67,3,FALSE)</f>
        <v>≤ 16bar</v>
      </c>
      <c r="F126" s="3">
        <v>120</v>
      </c>
      <c r="G126" s="3">
        <f>VLOOKUP(A126,Übersicht!$C$2:$P$67,14,FALSE)</f>
        <v>1</v>
      </c>
      <c r="H126" s="3">
        <v>1</v>
      </c>
      <c r="I126" s="24">
        <v>142724.06396791813</v>
      </c>
      <c r="J126" s="3">
        <v>1999</v>
      </c>
      <c r="K126" s="4">
        <f t="shared" si="1"/>
        <v>63</v>
      </c>
      <c r="L126" s="21">
        <f>VLOOKUP(A126,Übersicht!$C$2:$F$67,4,FALSE)</f>
        <v>85</v>
      </c>
      <c r="M126" s="21">
        <f>VLOOKUP(A126,Übersicht!$C$2:$F$67,4,FALSE)</f>
        <v>85</v>
      </c>
      <c r="N126" s="3" t="s">
        <v>67</v>
      </c>
      <c r="O126" s="3">
        <v>1</v>
      </c>
      <c r="P126" s="4">
        <f>VLOOKUP(A126,Übersicht!$C$2:$I$67,7,FALSE)*100</f>
        <v>0</v>
      </c>
      <c r="Q126" s="4" t="s">
        <v>67</v>
      </c>
      <c r="R126" s="4">
        <f>VLOOKUP(A126,Übersicht!$C$2:$J$67,8,FALSE)*100</f>
        <v>100</v>
      </c>
      <c r="S126" s="4" t="str">
        <f>VLOOKUP(A126,Übersicht!$C$2:$K$67,9,FALSE)</f>
        <v>-</v>
      </c>
      <c r="T126" s="4" t="str">
        <f>VLOOKUP(A126,Übersicht!$C$2:$L$67,10,FALSE)</f>
        <v>-</v>
      </c>
      <c r="U126" s="25">
        <f>VLOOKUP(A126,Übersicht!$C$2:$M$67,11,FALSE)</f>
        <v>850</v>
      </c>
      <c r="V126" s="25" t="str">
        <f>VLOOKUP(A126,Übersicht!$C$2:$N$67,12,FALSE)</f>
        <v>-</v>
      </c>
      <c r="W126" s="25" t="str">
        <f>VLOOKUP(A126,Übersicht!$C$2:$O$67,13,FALSE)</f>
        <v>-</v>
      </c>
      <c r="X126" s="4" t="s">
        <v>67</v>
      </c>
    </row>
    <row r="127" spans="1:24" x14ac:dyDescent="0.35">
      <c r="A127" s="3">
        <v>2003</v>
      </c>
      <c r="B127" s="22" t="s">
        <v>15</v>
      </c>
      <c r="C127" s="21" t="s">
        <v>20</v>
      </c>
      <c r="D127" s="23">
        <f>VLOOKUP(A127,Übersicht!$C$2:$D$67,2,FALSE)</f>
        <v>0</v>
      </c>
      <c r="E127" s="23" t="str">
        <f>VLOOKUP(A127,Übersicht!$C$2:$E$67,3,FALSE)</f>
        <v>≤ 16bar</v>
      </c>
      <c r="F127" s="3">
        <v>121</v>
      </c>
      <c r="G127" s="3">
        <f>VLOOKUP(A127,Übersicht!$C$2:$P$67,14,FALSE)</f>
        <v>1</v>
      </c>
      <c r="H127" s="3">
        <v>1</v>
      </c>
      <c r="I127" s="24">
        <v>142724.06396791813</v>
      </c>
      <c r="J127" s="3">
        <v>2000</v>
      </c>
      <c r="K127" s="4">
        <f t="shared" si="1"/>
        <v>64</v>
      </c>
      <c r="L127" s="21">
        <f>VLOOKUP(A127,Übersicht!$C$2:$F$67,4,FALSE)</f>
        <v>85</v>
      </c>
      <c r="M127" s="21">
        <f>VLOOKUP(A127,Übersicht!$C$2:$F$67,4,FALSE)</f>
        <v>85</v>
      </c>
      <c r="N127" s="3" t="s">
        <v>67</v>
      </c>
      <c r="O127" s="3">
        <v>1</v>
      </c>
      <c r="P127" s="4">
        <f>VLOOKUP(A127,Übersicht!$C$2:$I$67,7,FALSE)*100</f>
        <v>0</v>
      </c>
      <c r="Q127" s="4" t="s">
        <v>67</v>
      </c>
      <c r="R127" s="4">
        <f>VLOOKUP(A127,Übersicht!$C$2:$J$67,8,FALSE)*100</f>
        <v>100</v>
      </c>
      <c r="S127" s="4" t="str">
        <f>VLOOKUP(A127,Übersicht!$C$2:$K$67,9,FALSE)</f>
        <v>-</v>
      </c>
      <c r="T127" s="4" t="str">
        <f>VLOOKUP(A127,Übersicht!$C$2:$L$67,10,FALSE)</f>
        <v>-</v>
      </c>
      <c r="U127" s="25">
        <f>VLOOKUP(A127,Übersicht!$C$2:$M$67,11,FALSE)</f>
        <v>850</v>
      </c>
      <c r="V127" s="25" t="str">
        <f>VLOOKUP(A127,Übersicht!$C$2:$N$67,12,FALSE)</f>
        <v>-</v>
      </c>
      <c r="W127" s="25" t="str">
        <f>VLOOKUP(A127,Übersicht!$C$2:$O$67,13,FALSE)</f>
        <v>-</v>
      </c>
      <c r="X127" s="4" t="s">
        <v>67</v>
      </c>
    </row>
    <row r="128" spans="1:24" x14ac:dyDescent="0.35">
      <c r="A128" s="3">
        <v>2003</v>
      </c>
      <c r="B128" s="22" t="s">
        <v>15</v>
      </c>
      <c r="C128" s="21" t="s">
        <v>20</v>
      </c>
      <c r="D128" s="23">
        <f>VLOOKUP(A128,Übersicht!$C$2:$D$67,2,FALSE)</f>
        <v>0</v>
      </c>
      <c r="E128" s="23" t="str">
        <f>VLOOKUP(A128,Übersicht!$C$2:$E$67,3,FALSE)</f>
        <v>≤ 16bar</v>
      </c>
      <c r="F128" s="3">
        <v>122</v>
      </c>
      <c r="G128" s="3">
        <f>VLOOKUP(A128,Übersicht!$C$2:$P$67,14,FALSE)</f>
        <v>1</v>
      </c>
      <c r="H128" s="3">
        <v>1</v>
      </c>
      <c r="I128" s="24">
        <v>142724.06396791813</v>
      </c>
      <c r="J128" s="3">
        <v>2001</v>
      </c>
      <c r="K128" s="4">
        <f t="shared" si="1"/>
        <v>65</v>
      </c>
      <c r="L128" s="21">
        <f>VLOOKUP(A128,Übersicht!$C$2:$F$67,4,FALSE)</f>
        <v>85</v>
      </c>
      <c r="M128" s="21">
        <f>VLOOKUP(A128,Übersicht!$C$2:$F$67,4,FALSE)</f>
        <v>85</v>
      </c>
      <c r="N128" s="3" t="s">
        <v>67</v>
      </c>
      <c r="O128" s="3">
        <v>1</v>
      </c>
      <c r="P128" s="4">
        <f>VLOOKUP(A128,Übersicht!$C$2:$I$67,7,FALSE)*100</f>
        <v>0</v>
      </c>
      <c r="Q128" s="4" t="s">
        <v>67</v>
      </c>
      <c r="R128" s="4">
        <f>VLOOKUP(A128,Übersicht!$C$2:$J$67,8,FALSE)*100</f>
        <v>100</v>
      </c>
      <c r="S128" s="4" t="str">
        <f>VLOOKUP(A128,Übersicht!$C$2:$K$67,9,FALSE)</f>
        <v>-</v>
      </c>
      <c r="T128" s="4" t="str">
        <f>VLOOKUP(A128,Übersicht!$C$2:$L$67,10,FALSE)</f>
        <v>-</v>
      </c>
      <c r="U128" s="25">
        <f>VLOOKUP(A128,Übersicht!$C$2:$M$67,11,FALSE)</f>
        <v>850</v>
      </c>
      <c r="V128" s="25" t="str">
        <f>VLOOKUP(A128,Übersicht!$C$2:$N$67,12,FALSE)</f>
        <v>-</v>
      </c>
      <c r="W128" s="25" t="str">
        <f>VLOOKUP(A128,Übersicht!$C$2:$O$67,13,FALSE)</f>
        <v>-</v>
      </c>
      <c r="X128" s="4" t="s">
        <v>67</v>
      </c>
    </row>
    <row r="129" spans="1:24" x14ac:dyDescent="0.35">
      <c r="A129" s="3">
        <v>2003</v>
      </c>
      <c r="B129" s="22" t="s">
        <v>15</v>
      </c>
      <c r="C129" s="21" t="s">
        <v>20</v>
      </c>
      <c r="D129" s="23">
        <f>VLOOKUP(A129,Übersicht!$C$2:$D$67,2,FALSE)</f>
        <v>0</v>
      </c>
      <c r="E129" s="23" t="str">
        <f>VLOOKUP(A129,Übersicht!$C$2:$E$67,3,FALSE)</f>
        <v>≤ 16bar</v>
      </c>
      <c r="F129" s="3">
        <v>123</v>
      </c>
      <c r="G129" s="3">
        <f>VLOOKUP(A129,Übersicht!$C$2:$P$67,14,FALSE)</f>
        <v>1</v>
      </c>
      <c r="H129" s="3">
        <v>1</v>
      </c>
      <c r="I129" s="24">
        <v>142724.06396791813</v>
      </c>
      <c r="J129" s="3">
        <v>2002</v>
      </c>
      <c r="K129" s="4">
        <f t="shared" si="1"/>
        <v>66</v>
      </c>
      <c r="L129" s="21">
        <f>VLOOKUP(A129,Übersicht!$C$2:$F$67,4,FALSE)</f>
        <v>85</v>
      </c>
      <c r="M129" s="21">
        <f>VLOOKUP(A129,Übersicht!$C$2:$F$67,4,FALSE)</f>
        <v>85</v>
      </c>
      <c r="N129" s="3" t="s">
        <v>67</v>
      </c>
      <c r="O129" s="3">
        <v>1</v>
      </c>
      <c r="P129" s="4">
        <f>VLOOKUP(A129,Übersicht!$C$2:$I$67,7,FALSE)*100</f>
        <v>0</v>
      </c>
      <c r="Q129" s="4" t="s">
        <v>67</v>
      </c>
      <c r="R129" s="4">
        <f>VLOOKUP(A129,Übersicht!$C$2:$J$67,8,FALSE)*100</f>
        <v>100</v>
      </c>
      <c r="S129" s="4" t="str">
        <f>VLOOKUP(A129,Übersicht!$C$2:$K$67,9,FALSE)</f>
        <v>-</v>
      </c>
      <c r="T129" s="4" t="str">
        <f>VLOOKUP(A129,Übersicht!$C$2:$L$67,10,FALSE)</f>
        <v>-</v>
      </c>
      <c r="U129" s="25">
        <f>VLOOKUP(A129,Übersicht!$C$2:$M$67,11,FALSE)</f>
        <v>850</v>
      </c>
      <c r="V129" s="25" t="str">
        <f>VLOOKUP(A129,Übersicht!$C$2:$N$67,12,FALSE)</f>
        <v>-</v>
      </c>
      <c r="W129" s="25" t="str">
        <f>VLOOKUP(A129,Übersicht!$C$2:$O$67,13,FALSE)</f>
        <v>-</v>
      </c>
      <c r="X129" s="4" t="s">
        <v>67</v>
      </c>
    </row>
    <row r="130" spans="1:24" x14ac:dyDescent="0.35">
      <c r="A130" s="3">
        <v>2003</v>
      </c>
      <c r="B130" s="22" t="s">
        <v>15</v>
      </c>
      <c r="C130" s="21" t="s">
        <v>20</v>
      </c>
      <c r="D130" s="23">
        <f>VLOOKUP(A130,Übersicht!$C$2:$D$67,2,FALSE)</f>
        <v>0</v>
      </c>
      <c r="E130" s="23" t="str">
        <f>VLOOKUP(A130,Übersicht!$C$2:$E$67,3,FALSE)</f>
        <v>≤ 16bar</v>
      </c>
      <c r="F130" s="3">
        <v>124</v>
      </c>
      <c r="G130" s="3">
        <f>VLOOKUP(A130,Übersicht!$C$2:$P$67,14,FALSE)</f>
        <v>1</v>
      </c>
      <c r="H130" s="3">
        <v>1</v>
      </c>
      <c r="I130" s="24">
        <v>142724.06396791813</v>
      </c>
      <c r="J130" s="3">
        <v>2003</v>
      </c>
      <c r="K130" s="4">
        <f t="shared" si="1"/>
        <v>67</v>
      </c>
      <c r="L130" s="21">
        <f>VLOOKUP(A130,Übersicht!$C$2:$F$67,4,FALSE)</f>
        <v>85</v>
      </c>
      <c r="M130" s="21">
        <f>VLOOKUP(A130,Übersicht!$C$2:$F$67,4,FALSE)</f>
        <v>85</v>
      </c>
      <c r="N130" s="3" t="s">
        <v>67</v>
      </c>
      <c r="O130" s="3">
        <v>1</v>
      </c>
      <c r="P130" s="4">
        <f>VLOOKUP(A130,Übersicht!$C$2:$I$67,7,FALSE)*100</f>
        <v>0</v>
      </c>
      <c r="Q130" s="4" t="s">
        <v>67</v>
      </c>
      <c r="R130" s="4">
        <f>VLOOKUP(A130,Übersicht!$C$2:$J$67,8,FALSE)*100</f>
        <v>100</v>
      </c>
      <c r="S130" s="4" t="str">
        <f>VLOOKUP(A130,Übersicht!$C$2:$K$67,9,FALSE)</f>
        <v>-</v>
      </c>
      <c r="T130" s="4" t="str">
        <f>VLOOKUP(A130,Übersicht!$C$2:$L$67,10,FALSE)</f>
        <v>-</v>
      </c>
      <c r="U130" s="25">
        <f>VLOOKUP(A130,Übersicht!$C$2:$M$67,11,FALSE)</f>
        <v>850</v>
      </c>
      <c r="V130" s="25" t="str">
        <f>VLOOKUP(A130,Übersicht!$C$2:$N$67,12,FALSE)</f>
        <v>-</v>
      </c>
      <c r="W130" s="25" t="str">
        <f>VLOOKUP(A130,Übersicht!$C$2:$O$67,13,FALSE)</f>
        <v>-</v>
      </c>
      <c r="X130" s="4" t="s">
        <v>67</v>
      </c>
    </row>
    <row r="131" spans="1:24" x14ac:dyDescent="0.35">
      <c r="A131" s="3">
        <v>2003</v>
      </c>
      <c r="B131" s="22" t="s">
        <v>15</v>
      </c>
      <c r="C131" s="21" t="s">
        <v>20</v>
      </c>
      <c r="D131" s="23">
        <f>VLOOKUP(A131,Übersicht!$C$2:$D$67,2,FALSE)</f>
        <v>0</v>
      </c>
      <c r="E131" s="23" t="str">
        <f>VLOOKUP(A131,Übersicht!$C$2:$E$67,3,FALSE)</f>
        <v>≤ 16bar</v>
      </c>
      <c r="F131" s="3">
        <v>125</v>
      </c>
      <c r="G131" s="3">
        <f>VLOOKUP(A131,Übersicht!$C$2:$P$67,14,FALSE)</f>
        <v>1</v>
      </c>
      <c r="H131" s="3">
        <v>1</v>
      </c>
      <c r="I131" s="24">
        <v>142724.06396791813</v>
      </c>
      <c r="J131" s="3">
        <v>2004</v>
      </c>
      <c r="K131" s="4">
        <f t="shared" si="1"/>
        <v>68</v>
      </c>
      <c r="L131" s="21">
        <f>VLOOKUP(A131,Übersicht!$C$2:$F$67,4,FALSE)</f>
        <v>85</v>
      </c>
      <c r="M131" s="21">
        <f>VLOOKUP(A131,Übersicht!$C$2:$F$67,4,FALSE)</f>
        <v>85</v>
      </c>
      <c r="N131" s="3" t="s">
        <v>67</v>
      </c>
      <c r="O131" s="3">
        <v>1</v>
      </c>
      <c r="P131" s="4">
        <f>VLOOKUP(A131,Übersicht!$C$2:$I$67,7,FALSE)*100</f>
        <v>0</v>
      </c>
      <c r="Q131" s="4" t="s">
        <v>67</v>
      </c>
      <c r="R131" s="4">
        <f>VLOOKUP(A131,Übersicht!$C$2:$J$67,8,FALSE)*100</f>
        <v>100</v>
      </c>
      <c r="S131" s="4" t="str">
        <f>VLOOKUP(A131,Übersicht!$C$2:$K$67,9,FALSE)</f>
        <v>-</v>
      </c>
      <c r="T131" s="4" t="str">
        <f>VLOOKUP(A131,Übersicht!$C$2:$L$67,10,FALSE)</f>
        <v>-</v>
      </c>
      <c r="U131" s="25">
        <f>VLOOKUP(A131,Übersicht!$C$2:$M$67,11,FALSE)</f>
        <v>850</v>
      </c>
      <c r="V131" s="25" t="str">
        <f>VLOOKUP(A131,Übersicht!$C$2:$N$67,12,FALSE)</f>
        <v>-</v>
      </c>
      <c r="W131" s="25" t="str">
        <f>VLOOKUP(A131,Übersicht!$C$2:$O$67,13,FALSE)</f>
        <v>-</v>
      </c>
      <c r="X131" s="4" t="s">
        <v>67</v>
      </c>
    </row>
    <row r="132" spans="1:24" x14ac:dyDescent="0.35">
      <c r="A132" s="3">
        <v>2003</v>
      </c>
      <c r="B132" s="22" t="s">
        <v>15</v>
      </c>
      <c r="C132" s="21" t="s">
        <v>20</v>
      </c>
      <c r="D132" s="23">
        <f>VLOOKUP(A132,Übersicht!$C$2:$D$67,2,FALSE)</f>
        <v>0</v>
      </c>
      <c r="E132" s="23" t="str">
        <f>VLOOKUP(A132,Übersicht!$C$2:$E$67,3,FALSE)</f>
        <v>≤ 16bar</v>
      </c>
      <c r="F132" s="3">
        <v>126</v>
      </c>
      <c r="G132" s="3">
        <f>VLOOKUP(A132,Übersicht!$C$2:$P$67,14,FALSE)</f>
        <v>1</v>
      </c>
      <c r="H132" s="3">
        <v>1</v>
      </c>
      <c r="I132" s="24">
        <v>142724.06396791813</v>
      </c>
      <c r="J132" s="3">
        <v>2005</v>
      </c>
      <c r="K132" s="4">
        <f t="shared" si="1"/>
        <v>69</v>
      </c>
      <c r="L132" s="21">
        <f>VLOOKUP(A132,Übersicht!$C$2:$F$67,4,FALSE)</f>
        <v>85</v>
      </c>
      <c r="M132" s="21">
        <f>VLOOKUP(A132,Übersicht!$C$2:$F$67,4,FALSE)</f>
        <v>85</v>
      </c>
      <c r="N132" s="3" t="s">
        <v>67</v>
      </c>
      <c r="O132" s="3">
        <v>1</v>
      </c>
      <c r="P132" s="4">
        <f>VLOOKUP(A132,Übersicht!$C$2:$I$67,7,FALSE)*100</f>
        <v>0</v>
      </c>
      <c r="Q132" s="4" t="s">
        <v>67</v>
      </c>
      <c r="R132" s="4">
        <f>VLOOKUP(A132,Übersicht!$C$2:$J$67,8,FALSE)*100</f>
        <v>100</v>
      </c>
      <c r="S132" s="4" t="str">
        <f>VLOOKUP(A132,Übersicht!$C$2:$K$67,9,FALSE)</f>
        <v>-</v>
      </c>
      <c r="T132" s="4" t="str">
        <f>VLOOKUP(A132,Übersicht!$C$2:$L$67,10,FALSE)</f>
        <v>-</v>
      </c>
      <c r="U132" s="25">
        <f>VLOOKUP(A132,Übersicht!$C$2:$M$67,11,FALSE)</f>
        <v>850</v>
      </c>
      <c r="V132" s="25" t="str">
        <f>VLOOKUP(A132,Übersicht!$C$2:$N$67,12,FALSE)</f>
        <v>-</v>
      </c>
      <c r="W132" s="25" t="str">
        <f>VLOOKUP(A132,Übersicht!$C$2:$O$67,13,FALSE)</f>
        <v>-</v>
      </c>
      <c r="X132" s="4" t="s">
        <v>67</v>
      </c>
    </row>
    <row r="133" spans="1:24" x14ac:dyDescent="0.35">
      <c r="A133" s="3">
        <v>2003</v>
      </c>
      <c r="B133" s="22" t="s">
        <v>15</v>
      </c>
      <c r="C133" s="21" t="s">
        <v>20</v>
      </c>
      <c r="D133" s="23">
        <f>VLOOKUP(A133,Übersicht!$C$2:$D$67,2,FALSE)</f>
        <v>0</v>
      </c>
      <c r="E133" s="23" t="str">
        <f>VLOOKUP(A133,Übersicht!$C$2:$E$67,3,FALSE)</f>
        <v>≤ 16bar</v>
      </c>
      <c r="F133" s="3">
        <v>127</v>
      </c>
      <c r="G133" s="3">
        <f>VLOOKUP(A133,Übersicht!$C$2:$P$67,14,FALSE)</f>
        <v>1</v>
      </c>
      <c r="H133" s="3">
        <v>1</v>
      </c>
      <c r="I133" s="24">
        <v>142724.06396791813</v>
      </c>
      <c r="J133" s="3">
        <v>2006</v>
      </c>
      <c r="K133" s="4">
        <f t="shared" si="1"/>
        <v>70</v>
      </c>
      <c r="L133" s="21">
        <f>VLOOKUP(A133,Übersicht!$C$2:$F$67,4,FALSE)</f>
        <v>85</v>
      </c>
      <c r="M133" s="21">
        <f>VLOOKUP(A133,Übersicht!$C$2:$F$67,4,FALSE)</f>
        <v>85</v>
      </c>
      <c r="N133" s="3" t="s">
        <v>67</v>
      </c>
      <c r="O133" s="3">
        <v>1</v>
      </c>
      <c r="P133" s="4">
        <f>VLOOKUP(A133,Übersicht!$C$2:$I$67,7,FALSE)*100</f>
        <v>0</v>
      </c>
      <c r="Q133" s="4" t="s">
        <v>67</v>
      </c>
      <c r="R133" s="4">
        <f>VLOOKUP(A133,Übersicht!$C$2:$J$67,8,FALSE)*100</f>
        <v>100</v>
      </c>
      <c r="S133" s="4" t="str">
        <f>VLOOKUP(A133,Übersicht!$C$2:$K$67,9,FALSE)</f>
        <v>-</v>
      </c>
      <c r="T133" s="4" t="str">
        <f>VLOOKUP(A133,Übersicht!$C$2:$L$67,10,FALSE)</f>
        <v>-</v>
      </c>
      <c r="U133" s="25">
        <f>VLOOKUP(A133,Übersicht!$C$2:$M$67,11,FALSE)</f>
        <v>850</v>
      </c>
      <c r="V133" s="25" t="str">
        <f>VLOOKUP(A133,Übersicht!$C$2:$N$67,12,FALSE)</f>
        <v>-</v>
      </c>
      <c r="W133" s="25" t="str">
        <f>VLOOKUP(A133,Übersicht!$C$2:$O$67,13,FALSE)</f>
        <v>-</v>
      </c>
      <c r="X133" s="4" t="s">
        <v>67</v>
      </c>
    </row>
    <row r="134" spans="1:24" x14ac:dyDescent="0.35">
      <c r="A134" s="3">
        <v>2003</v>
      </c>
      <c r="B134" s="22" t="s">
        <v>15</v>
      </c>
      <c r="C134" s="21" t="s">
        <v>20</v>
      </c>
      <c r="D134" s="23">
        <f>VLOOKUP(A134,Übersicht!$C$2:$D$67,2,FALSE)</f>
        <v>0</v>
      </c>
      <c r="E134" s="23" t="str">
        <f>VLOOKUP(A134,Übersicht!$C$2:$E$67,3,FALSE)</f>
        <v>≤ 16bar</v>
      </c>
      <c r="F134" s="3">
        <v>128</v>
      </c>
      <c r="G134" s="3">
        <f>VLOOKUP(A134,Übersicht!$C$2:$P$67,14,FALSE)</f>
        <v>1</v>
      </c>
      <c r="H134" s="3">
        <v>1</v>
      </c>
      <c r="I134" s="24">
        <v>142724.06396791813</v>
      </c>
      <c r="J134" s="3">
        <v>2007</v>
      </c>
      <c r="K134" s="4">
        <f t="shared" si="1"/>
        <v>71</v>
      </c>
      <c r="L134" s="21">
        <f>VLOOKUP(A134,Übersicht!$C$2:$F$67,4,FALSE)</f>
        <v>85</v>
      </c>
      <c r="M134" s="21">
        <f>VLOOKUP(A134,Übersicht!$C$2:$F$67,4,FALSE)</f>
        <v>85</v>
      </c>
      <c r="N134" s="3" t="s">
        <v>67</v>
      </c>
      <c r="O134" s="3">
        <v>1</v>
      </c>
      <c r="P134" s="4">
        <f>VLOOKUP(A134,Übersicht!$C$2:$I$67,7,FALSE)*100</f>
        <v>0</v>
      </c>
      <c r="Q134" s="4" t="s">
        <v>67</v>
      </c>
      <c r="R134" s="4">
        <f>VLOOKUP(A134,Übersicht!$C$2:$J$67,8,FALSE)*100</f>
        <v>100</v>
      </c>
      <c r="S134" s="4" t="str">
        <f>VLOOKUP(A134,Übersicht!$C$2:$K$67,9,FALSE)</f>
        <v>-</v>
      </c>
      <c r="T134" s="4" t="str">
        <f>VLOOKUP(A134,Übersicht!$C$2:$L$67,10,FALSE)</f>
        <v>-</v>
      </c>
      <c r="U134" s="25">
        <f>VLOOKUP(A134,Übersicht!$C$2:$M$67,11,FALSE)</f>
        <v>850</v>
      </c>
      <c r="V134" s="25" t="str">
        <f>VLOOKUP(A134,Übersicht!$C$2:$N$67,12,FALSE)</f>
        <v>-</v>
      </c>
      <c r="W134" s="25" t="str">
        <f>VLOOKUP(A134,Übersicht!$C$2:$O$67,13,FALSE)</f>
        <v>-</v>
      </c>
      <c r="X134" s="4" t="s">
        <v>67</v>
      </c>
    </row>
    <row r="135" spans="1:24" x14ac:dyDescent="0.35">
      <c r="A135" s="3">
        <v>2003</v>
      </c>
      <c r="B135" s="22" t="s">
        <v>15</v>
      </c>
      <c r="C135" s="21" t="s">
        <v>20</v>
      </c>
      <c r="D135" s="23">
        <f>VLOOKUP(A135,Übersicht!$C$2:$D$67,2,FALSE)</f>
        <v>0</v>
      </c>
      <c r="E135" s="23" t="str">
        <f>VLOOKUP(A135,Übersicht!$C$2:$E$67,3,FALSE)</f>
        <v>≤ 16bar</v>
      </c>
      <c r="F135" s="3">
        <v>129</v>
      </c>
      <c r="G135" s="3">
        <f>VLOOKUP(A135,Übersicht!$C$2:$P$67,14,FALSE)</f>
        <v>1</v>
      </c>
      <c r="H135" s="3">
        <v>1</v>
      </c>
      <c r="I135" s="24">
        <v>142724.06396791813</v>
      </c>
      <c r="J135" s="3">
        <v>2008</v>
      </c>
      <c r="K135" s="4">
        <f t="shared" ref="K135:K198" si="2">IF(M135-($K$2-J135)&lt;=0,0,M135-($K$2-J135))</f>
        <v>72</v>
      </c>
      <c r="L135" s="21">
        <f>VLOOKUP(A135,Übersicht!$C$2:$F$67,4,FALSE)</f>
        <v>85</v>
      </c>
      <c r="M135" s="21">
        <f>VLOOKUP(A135,Übersicht!$C$2:$F$67,4,FALSE)</f>
        <v>85</v>
      </c>
      <c r="N135" s="3" t="s">
        <v>67</v>
      </c>
      <c r="O135" s="3">
        <v>1</v>
      </c>
      <c r="P135" s="4">
        <f>VLOOKUP(A135,Übersicht!$C$2:$I$67,7,FALSE)*100</f>
        <v>0</v>
      </c>
      <c r="Q135" s="4" t="s">
        <v>67</v>
      </c>
      <c r="R135" s="4">
        <f>VLOOKUP(A135,Übersicht!$C$2:$J$67,8,FALSE)*100</f>
        <v>100</v>
      </c>
      <c r="S135" s="4" t="str">
        <f>VLOOKUP(A135,Übersicht!$C$2:$K$67,9,FALSE)</f>
        <v>-</v>
      </c>
      <c r="T135" s="4" t="str">
        <f>VLOOKUP(A135,Übersicht!$C$2:$L$67,10,FALSE)</f>
        <v>-</v>
      </c>
      <c r="U135" s="25">
        <f>VLOOKUP(A135,Übersicht!$C$2:$M$67,11,FALSE)</f>
        <v>850</v>
      </c>
      <c r="V135" s="25" t="str">
        <f>VLOOKUP(A135,Übersicht!$C$2:$N$67,12,FALSE)</f>
        <v>-</v>
      </c>
      <c r="W135" s="25" t="str">
        <f>VLOOKUP(A135,Übersicht!$C$2:$O$67,13,FALSE)</f>
        <v>-</v>
      </c>
      <c r="X135" s="4" t="s">
        <v>67</v>
      </c>
    </row>
    <row r="136" spans="1:24" x14ac:dyDescent="0.35">
      <c r="A136" s="3">
        <v>2003</v>
      </c>
      <c r="B136" s="22" t="s">
        <v>15</v>
      </c>
      <c r="C136" s="21" t="s">
        <v>20</v>
      </c>
      <c r="D136" s="23">
        <f>VLOOKUP(A136,Übersicht!$C$2:$D$67,2,FALSE)</f>
        <v>0</v>
      </c>
      <c r="E136" s="23" t="str">
        <f>VLOOKUP(A136,Übersicht!$C$2:$E$67,3,FALSE)</f>
        <v>≤ 16bar</v>
      </c>
      <c r="F136" s="3">
        <v>130</v>
      </c>
      <c r="G136" s="3">
        <f>VLOOKUP(A136,Übersicht!$C$2:$P$67,14,FALSE)</f>
        <v>1</v>
      </c>
      <c r="H136" s="3">
        <v>1</v>
      </c>
      <c r="I136" s="24">
        <v>142724.06396791813</v>
      </c>
      <c r="J136" s="3">
        <v>2009</v>
      </c>
      <c r="K136" s="4">
        <f t="shared" si="2"/>
        <v>73</v>
      </c>
      <c r="L136" s="21">
        <f>VLOOKUP(A136,Übersicht!$C$2:$F$67,4,FALSE)</f>
        <v>85</v>
      </c>
      <c r="M136" s="21">
        <f>VLOOKUP(A136,Übersicht!$C$2:$F$67,4,FALSE)</f>
        <v>85</v>
      </c>
      <c r="N136" s="3" t="s">
        <v>67</v>
      </c>
      <c r="O136" s="3">
        <v>1</v>
      </c>
      <c r="P136" s="4">
        <f>VLOOKUP(A136,Übersicht!$C$2:$I$67,7,FALSE)*100</f>
        <v>0</v>
      </c>
      <c r="Q136" s="4" t="s">
        <v>67</v>
      </c>
      <c r="R136" s="4">
        <f>VLOOKUP(A136,Übersicht!$C$2:$J$67,8,FALSE)*100</f>
        <v>100</v>
      </c>
      <c r="S136" s="4" t="str">
        <f>VLOOKUP(A136,Übersicht!$C$2:$K$67,9,FALSE)</f>
        <v>-</v>
      </c>
      <c r="T136" s="4" t="str">
        <f>VLOOKUP(A136,Übersicht!$C$2:$L$67,10,FALSE)</f>
        <v>-</v>
      </c>
      <c r="U136" s="25">
        <f>VLOOKUP(A136,Übersicht!$C$2:$M$67,11,FALSE)</f>
        <v>850</v>
      </c>
      <c r="V136" s="25" t="str">
        <f>VLOOKUP(A136,Übersicht!$C$2:$N$67,12,FALSE)</f>
        <v>-</v>
      </c>
      <c r="W136" s="25" t="str">
        <f>VLOOKUP(A136,Übersicht!$C$2:$O$67,13,FALSE)</f>
        <v>-</v>
      </c>
      <c r="X136" s="4" t="s">
        <v>67</v>
      </c>
    </row>
    <row r="137" spans="1:24" x14ac:dyDescent="0.35">
      <c r="A137" s="3">
        <v>2003</v>
      </c>
      <c r="B137" s="22" t="s">
        <v>15</v>
      </c>
      <c r="C137" s="21" t="s">
        <v>20</v>
      </c>
      <c r="D137" s="23">
        <f>VLOOKUP(A137,Übersicht!$C$2:$D$67,2,FALSE)</f>
        <v>0</v>
      </c>
      <c r="E137" s="23" t="str">
        <f>VLOOKUP(A137,Übersicht!$C$2:$E$67,3,FALSE)</f>
        <v>≤ 16bar</v>
      </c>
      <c r="F137" s="3">
        <v>131</v>
      </c>
      <c r="G137" s="3">
        <f>VLOOKUP(A137,Übersicht!$C$2:$P$67,14,FALSE)</f>
        <v>1</v>
      </c>
      <c r="H137" s="3">
        <v>1</v>
      </c>
      <c r="I137" s="24">
        <v>142724.06396791813</v>
      </c>
      <c r="J137" s="3">
        <v>2010</v>
      </c>
      <c r="K137" s="4">
        <f t="shared" si="2"/>
        <v>74</v>
      </c>
      <c r="L137" s="21">
        <f>VLOOKUP(A137,Übersicht!$C$2:$F$67,4,FALSE)</f>
        <v>85</v>
      </c>
      <c r="M137" s="21">
        <f>VLOOKUP(A137,Übersicht!$C$2:$F$67,4,FALSE)</f>
        <v>85</v>
      </c>
      <c r="N137" s="3" t="s">
        <v>67</v>
      </c>
      <c r="O137" s="3">
        <v>1</v>
      </c>
      <c r="P137" s="4">
        <f>VLOOKUP(A137,Übersicht!$C$2:$I$67,7,FALSE)*100</f>
        <v>0</v>
      </c>
      <c r="Q137" s="4" t="s">
        <v>67</v>
      </c>
      <c r="R137" s="4">
        <f>VLOOKUP(A137,Übersicht!$C$2:$J$67,8,FALSE)*100</f>
        <v>100</v>
      </c>
      <c r="S137" s="4" t="str">
        <f>VLOOKUP(A137,Übersicht!$C$2:$K$67,9,FALSE)</f>
        <v>-</v>
      </c>
      <c r="T137" s="4" t="str">
        <f>VLOOKUP(A137,Übersicht!$C$2:$L$67,10,FALSE)</f>
        <v>-</v>
      </c>
      <c r="U137" s="25">
        <f>VLOOKUP(A137,Übersicht!$C$2:$M$67,11,FALSE)</f>
        <v>850</v>
      </c>
      <c r="V137" s="25" t="str">
        <f>VLOOKUP(A137,Übersicht!$C$2:$N$67,12,FALSE)</f>
        <v>-</v>
      </c>
      <c r="W137" s="25" t="str">
        <f>VLOOKUP(A137,Übersicht!$C$2:$O$67,13,FALSE)</f>
        <v>-</v>
      </c>
      <c r="X137" s="4" t="s">
        <v>67</v>
      </c>
    </row>
    <row r="138" spans="1:24" x14ac:dyDescent="0.35">
      <c r="A138" s="3">
        <v>2003</v>
      </c>
      <c r="B138" s="22" t="s">
        <v>15</v>
      </c>
      <c r="C138" s="21" t="s">
        <v>20</v>
      </c>
      <c r="D138" s="23">
        <f>VLOOKUP(A138,Übersicht!$C$2:$D$67,2,FALSE)</f>
        <v>0</v>
      </c>
      <c r="E138" s="23" t="str">
        <f>VLOOKUP(A138,Übersicht!$C$2:$E$67,3,FALSE)</f>
        <v>≤ 16bar</v>
      </c>
      <c r="F138" s="3">
        <v>132</v>
      </c>
      <c r="G138" s="3">
        <f>VLOOKUP(A138,Übersicht!$C$2:$P$67,14,FALSE)</f>
        <v>1</v>
      </c>
      <c r="H138" s="3">
        <v>1</v>
      </c>
      <c r="I138" s="24">
        <v>142724.06396791813</v>
      </c>
      <c r="J138" s="3">
        <v>2011</v>
      </c>
      <c r="K138" s="4">
        <f t="shared" si="2"/>
        <v>75</v>
      </c>
      <c r="L138" s="21">
        <f>VLOOKUP(A138,Übersicht!$C$2:$F$67,4,FALSE)</f>
        <v>85</v>
      </c>
      <c r="M138" s="21">
        <f>VLOOKUP(A138,Übersicht!$C$2:$F$67,4,FALSE)</f>
        <v>85</v>
      </c>
      <c r="N138" s="3" t="s">
        <v>67</v>
      </c>
      <c r="O138" s="3">
        <v>1</v>
      </c>
      <c r="P138" s="4">
        <f>VLOOKUP(A138,Übersicht!$C$2:$I$67,7,FALSE)*100</f>
        <v>0</v>
      </c>
      <c r="Q138" s="4" t="s">
        <v>67</v>
      </c>
      <c r="R138" s="4">
        <f>VLOOKUP(A138,Übersicht!$C$2:$J$67,8,FALSE)*100</f>
        <v>100</v>
      </c>
      <c r="S138" s="4" t="str">
        <f>VLOOKUP(A138,Übersicht!$C$2:$K$67,9,FALSE)</f>
        <v>-</v>
      </c>
      <c r="T138" s="4" t="str">
        <f>VLOOKUP(A138,Übersicht!$C$2:$L$67,10,FALSE)</f>
        <v>-</v>
      </c>
      <c r="U138" s="25">
        <f>VLOOKUP(A138,Übersicht!$C$2:$M$67,11,FALSE)</f>
        <v>850</v>
      </c>
      <c r="V138" s="25" t="str">
        <f>VLOOKUP(A138,Übersicht!$C$2:$N$67,12,FALSE)</f>
        <v>-</v>
      </c>
      <c r="W138" s="25" t="str">
        <f>VLOOKUP(A138,Übersicht!$C$2:$O$67,13,FALSE)</f>
        <v>-</v>
      </c>
      <c r="X138" s="4" t="s">
        <v>67</v>
      </c>
    </row>
    <row r="139" spans="1:24" x14ac:dyDescent="0.35">
      <c r="A139" s="3">
        <v>2003</v>
      </c>
      <c r="B139" s="22" t="s">
        <v>15</v>
      </c>
      <c r="C139" s="21" t="s">
        <v>20</v>
      </c>
      <c r="D139" s="23">
        <f>VLOOKUP(A139,Übersicht!$C$2:$D$67,2,FALSE)</f>
        <v>0</v>
      </c>
      <c r="E139" s="23" t="str">
        <f>VLOOKUP(A139,Übersicht!$C$2:$E$67,3,FALSE)</f>
        <v>≤ 16bar</v>
      </c>
      <c r="F139" s="3">
        <v>133</v>
      </c>
      <c r="G139" s="3">
        <f>VLOOKUP(A139,Übersicht!$C$2:$P$67,14,FALSE)</f>
        <v>1</v>
      </c>
      <c r="H139" s="3">
        <v>1</v>
      </c>
      <c r="I139" s="24">
        <v>142724.06396791813</v>
      </c>
      <c r="J139" s="3">
        <v>2012</v>
      </c>
      <c r="K139" s="4">
        <f t="shared" si="2"/>
        <v>76</v>
      </c>
      <c r="L139" s="21">
        <f>VLOOKUP(A139,Übersicht!$C$2:$F$67,4,FALSE)</f>
        <v>85</v>
      </c>
      <c r="M139" s="21">
        <f>VLOOKUP(A139,Übersicht!$C$2:$F$67,4,FALSE)</f>
        <v>85</v>
      </c>
      <c r="N139" s="3" t="s">
        <v>67</v>
      </c>
      <c r="O139" s="3">
        <v>1</v>
      </c>
      <c r="P139" s="4">
        <f>VLOOKUP(A139,Übersicht!$C$2:$I$67,7,FALSE)*100</f>
        <v>0</v>
      </c>
      <c r="Q139" s="4" t="s">
        <v>67</v>
      </c>
      <c r="R139" s="4">
        <f>VLOOKUP(A139,Übersicht!$C$2:$J$67,8,FALSE)*100</f>
        <v>100</v>
      </c>
      <c r="S139" s="4" t="str">
        <f>VLOOKUP(A139,Übersicht!$C$2:$K$67,9,FALSE)</f>
        <v>-</v>
      </c>
      <c r="T139" s="4" t="str">
        <f>VLOOKUP(A139,Übersicht!$C$2:$L$67,10,FALSE)</f>
        <v>-</v>
      </c>
      <c r="U139" s="25">
        <f>VLOOKUP(A139,Übersicht!$C$2:$M$67,11,FALSE)</f>
        <v>850</v>
      </c>
      <c r="V139" s="25" t="str">
        <f>VLOOKUP(A139,Übersicht!$C$2:$N$67,12,FALSE)</f>
        <v>-</v>
      </c>
      <c r="W139" s="25" t="str">
        <f>VLOOKUP(A139,Übersicht!$C$2:$O$67,13,FALSE)</f>
        <v>-</v>
      </c>
      <c r="X139" s="4" t="s">
        <v>67</v>
      </c>
    </row>
    <row r="140" spans="1:24" x14ac:dyDescent="0.35">
      <c r="A140" s="3">
        <v>2003</v>
      </c>
      <c r="B140" s="22" t="s">
        <v>15</v>
      </c>
      <c r="C140" s="21" t="s">
        <v>20</v>
      </c>
      <c r="D140" s="23">
        <f>VLOOKUP(A140,Übersicht!$C$2:$D$67,2,FALSE)</f>
        <v>0</v>
      </c>
      <c r="E140" s="23" t="str">
        <f>VLOOKUP(A140,Übersicht!$C$2:$E$67,3,FALSE)</f>
        <v>≤ 16bar</v>
      </c>
      <c r="F140" s="3">
        <v>134</v>
      </c>
      <c r="G140" s="3">
        <f>VLOOKUP(A140,Übersicht!$C$2:$P$67,14,FALSE)</f>
        <v>1</v>
      </c>
      <c r="H140" s="3">
        <v>1</v>
      </c>
      <c r="I140" s="24">
        <v>142724.06396791813</v>
      </c>
      <c r="J140" s="3">
        <v>2013</v>
      </c>
      <c r="K140" s="4">
        <f t="shared" si="2"/>
        <v>77</v>
      </c>
      <c r="L140" s="21">
        <f>VLOOKUP(A140,Übersicht!$C$2:$F$67,4,FALSE)</f>
        <v>85</v>
      </c>
      <c r="M140" s="21">
        <f>VLOOKUP(A140,Übersicht!$C$2:$F$67,4,FALSE)</f>
        <v>85</v>
      </c>
      <c r="N140" s="3" t="s">
        <v>67</v>
      </c>
      <c r="O140" s="3">
        <v>1</v>
      </c>
      <c r="P140" s="4">
        <f>VLOOKUP(A140,Übersicht!$C$2:$I$67,7,FALSE)*100</f>
        <v>0</v>
      </c>
      <c r="Q140" s="4" t="s">
        <v>67</v>
      </c>
      <c r="R140" s="4">
        <f>VLOOKUP(A140,Übersicht!$C$2:$J$67,8,FALSE)*100</f>
        <v>100</v>
      </c>
      <c r="S140" s="4" t="str">
        <f>VLOOKUP(A140,Übersicht!$C$2:$K$67,9,FALSE)</f>
        <v>-</v>
      </c>
      <c r="T140" s="4" t="str">
        <f>VLOOKUP(A140,Übersicht!$C$2:$L$67,10,FALSE)</f>
        <v>-</v>
      </c>
      <c r="U140" s="25">
        <f>VLOOKUP(A140,Übersicht!$C$2:$M$67,11,FALSE)</f>
        <v>850</v>
      </c>
      <c r="V140" s="25" t="str">
        <f>VLOOKUP(A140,Übersicht!$C$2:$N$67,12,FALSE)</f>
        <v>-</v>
      </c>
      <c r="W140" s="25" t="str">
        <f>VLOOKUP(A140,Übersicht!$C$2:$O$67,13,FALSE)</f>
        <v>-</v>
      </c>
      <c r="X140" s="4" t="s">
        <v>67</v>
      </c>
    </row>
    <row r="141" spans="1:24" x14ac:dyDescent="0.35">
      <c r="A141" s="3">
        <v>2003</v>
      </c>
      <c r="B141" s="22" t="s">
        <v>15</v>
      </c>
      <c r="C141" s="21" t="s">
        <v>20</v>
      </c>
      <c r="D141" s="23">
        <f>VLOOKUP(A141,Übersicht!$C$2:$D$67,2,FALSE)</f>
        <v>0</v>
      </c>
      <c r="E141" s="23" t="str">
        <f>VLOOKUP(A141,Übersicht!$C$2:$E$67,3,FALSE)</f>
        <v>≤ 16bar</v>
      </c>
      <c r="F141" s="3">
        <v>135</v>
      </c>
      <c r="G141" s="3">
        <f>VLOOKUP(A141,Übersicht!$C$2:$P$67,14,FALSE)</f>
        <v>1</v>
      </c>
      <c r="H141" s="3">
        <v>1</v>
      </c>
      <c r="I141" s="24">
        <v>142724.06396791813</v>
      </c>
      <c r="J141" s="3">
        <v>2014</v>
      </c>
      <c r="K141" s="4">
        <f t="shared" si="2"/>
        <v>78</v>
      </c>
      <c r="L141" s="21">
        <f>VLOOKUP(A141,Übersicht!$C$2:$F$67,4,FALSE)</f>
        <v>85</v>
      </c>
      <c r="M141" s="21">
        <f>VLOOKUP(A141,Übersicht!$C$2:$F$67,4,FALSE)</f>
        <v>85</v>
      </c>
      <c r="N141" s="3" t="s">
        <v>67</v>
      </c>
      <c r="O141" s="3">
        <v>1</v>
      </c>
      <c r="P141" s="4">
        <f>VLOOKUP(A141,Übersicht!$C$2:$I$67,7,FALSE)*100</f>
        <v>0</v>
      </c>
      <c r="Q141" s="4" t="s">
        <v>67</v>
      </c>
      <c r="R141" s="4">
        <f>VLOOKUP(A141,Übersicht!$C$2:$J$67,8,FALSE)*100</f>
        <v>100</v>
      </c>
      <c r="S141" s="4" t="str">
        <f>VLOOKUP(A141,Übersicht!$C$2:$K$67,9,FALSE)</f>
        <v>-</v>
      </c>
      <c r="T141" s="4" t="str">
        <f>VLOOKUP(A141,Übersicht!$C$2:$L$67,10,FALSE)</f>
        <v>-</v>
      </c>
      <c r="U141" s="25">
        <f>VLOOKUP(A141,Übersicht!$C$2:$M$67,11,FALSE)</f>
        <v>850</v>
      </c>
      <c r="V141" s="25" t="str">
        <f>VLOOKUP(A141,Übersicht!$C$2:$N$67,12,FALSE)</f>
        <v>-</v>
      </c>
      <c r="W141" s="25" t="str">
        <f>VLOOKUP(A141,Übersicht!$C$2:$O$67,13,FALSE)</f>
        <v>-</v>
      </c>
      <c r="X141" s="4" t="s">
        <v>67</v>
      </c>
    </row>
    <row r="142" spans="1:24" x14ac:dyDescent="0.35">
      <c r="A142" s="3">
        <v>2003</v>
      </c>
      <c r="B142" s="22" t="s">
        <v>15</v>
      </c>
      <c r="C142" s="21" t="s">
        <v>20</v>
      </c>
      <c r="D142" s="23">
        <f>VLOOKUP(A142,Übersicht!$C$2:$D$67,2,FALSE)</f>
        <v>0</v>
      </c>
      <c r="E142" s="23" t="str">
        <f>VLOOKUP(A142,Übersicht!$C$2:$E$67,3,FALSE)</f>
        <v>≤ 16bar</v>
      </c>
      <c r="F142" s="3">
        <v>136</v>
      </c>
      <c r="G142" s="3">
        <f>VLOOKUP(A142,Übersicht!$C$2:$P$67,14,FALSE)</f>
        <v>1</v>
      </c>
      <c r="H142" s="3">
        <v>1</v>
      </c>
      <c r="I142" s="24">
        <v>142724.06396791813</v>
      </c>
      <c r="J142" s="3">
        <v>2015</v>
      </c>
      <c r="K142" s="4">
        <f t="shared" si="2"/>
        <v>79</v>
      </c>
      <c r="L142" s="21">
        <f>VLOOKUP(A142,Übersicht!$C$2:$F$67,4,FALSE)</f>
        <v>85</v>
      </c>
      <c r="M142" s="21">
        <f>VLOOKUP(A142,Übersicht!$C$2:$F$67,4,FALSE)</f>
        <v>85</v>
      </c>
      <c r="N142" s="3" t="s">
        <v>67</v>
      </c>
      <c r="O142" s="3">
        <v>1</v>
      </c>
      <c r="P142" s="4">
        <f>VLOOKUP(A142,Übersicht!$C$2:$I$67,7,FALSE)*100</f>
        <v>0</v>
      </c>
      <c r="Q142" s="4" t="s">
        <v>67</v>
      </c>
      <c r="R142" s="4">
        <f>VLOOKUP(A142,Übersicht!$C$2:$J$67,8,FALSE)*100</f>
        <v>100</v>
      </c>
      <c r="S142" s="4" t="str">
        <f>VLOOKUP(A142,Übersicht!$C$2:$K$67,9,FALSE)</f>
        <v>-</v>
      </c>
      <c r="T142" s="4" t="str">
        <f>VLOOKUP(A142,Übersicht!$C$2:$L$67,10,FALSE)</f>
        <v>-</v>
      </c>
      <c r="U142" s="25">
        <f>VLOOKUP(A142,Übersicht!$C$2:$M$67,11,FALSE)</f>
        <v>850</v>
      </c>
      <c r="V142" s="25" t="str">
        <f>VLOOKUP(A142,Übersicht!$C$2:$N$67,12,FALSE)</f>
        <v>-</v>
      </c>
      <c r="W142" s="25" t="str">
        <f>VLOOKUP(A142,Übersicht!$C$2:$O$67,13,FALSE)</f>
        <v>-</v>
      </c>
      <c r="X142" s="4" t="s">
        <v>67</v>
      </c>
    </row>
    <row r="143" spans="1:24" x14ac:dyDescent="0.35">
      <c r="A143" s="3">
        <v>2003</v>
      </c>
      <c r="B143" s="22" t="s">
        <v>15</v>
      </c>
      <c r="C143" s="21" t="s">
        <v>20</v>
      </c>
      <c r="D143" s="23">
        <f>VLOOKUP(A143,Übersicht!$C$2:$D$67,2,FALSE)</f>
        <v>0</v>
      </c>
      <c r="E143" s="23" t="str">
        <f>VLOOKUP(A143,Übersicht!$C$2:$E$67,3,FALSE)</f>
        <v>≤ 16bar</v>
      </c>
      <c r="F143" s="3">
        <v>137</v>
      </c>
      <c r="G143" s="3">
        <f>VLOOKUP(A143,Übersicht!$C$2:$P$67,14,FALSE)</f>
        <v>1</v>
      </c>
      <c r="H143" s="3">
        <v>1</v>
      </c>
      <c r="I143" s="24">
        <v>142724.06396791813</v>
      </c>
      <c r="J143" s="3">
        <v>2016</v>
      </c>
      <c r="K143" s="4">
        <f t="shared" si="2"/>
        <v>80</v>
      </c>
      <c r="L143" s="21">
        <f>VLOOKUP(A143,Übersicht!$C$2:$F$67,4,FALSE)</f>
        <v>85</v>
      </c>
      <c r="M143" s="21">
        <f>VLOOKUP(A143,Übersicht!$C$2:$F$67,4,FALSE)</f>
        <v>85</v>
      </c>
      <c r="N143" s="3" t="s">
        <v>67</v>
      </c>
      <c r="O143" s="3">
        <v>1</v>
      </c>
      <c r="P143" s="4">
        <f>VLOOKUP(A143,Übersicht!$C$2:$I$67,7,FALSE)*100</f>
        <v>0</v>
      </c>
      <c r="Q143" s="4" t="s">
        <v>67</v>
      </c>
      <c r="R143" s="4">
        <f>VLOOKUP(A143,Übersicht!$C$2:$J$67,8,FALSE)*100</f>
        <v>100</v>
      </c>
      <c r="S143" s="4" t="str">
        <f>VLOOKUP(A143,Übersicht!$C$2:$K$67,9,FALSE)</f>
        <v>-</v>
      </c>
      <c r="T143" s="4" t="str">
        <f>VLOOKUP(A143,Übersicht!$C$2:$L$67,10,FALSE)</f>
        <v>-</v>
      </c>
      <c r="U143" s="25">
        <f>VLOOKUP(A143,Übersicht!$C$2:$M$67,11,FALSE)</f>
        <v>850</v>
      </c>
      <c r="V143" s="25" t="str">
        <f>VLOOKUP(A143,Übersicht!$C$2:$N$67,12,FALSE)</f>
        <v>-</v>
      </c>
      <c r="W143" s="25" t="str">
        <f>VLOOKUP(A143,Übersicht!$C$2:$O$67,13,FALSE)</f>
        <v>-</v>
      </c>
      <c r="X143" s="4" t="s">
        <v>67</v>
      </c>
    </row>
    <row r="144" spans="1:24" x14ac:dyDescent="0.35">
      <c r="A144" s="3">
        <v>2003</v>
      </c>
      <c r="B144" s="22" t="s">
        <v>15</v>
      </c>
      <c r="C144" s="21" t="s">
        <v>20</v>
      </c>
      <c r="D144" s="23">
        <f>VLOOKUP(A144,Übersicht!$C$2:$D$67,2,FALSE)</f>
        <v>0</v>
      </c>
      <c r="E144" s="23" t="str">
        <f>VLOOKUP(A144,Übersicht!$C$2:$E$67,3,FALSE)</f>
        <v>≤ 16bar</v>
      </c>
      <c r="F144" s="3">
        <v>138</v>
      </c>
      <c r="G144" s="3">
        <f>VLOOKUP(A144,Übersicht!$C$2:$P$67,14,FALSE)</f>
        <v>1</v>
      </c>
      <c r="H144" s="3">
        <v>1</v>
      </c>
      <c r="I144" s="24">
        <v>142724.06396791813</v>
      </c>
      <c r="J144" s="3">
        <v>2017</v>
      </c>
      <c r="K144" s="4">
        <f t="shared" si="2"/>
        <v>81</v>
      </c>
      <c r="L144" s="21">
        <f>VLOOKUP(A144,Übersicht!$C$2:$F$67,4,FALSE)</f>
        <v>85</v>
      </c>
      <c r="M144" s="21">
        <f>VLOOKUP(A144,Übersicht!$C$2:$F$67,4,FALSE)</f>
        <v>85</v>
      </c>
      <c r="N144" s="3" t="s">
        <v>67</v>
      </c>
      <c r="O144" s="3">
        <v>1</v>
      </c>
      <c r="P144" s="4">
        <f>VLOOKUP(A144,Übersicht!$C$2:$I$67,7,FALSE)*100</f>
        <v>0</v>
      </c>
      <c r="Q144" s="4" t="s">
        <v>67</v>
      </c>
      <c r="R144" s="4">
        <f>VLOOKUP(A144,Übersicht!$C$2:$J$67,8,FALSE)*100</f>
        <v>100</v>
      </c>
      <c r="S144" s="4" t="str">
        <f>VLOOKUP(A144,Übersicht!$C$2:$K$67,9,FALSE)</f>
        <v>-</v>
      </c>
      <c r="T144" s="4" t="str">
        <f>VLOOKUP(A144,Übersicht!$C$2:$L$67,10,FALSE)</f>
        <v>-</v>
      </c>
      <c r="U144" s="25">
        <f>VLOOKUP(A144,Übersicht!$C$2:$M$67,11,FALSE)</f>
        <v>850</v>
      </c>
      <c r="V144" s="25" t="str">
        <f>VLOOKUP(A144,Übersicht!$C$2:$N$67,12,FALSE)</f>
        <v>-</v>
      </c>
      <c r="W144" s="25" t="str">
        <f>VLOOKUP(A144,Übersicht!$C$2:$O$67,13,FALSE)</f>
        <v>-</v>
      </c>
      <c r="X144" s="4" t="s">
        <v>67</v>
      </c>
    </row>
    <row r="145" spans="1:24" x14ac:dyDescent="0.35">
      <c r="A145" s="3">
        <v>2003</v>
      </c>
      <c r="B145" s="22" t="s">
        <v>15</v>
      </c>
      <c r="C145" s="21" t="s">
        <v>20</v>
      </c>
      <c r="D145" s="23">
        <f>VLOOKUP(A145,Übersicht!$C$2:$D$67,2,FALSE)</f>
        <v>0</v>
      </c>
      <c r="E145" s="23" t="str">
        <f>VLOOKUP(A145,Übersicht!$C$2:$E$67,3,FALSE)</f>
        <v>≤ 16bar</v>
      </c>
      <c r="F145" s="3">
        <v>139</v>
      </c>
      <c r="G145" s="3">
        <f>VLOOKUP(A145,Übersicht!$C$2:$P$67,14,FALSE)</f>
        <v>1</v>
      </c>
      <c r="H145" s="3">
        <v>1</v>
      </c>
      <c r="I145" s="24">
        <v>142724.06396791813</v>
      </c>
      <c r="J145" s="3">
        <v>2018</v>
      </c>
      <c r="K145" s="4">
        <f t="shared" si="2"/>
        <v>82</v>
      </c>
      <c r="L145" s="21">
        <f>VLOOKUP(A145,Übersicht!$C$2:$F$67,4,FALSE)</f>
        <v>85</v>
      </c>
      <c r="M145" s="21">
        <f>VLOOKUP(A145,Übersicht!$C$2:$F$67,4,FALSE)</f>
        <v>85</v>
      </c>
      <c r="N145" s="3" t="s">
        <v>67</v>
      </c>
      <c r="O145" s="3">
        <v>1</v>
      </c>
      <c r="P145" s="4">
        <f>VLOOKUP(A145,Übersicht!$C$2:$I$67,7,FALSE)*100</f>
        <v>0</v>
      </c>
      <c r="Q145" s="4" t="s">
        <v>67</v>
      </c>
      <c r="R145" s="4">
        <f>VLOOKUP(A145,Übersicht!$C$2:$J$67,8,FALSE)*100</f>
        <v>100</v>
      </c>
      <c r="S145" s="4" t="str">
        <f>VLOOKUP(A145,Übersicht!$C$2:$K$67,9,FALSE)</f>
        <v>-</v>
      </c>
      <c r="T145" s="4" t="str">
        <f>VLOOKUP(A145,Übersicht!$C$2:$L$67,10,FALSE)</f>
        <v>-</v>
      </c>
      <c r="U145" s="25">
        <f>VLOOKUP(A145,Übersicht!$C$2:$M$67,11,FALSE)</f>
        <v>850</v>
      </c>
      <c r="V145" s="25" t="str">
        <f>VLOOKUP(A145,Übersicht!$C$2:$N$67,12,FALSE)</f>
        <v>-</v>
      </c>
      <c r="W145" s="25" t="str">
        <f>VLOOKUP(A145,Übersicht!$C$2:$O$67,13,FALSE)</f>
        <v>-</v>
      </c>
      <c r="X145" s="4" t="s">
        <v>67</v>
      </c>
    </row>
    <row r="146" spans="1:24" x14ac:dyDescent="0.35">
      <c r="A146" s="3">
        <v>2003</v>
      </c>
      <c r="B146" s="22" t="s">
        <v>15</v>
      </c>
      <c r="C146" s="21" t="s">
        <v>20</v>
      </c>
      <c r="D146" s="23">
        <f>VLOOKUP(A146,Übersicht!$C$2:$D$67,2,FALSE)</f>
        <v>0</v>
      </c>
      <c r="E146" s="23" t="str">
        <f>VLOOKUP(A146,Übersicht!$C$2:$E$67,3,FALSE)</f>
        <v>≤ 16bar</v>
      </c>
      <c r="F146" s="3">
        <v>140</v>
      </c>
      <c r="G146" s="3">
        <f>VLOOKUP(A146,Übersicht!$C$2:$P$67,14,FALSE)</f>
        <v>1</v>
      </c>
      <c r="H146" s="3">
        <v>1</v>
      </c>
      <c r="I146" s="24">
        <v>142724.06396791813</v>
      </c>
      <c r="J146" s="3">
        <v>2019</v>
      </c>
      <c r="K146" s="4">
        <f t="shared" si="2"/>
        <v>83</v>
      </c>
      <c r="L146" s="21">
        <f>VLOOKUP(A146,Übersicht!$C$2:$F$67,4,FALSE)</f>
        <v>85</v>
      </c>
      <c r="M146" s="21">
        <f>VLOOKUP(A146,Übersicht!$C$2:$F$67,4,FALSE)</f>
        <v>85</v>
      </c>
      <c r="N146" s="3" t="s">
        <v>67</v>
      </c>
      <c r="O146" s="3">
        <v>1</v>
      </c>
      <c r="P146" s="4">
        <f>VLOOKUP(A146,Übersicht!$C$2:$I$67,7,FALSE)*100</f>
        <v>0</v>
      </c>
      <c r="Q146" s="4" t="s">
        <v>67</v>
      </c>
      <c r="R146" s="4">
        <f>VLOOKUP(A146,Übersicht!$C$2:$J$67,8,FALSE)*100</f>
        <v>100</v>
      </c>
      <c r="S146" s="4" t="str">
        <f>VLOOKUP(A146,Übersicht!$C$2:$K$67,9,FALSE)</f>
        <v>-</v>
      </c>
      <c r="T146" s="4" t="str">
        <f>VLOOKUP(A146,Übersicht!$C$2:$L$67,10,FALSE)</f>
        <v>-</v>
      </c>
      <c r="U146" s="25">
        <f>VLOOKUP(A146,Übersicht!$C$2:$M$67,11,FALSE)</f>
        <v>850</v>
      </c>
      <c r="V146" s="25" t="str">
        <f>VLOOKUP(A146,Übersicht!$C$2:$N$67,12,FALSE)</f>
        <v>-</v>
      </c>
      <c r="W146" s="25" t="str">
        <f>VLOOKUP(A146,Übersicht!$C$2:$O$67,13,FALSE)</f>
        <v>-</v>
      </c>
      <c r="X146" s="4" t="s">
        <v>67</v>
      </c>
    </row>
    <row r="147" spans="1:24" x14ac:dyDescent="0.35">
      <c r="A147" s="3">
        <v>2004</v>
      </c>
      <c r="B147" s="22" t="s">
        <v>15</v>
      </c>
      <c r="C147" t="s">
        <v>21</v>
      </c>
      <c r="D147" s="23">
        <f>VLOOKUP(A147,Übersicht!$C$2:$D$67,2,FALSE)</f>
        <v>0</v>
      </c>
      <c r="E147" s="23" t="str">
        <f>VLOOKUP(A147,Übersicht!$C$2:$E$67,3,FALSE)</f>
        <v>≤ 16bar</v>
      </c>
      <c r="F147" s="3">
        <v>141</v>
      </c>
      <c r="G147" s="3">
        <f>VLOOKUP(A147,Übersicht!$C$2:$P$67,14,FALSE)</f>
        <v>1</v>
      </c>
      <c r="H147" s="3">
        <v>1</v>
      </c>
      <c r="I147" s="24">
        <v>1128817.5968371711</v>
      </c>
      <c r="J147" s="3">
        <v>1940</v>
      </c>
      <c r="K147" s="4">
        <f t="shared" si="2"/>
        <v>4</v>
      </c>
      <c r="L147" s="21">
        <f>VLOOKUP(A147,Übersicht!$C$2:$F$67,4,FALSE)</f>
        <v>85</v>
      </c>
      <c r="M147" s="21">
        <f>VLOOKUP(A147,Übersicht!$C$2:$F$67,4,FALSE)</f>
        <v>85</v>
      </c>
      <c r="N147" s="3" t="s">
        <v>67</v>
      </c>
      <c r="O147" s="3">
        <v>1</v>
      </c>
      <c r="P147" s="4">
        <f>VLOOKUP(A147,Übersicht!$C$2:$I$67,7,FALSE)*100</f>
        <v>100</v>
      </c>
      <c r="Q147" s="4" t="s">
        <v>67</v>
      </c>
      <c r="R147" s="4">
        <f>VLOOKUP(A147,Übersicht!$C$2:$J$67,8,FALSE)*100</f>
        <v>100</v>
      </c>
      <c r="S147" s="4" t="str">
        <f>VLOOKUP(A147,Übersicht!$C$2:$K$67,9,FALSE)</f>
        <v>-</v>
      </c>
      <c r="T147" s="4" t="str">
        <f>VLOOKUP(A147,Übersicht!$C$2:$L$67,10,FALSE)</f>
        <v>-</v>
      </c>
      <c r="U147" s="25">
        <f>VLOOKUP(A147,Übersicht!$C$2:$M$67,11,FALSE)</f>
        <v>950</v>
      </c>
      <c r="V147" s="25" t="str">
        <f>VLOOKUP(A147,Übersicht!$C$2:$N$67,12,FALSE)</f>
        <v>-</v>
      </c>
      <c r="W147" s="25" t="str">
        <f>VLOOKUP(A147,Übersicht!$C$2:$O$67,13,FALSE)</f>
        <v>-</v>
      </c>
      <c r="X147" s="4" t="s">
        <v>67</v>
      </c>
    </row>
    <row r="148" spans="1:24" x14ac:dyDescent="0.35">
      <c r="A148" s="3">
        <v>2004</v>
      </c>
      <c r="B148" s="22" t="s">
        <v>15</v>
      </c>
      <c r="C148" t="s">
        <v>21</v>
      </c>
      <c r="D148" s="23">
        <f>VLOOKUP(A148,Übersicht!$C$2:$D$67,2,FALSE)</f>
        <v>0</v>
      </c>
      <c r="E148" s="23" t="str">
        <f>VLOOKUP(A148,Übersicht!$C$2:$E$67,3,FALSE)</f>
        <v>≤ 16bar</v>
      </c>
      <c r="F148" s="3">
        <v>142</v>
      </c>
      <c r="G148" s="3">
        <f>VLOOKUP(A148,Übersicht!$C$2:$P$67,14,FALSE)</f>
        <v>1</v>
      </c>
      <c r="H148" s="3">
        <v>1</v>
      </c>
      <c r="I148" s="24">
        <v>1128817.5968371711</v>
      </c>
      <c r="J148" s="3">
        <v>1941</v>
      </c>
      <c r="K148" s="4">
        <f t="shared" si="2"/>
        <v>5</v>
      </c>
      <c r="L148" s="21">
        <f>VLOOKUP(A148,Übersicht!$C$2:$F$67,4,FALSE)</f>
        <v>85</v>
      </c>
      <c r="M148" s="21">
        <f>VLOOKUP(A148,Übersicht!$C$2:$F$67,4,FALSE)</f>
        <v>85</v>
      </c>
      <c r="N148" s="3" t="s">
        <v>67</v>
      </c>
      <c r="O148" s="3">
        <v>1</v>
      </c>
      <c r="P148" s="4">
        <f>VLOOKUP(A148,Übersicht!$C$2:$I$67,7,FALSE)*100</f>
        <v>100</v>
      </c>
      <c r="Q148" s="4" t="s">
        <v>67</v>
      </c>
      <c r="R148" s="4">
        <f>VLOOKUP(A148,Übersicht!$C$2:$J$67,8,FALSE)*100</f>
        <v>100</v>
      </c>
      <c r="S148" s="4" t="str">
        <f>VLOOKUP(A148,Übersicht!$C$2:$K$67,9,FALSE)</f>
        <v>-</v>
      </c>
      <c r="T148" s="4" t="str">
        <f>VLOOKUP(A148,Übersicht!$C$2:$L$67,10,FALSE)</f>
        <v>-</v>
      </c>
      <c r="U148" s="25">
        <f>VLOOKUP(A148,Übersicht!$C$2:$M$67,11,FALSE)</f>
        <v>950</v>
      </c>
      <c r="V148" s="25" t="str">
        <f>VLOOKUP(A148,Übersicht!$C$2:$N$67,12,FALSE)</f>
        <v>-</v>
      </c>
      <c r="W148" s="25" t="str">
        <f>VLOOKUP(A148,Übersicht!$C$2:$O$67,13,FALSE)</f>
        <v>-</v>
      </c>
      <c r="X148" s="4" t="s">
        <v>67</v>
      </c>
    </row>
    <row r="149" spans="1:24" x14ac:dyDescent="0.35">
      <c r="A149" s="3">
        <v>2004</v>
      </c>
      <c r="B149" s="22" t="s">
        <v>15</v>
      </c>
      <c r="C149" t="s">
        <v>21</v>
      </c>
      <c r="D149" s="23">
        <f>VLOOKUP(A149,Übersicht!$C$2:$D$67,2,FALSE)</f>
        <v>0</v>
      </c>
      <c r="E149" s="23" t="str">
        <f>VLOOKUP(A149,Übersicht!$C$2:$E$67,3,FALSE)</f>
        <v>≤ 16bar</v>
      </c>
      <c r="F149" s="3">
        <v>143</v>
      </c>
      <c r="G149" s="3">
        <f>VLOOKUP(A149,Übersicht!$C$2:$P$67,14,FALSE)</f>
        <v>1</v>
      </c>
      <c r="H149" s="3">
        <v>1</v>
      </c>
      <c r="I149" s="24">
        <v>1128817.5968371711</v>
      </c>
      <c r="J149" s="3">
        <v>1942</v>
      </c>
      <c r="K149" s="4">
        <f t="shared" si="2"/>
        <v>6</v>
      </c>
      <c r="L149" s="21">
        <f>VLOOKUP(A149,Übersicht!$C$2:$F$67,4,FALSE)</f>
        <v>85</v>
      </c>
      <c r="M149" s="21">
        <f>VLOOKUP(A149,Übersicht!$C$2:$F$67,4,FALSE)</f>
        <v>85</v>
      </c>
      <c r="N149" s="3" t="s">
        <v>67</v>
      </c>
      <c r="O149" s="3">
        <v>1</v>
      </c>
      <c r="P149" s="4">
        <f>VLOOKUP(A149,Übersicht!$C$2:$I$67,7,FALSE)*100</f>
        <v>100</v>
      </c>
      <c r="Q149" s="4" t="s">
        <v>67</v>
      </c>
      <c r="R149" s="4">
        <f>VLOOKUP(A149,Übersicht!$C$2:$J$67,8,FALSE)*100</f>
        <v>100</v>
      </c>
      <c r="S149" s="4" t="str">
        <f>VLOOKUP(A149,Übersicht!$C$2:$K$67,9,FALSE)</f>
        <v>-</v>
      </c>
      <c r="T149" s="4" t="str">
        <f>VLOOKUP(A149,Übersicht!$C$2:$L$67,10,FALSE)</f>
        <v>-</v>
      </c>
      <c r="U149" s="25">
        <f>VLOOKUP(A149,Übersicht!$C$2:$M$67,11,FALSE)</f>
        <v>950</v>
      </c>
      <c r="V149" s="25" t="str">
        <f>VLOOKUP(A149,Übersicht!$C$2:$N$67,12,FALSE)</f>
        <v>-</v>
      </c>
      <c r="W149" s="25" t="str">
        <f>VLOOKUP(A149,Übersicht!$C$2:$O$67,13,FALSE)</f>
        <v>-</v>
      </c>
      <c r="X149" s="4" t="s">
        <v>67</v>
      </c>
    </row>
    <row r="150" spans="1:24" x14ac:dyDescent="0.35">
      <c r="A150" s="3">
        <v>2004</v>
      </c>
      <c r="B150" s="22" t="s">
        <v>15</v>
      </c>
      <c r="C150" t="s">
        <v>21</v>
      </c>
      <c r="D150" s="23">
        <f>VLOOKUP(A150,Übersicht!$C$2:$D$67,2,FALSE)</f>
        <v>0</v>
      </c>
      <c r="E150" s="23" t="str">
        <f>VLOOKUP(A150,Übersicht!$C$2:$E$67,3,FALSE)</f>
        <v>≤ 16bar</v>
      </c>
      <c r="F150" s="3">
        <v>144</v>
      </c>
      <c r="G150" s="3">
        <f>VLOOKUP(A150,Übersicht!$C$2:$P$67,14,FALSE)</f>
        <v>1</v>
      </c>
      <c r="H150" s="3">
        <v>1</v>
      </c>
      <c r="I150" s="24">
        <v>1128817.5968371711</v>
      </c>
      <c r="J150" s="3">
        <v>1943</v>
      </c>
      <c r="K150" s="4">
        <f t="shared" si="2"/>
        <v>7</v>
      </c>
      <c r="L150" s="21">
        <f>VLOOKUP(A150,Übersicht!$C$2:$F$67,4,FALSE)</f>
        <v>85</v>
      </c>
      <c r="M150" s="21">
        <f>VLOOKUP(A150,Übersicht!$C$2:$F$67,4,FALSE)</f>
        <v>85</v>
      </c>
      <c r="N150" s="3" t="s">
        <v>67</v>
      </c>
      <c r="O150" s="3">
        <v>1</v>
      </c>
      <c r="P150" s="4">
        <f>VLOOKUP(A150,Übersicht!$C$2:$I$67,7,FALSE)*100</f>
        <v>100</v>
      </c>
      <c r="Q150" s="4" t="s">
        <v>67</v>
      </c>
      <c r="R150" s="4">
        <f>VLOOKUP(A150,Übersicht!$C$2:$J$67,8,FALSE)*100</f>
        <v>100</v>
      </c>
      <c r="S150" s="4" t="str">
        <f>VLOOKUP(A150,Übersicht!$C$2:$K$67,9,FALSE)</f>
        <v>-</v>
      </c>
      <c r="T150" s="4" t="str">
        <f>VLOOKUP(A150,Übersicht!$C$2:$L$67,10,FALSE)</f>
        <v>-</v>
      </c>
      <c r="U150" s="25">
        <f>VLOOKUP(A150,Übersicht!$C$2:$M$67,11,FALSE)</f>
        <v>950</v>
      </c>
      <c r="V150" s="25" t="str">
        <f>VLOOKUP(A150,Übersicht!$C$2:$N$67,12,FALSE)</f>
        <v>-</v>
      </c>
      <c r="W150" s="25" t="str">
        <f>VLOOKUP(A150,Übersicht!$C$2:$O$67,13,FALSE)</f>
        <v>-</v>
      </c>
      <c r="X150" s="4" t="s">
        <v>67</v>
      </c>
    </row>
    <row r="151" spans="1:24" x14ac:dyDescent="0.35">
      <c r="A151" s="3">
        <v>2004</v>
      </c>
      <c r="B151" s="22" t="s">
        <v>15</v>
      </c>
      <c r="C151" t="s">
        <v>21</v>
      </c>
      <c r="D151" s="23">
        <f>VLOOKUP(A151,Übersicht!$C$2:$D$67,2,FALSE)</f>
        <v>0</v>
      </c>
      <c r="E151" s="23" t="str">
        <f>VLOOKUP(A151,Übersicht!$C$2:$E$67,3,FALSE)</f>
        <v>≤ 16bar</v>
      </c>
      <c r="F151" s="3">
        <v>145</v>
      </c>
      <c r="G151" s="3">
        <f>VLOOKUP(A151,Übersicht!$C$2:$P$67,14,FALSE)</f>
        <v>1</v>
      </c>
      <c r="H151" s="3">
        <v>1</v>
      </c>
      <c r="I151" s="24">
        <v>1128817.5968371711</v>
      </c>
      <c r="J151" s="3">
        <v>1944</v>
      </c>
      <c r="K151" s="4">
        <f t="shared" si="2"/>
        <v>8</v>
      </c>
      <c r="L151" s="21">
        <f>VLOOKUP(A151,Übersicht!$C$2:$F$67,4,FALSE)</f>
        <v>85</v>
      </c>
      <c r="M151" s="21">
        <f>VLOOKUP(A151,Übersicht!$C$2:$F$67,4,FALSE)</f>
        <v>85</v>
      </c>
      <c r="N151" s="3" t="s">
        <v>67</v>
      </c>
      <c r="O151" s="3">
        <v>1</v>
      </c>
      <c r="P151" s="4">
        <f>VLOOKUP(A151,Übersicht!$C$2:$I$67,7,FALSE)*100</f>
        <v>100</v>
      </c>
      <c r="Q151" s="4" t="s">
        <v>67</v>
      </c>
      <c r="R151" s="4">
        <f>VLOOKUP(A151,Übersicht!$C$2:$J$67,8,FALSE)*100</f>
        <v>100</v>
      </c>
      <c r="S151" s="4" t="str">
        <f>VLOOKUP(A151,Übersicht!$C$2:$K$67,9,FALSE)</f>
        <v>-</v>
      </c>
      <c r="T151" s="4" t="str">
        <f>VLOOKUP(A151,Übersicht!$C$2:$L$67,10,FALSE)</f>
        <v>-</v>
      </c>
      <c r="U151" s="25">
        <f>VLOOKUP(A151,Übersicht!$C$2:$M$67,11,FALSE)</f>
        <v>950</v>
      </c>
      <c r="V151" s="25" t="str">
        <f>VLOOKUP(A151,Übersicht!$C$2:$N$67,12,FALSE)</f>
        <v>-</v>
      </c>
      <c r="W151" s="25" t="str">
        <f>VLOOKUP(A151,Übersicht!$C$2:$O$67,13,FALSE)</f>
        <v>-</v>
      </c>
      <c r="X151" s="4" t="s">
        <v>67</v>
      </c>
    </row>
    <row r="152" spans="1:24" x14ac:dyDescent="0.35">
      <c r="A152" s="3">
        <v>2004</v>
      </c>
      <c r="B152" s="22" t="s">
        <v>15</v>
      </c>
      <c r="C152" t="s">
        <v>21</v>
      </c>
      <c r="D152" s="23">
        <f>VLOOKUP(A152,Übersicht!$C$2:$D$67,2,FALSE)</f>
        <v>0</v>
      </c>
      <c r="E152" s="23" t="str">
        <f>VLOOKUP(A152,Übersicht!$C$2:$E$67,3,FALSE)</f>
        <v>≤ 16bar</v>
      </c>
      <c r="F152" s="3">
        <v>146</v>
      </c>
      <c r="G152" s="3">
        <f>VLOOKUP(A152,Übersicht!$C$2:$P$67,14,FALSE)</f>
        <v>1</v>
      </c>
      <c r="H152" s="3">
        <v>1</v>
      </c>
      <c r="I152" s="24">
        <v>1128817.5968371711</v>
      </c>
      <c r="J152" s="3">
        <v>1945</v>
      </c>
      <c r="K152" s="4">
        <f t="shared" si="2"/>
        <v>9</v>
      </c>
      <c r="L152" s="21">
        <f>VLOOKUP(A152,Übersicht!$C$2:$F$67,4,FALSE)</f>
        <v>85</v>
      </c>
      <c r="M152" s="21">
        <f>VLOOKUP(A152,Übersicht!$C$2:$F$67,4,FALSE)</f>
        <v>85</v>
      </c>
      <c r="N152" s="3" t="s">
        <v>67</v>
      </c>
      <c r="O152" s="3">
        <v>1</v>
      </c>
      <c r="P152" s="4">
        <f>VLOOKUP(A152,Übersicht!$C$2:$I$67,7,FALSE)*100</f>
        <v>100</v>
      </c>
      <c r="Q152" s="4" t="s">
        <v>67</v>
      </c>
      <c r="R152" s="4">
        <f>VLOOKUP(A152,Übersicht!$C$2:$J$67,8,FALSE)*100</f>
        <v>100</v>
      </c>
      <c r="S152" s="4" t="str">
        <f>VLOOKUP(A152,Übersicht!$C$2:$K$67,9,FALSE)</f>
        <v>-</v>
      </c>
      <c r="T152" s="4" t="str">
        <f>VLOOKUP(A152,Übersicht!$C$2:$L$67,10,FALSE)</f>
        <v>-</v>
      </c>
      <c r="U152" s="25">
        <f>VLOOKUP(A152,Übersicht!$C$2:$M$67,11,FALSE)</f>
        <v>950</v>
      </c>
      <c r="V152" s="25" t="str">
        <f>VLOOKUP(A152,Übersicht!$C$2:$N$67,12,FALSE)</f>
        <v>-</v>
      </c>
      <c r="W152" s="25" t="str">
        <f>VLOOKUP(A152,Übersicht!$C$2:$O$67,13,FALSE)</f>
        <v>-</v>
      </c>
      <c r="X152" s="4" t="s">
        <v>67</v>
      </c>
    </row>
    <row r="153" spans="1:24" x14ac:dyDescent="0.35">
      <c r="A153" s="3">
        <v>2004</v>
      </c>
      <c r="B153" s="22" t="s">
        <v>15</v>
      </c>
      <c r="C153" t="s">
        <v>21</v>
      </c>
      <c r="D153" s="23">
        <f>VLOOKUP(A153,Übersicht!$C$2:$D$67,2,FALSE)</f>
        <v>0</v>
      </c>
      <c r="E153" s="23" t="str">
        <f>VLOOKUP(A153,Übersicht!$C$2:$E$67,3,FALSE)</f>
        <v>≤ 16bar</v>
      </c>
      <c r="F153" s="3">
        <v>147</v>
      </c>
      <c r="G153" s="3">
        <f>VLOOKUP(A153,Übersicht!$C$2:$P$67,14,FALSE)</f>
        <v>1</v>
      </c>
      <c r="H153" s="3">
        <v>1</v>
      </c>
      <c r="I153" s="24">
        <v>1128817.5968371711</v>
      </c>
      <c r="J153" s="3">
        <v>1946</v>
      </c>
      <c r="K153" s="4">
        <f t="shared" si="2"/>
        <v>10</v>
      </c>
      <c r="L153" s="21">
        <f>VLOOKUP(A153,Übersicht!$C$2:$F$67,4,FALSE)</f>
        <v>85</v>
      </c>
      <c r="M153" s="21">
        <f>VLOOKUP(A153,Übersicht!$C$2:$F$67,4,FALSE)</f>
        <v>85</v>
      </c>
      <c r="N153" s="3" t="s">
        <v>67</v>
      </c>
      <c r="O153" s="3">
        <v>1</v>
      </c>
      <c r="P153" s="4">
        <f>VLOOKUP(A153,Übersicht!$C$2:$I$67,7,FALSE)*100</f>
        <v>100</v>
      </c>
      <c r="Q153" s="4" t="s">
        <v>67</v>
      </c>
      <c r="R153" s="4">
        <f>VLOOKUP(A153,Übersicht!$C$2:$J$67,8,FALSE)*100</f>
        <v>100</v>
      </c>
      <c r="S153" s="4" t="str">
        <f>VLOOKUP(A153,Übersicht!$C$2:$K$67,9,FALSE)</f>
        <v>-</v>
      </c>
      <c r="T153" s="4" t="str">
        <f>VLOOKUP(A153,Übersicht!$C$2:$L$67,10,FALSE)</f>
        <v>-</v>
      </c>
      <c r="U153" s="25">
        <f>VLOOKUP(A153,Übersicht!$C$2:$M$67,11,FALSE)</f>
        <v>950</v>
      </c>
      <c r="V153" s="25" t="str">
        <f>VLOOKUP(A153,Übersicht!$C$2:$N$67,12,FALSE)</f>
        <v>-</v>
      </c>
      <c r="W153" s="25" t="str">
        <f>VLOOKUP(A153,Übersicht!$C$2:$O$67,13,FALSE)</f>
        <v>-</v>
      </c>
      <c r="X153" s="4" t="s">
        <v>67</v>
      </c>
    </row>
    <row r="154" spans="1:24" x14ac:dyDescent="0.35">
      <c r="A154" s="3">
        <v>2004</v>
      </c>
      <c r="B154" s="22" t="s">
        <v>15</v>
      </c>
      <c r="C154" t="s">
        <v>21</v>
      </c>
      <c r="D154" s="23">
        <f>VLOOKUP(A154,Übersicht!$C$2:$D$67,2,FALSE)</f>
        <v>0</v>
      </c>
      <c r="E154" s="23" t="str">
        <f>VLOOKUP(A154,Übersicht!$C$2:$E$67,3,FALSE)</f>
        <v>≤ 16bar</v>
      </c>
      <c r="F154" s="3">
        <v>148</v>
      </c>
      <c r="G154" s="3">
        <f>VLOOKUP(A154,Übersicht!$C$2:$P$67,14,FALSE)</f>
        <v>1</v>
      </c>
      <c r="H154" s="3">
        <v>1</v>
      </c>
      <c r="I154" s="24">
        <v>1128817.5968371711</v>
      </c>
      <c r="J154" s="3">
        <v>1947</v>
      </c>
      <c r="K154" s="4">
        <f t="shared" si="2"/>
        <v>11</v>
      </c>
      <c r="L154" s="21">
        <f>VLOOKUP(A154,Übersicht!$C$2:$F$67,4,FALSE)</f>
        <v>85</v>
      </c>
      <c r="M154" s="21">
        <f>VLOOKUP(A154,Übersicht!$C$2:$F$67,4,FALSE)</f>
        <v>85</v>
      </c>
      <c r="N154" s="3" t="s">
        <v>67</v>
      </c>
      <c r="O154" s="3">
        <v>1</v>
      </c>
      <c r="P154" s="4">
        <f>VLOOKUP(A154,Übersicht!$C$2:$I$67,7,FALSE)*100</f>
        <v>100</v>
      </c>
      <c r="Q154" s="4" t="s">
        <v>67</v>
      </c>
      <c r="R154" s="4">
        <f>VLOOKUP(A154,Übersicht!$C$2:$J$67,8,FALSE)*100</f>
        <v>100</v>
      </c>
      <c r="S154" s="4" t="str">
        <f>VLOOKUP(A154,Übersicht!$C$2:$K$67,9,FALSE)</f>
        <v>-</v>
      </c>
      <c r="T154" s="4" t="str">
        <f>VLOOKUP(A154,Übersicht!$C$2:$L$67,10,FALSE)</f>
        <v>-</v>
      </c>
      <c r="U154" s="25">
        <f>VLOOKUP(A154,Übersicht!$C$2:$M$67,11,FALSE)</f>
        <v>950</v>
      </c>
      <c r="V154" s="25" t="str">
        <f>VLOOKUP(A154,Übersicht!$C$2:$N$67,12,FALSE)</f>
        <v>-</v>
      </c>
      <c r="W154" s="25" t="str">
        <f>VLOOKUP(A154,Übersicht!$C$2:$O$67,13,FALSE)</f>
        <v>-</v>
      </c>
      <c r="X154" s="4" t="s">
        <v>67</v>
      </c>
    </row>
    <row r="155" spans="1:24" x14ac:dyDescent="0.35">
      <c r="A155" s="3">
        <v>2004</v>
      </c>
      <c r="B155" s="22" t="s">
        <v>15</v>
      </c>
      <c r="C155" t="s">
        <v>21</v>
      </c>
      <c r="D155" s="23">
        <f>VLOOKUP(A155,Übersicht!$C$2:$D$67,2,FALSE)</f>
        <v>0</v>
      </c>
      <c r="E155" s="23" t="str">
        <f>VLOOKUP(A155,Übersicht!$C$2:$E$67,3,FALSE)</f>
        <v>≤ 16bar</v>
      </c>
      <c r="F155" s="3">
        <v>149</v>
      </c>
      <c r="G155" s="3">
        <f>VLOOKUP(A155,Übersicht!$C$2:$P$67,14,FALSE)</f>
        <v>1</v>
      </c>
      <c r="H155" s="3">
        <v>1</v>
      </c>
      <c r="I155" s="24">
        <v>1128817.5968371711</v>
      </c>
      <c r="J155" s="3">
        <v>1948</v>
      </c>
      <c r="K155" s="4">
        <f t="shared" si="2"/>
        <v>12</v>
      </c>
      <c r="L155" s="21">
        <f>VLOOKUP(A155,Übersicht!$C$2:$F$67,4,FALSE)</f>
        <v>85</v>
      </c>
      <c r="M155" s="21">
        <f>VLOOKUP(A155,Übersicht!$C$2:$F$67,4,FALSE)</f>
        <v>85</v>
      </c>
      <c r="N155" s="3" t="s">
        <v>67</v>
      </c>
      <c r="O155" s="3">
        <v>1</v>
      </c>
      <c r="P155" s="4">
        <f>VLOOKUP(A155,Übersicht!$C$2:$I$67,7,FALSE)*100</f>
        <v>100</v>
      </c>
      <c r="Q155" s="4" t="s">
        <v>67</v>
      </c>
      <c r="R155" s="4">
        <f>VLOOKUP(A155,Übersicht!$C$2:$J$67,8,FALSE)*100</f>
        <v>100</v>
      </c>
      <c r="S155" s="4" t="str">
        <f>VLOOKUP(A155,Übersicht!$C$2:$K$67,9,FALSE)</f>
        <v>-</v>
      </c>
      <c r="T155" s="4" t="str">
        <f>VLOOKUP(A155,Übersicht!$C$2:$L$67,10,FALSE)</f>
        <v>-</v>
      </c>
      <c r="U155" s="25">
        <f>VLOOKUP(A155,Übersicht!$C$2:$M$67,11,FALSE)</f>
        <v>950</v>
      </c>
      <c r="V155" s="25" t="str">
        <f>VLOOKUP(A155,Übersicht!$C$2:$N$67,12,FALSE)</f>
        <v>-</v>
      </c>
      <c r="W155" s="25" t="str">
        <f>VLOOKUP(A155,Übersicht!$C$2:$O$67,13,FALSE)</f>
        <v>-</v>
      </c>
      <c r="X155" s="4" t="s">
        <v>67</v>
      </c>
    </row>
    <row r="156" spans="1:24" x14ac:dyDescent="0.35">
      <c r="A156" s="3">
        <v>2004</v>
      </c>
      <c r="B156" s="22" t="s">
        <v>15</v>
      </c>
      <c r="C156" t="s">
        <v>21</v>
      </c>
      <c r="D156" s="23">
        <f>VLOOKUP(A156,Übersicht!$C$2:$D$67,2,FALSE)</f>
        <v>0</v>
      </c>
      <c r="E156" s="23" t="str">
        <f>VLOOKUP(A156,Übersicht!$C$2:$E$67,3,FALSE)</f>
        <v>≤ 16bar</v>
      </c>
      <c r="F156" s="3">
        <v>150</v>
      </c>
      <c r="G156" s="3">
        <f>VLOOKUP(A156,Übersicht!$C$2:$P$67,14,FALSE)</f>
        <v>1</v>
      </c>
      <c r="H156" s="3">
        <v>1</v>
      </c>
      <c r="I156" s="24">
        <v>1128817.5968371711</v>
      </c>
      <c r="J156" s="3">
        <v>1949</v>
      </c>
      <c r="K156" s="4">
        <f t="shared" si="2"/>
        <v>13</v>
      </c>
      <c r="L156" s="21">
        <f>VLOOKUP(A156,Übersicht!$C$2:$F$67,4,FALSE)</f>
        <v>85</v>
      </c>
      <c r="M156" s="21">
        <f>VLOOKUP(A156,Übersicht!$C$2:$F$67,4,FALSE)</f>
        <v>85</v>
      </c>
      <c r="N156" s="3" t="s">
        <v>67</v>
      </c>
      <c r="O156" s="3">
        <v>1</v>
      </c>
      <c r="P156" s="4">
        <f>VLOOKUP(A156,Übersicht!$C$2:$I$67,7,FALSE)*100</f>
        <v>100</v>
      </c>
      <c r="Q156" s="4" t="s">
        <v>67</v>
      </c>
      <c r="R156" s="4">
        <f>VLOOKUP(A156,Übersicht!$C$2:$J$67,8,FALSE)*100</f>
        <v>100</v>
      </c>
      <c r="S156" s="4" t="str">
        <f>VLOOKUP(A156,Übersicht!$C$2:$K$67,9,FALSE)</f>
        <v>-</v>
      </c>
      <c r="T156" s="4" t="str">
        <f>VLOOKUP(A156,Übersicht!$C$2:$L$67,10,FALSE)</f>
        <v>-</v>
      </c>
      <c r="U156" s="25">
        <f>VLOOKUP(A156,Übersicht!$C$2:$M$67,11,FALSE)</f>
        <v>950</v>
      </c>
      <c r="V156" s="25" t="str">
        <f>VLOOKUP(A156,Übersicht!$C$2:$N$67,12,FALSE)</f>
        <v>-</v>
      </c>
      <c r="W156" s="25" t="str">
        <f>VLOOKUP(A156,Übersicht!$C$2:$O$67,13,FALSE)</f>
        <v>-</v>
      </c>
      <c r="X156" s="4" t="s">
        <v>67</v>
      </c>
    </row>
    <row r="157" spans="1:24" x14ac:dyDescent="0.35">
      <c r="A157" s="3">
        <v>2004</v>
      </c>
      <c r="B157" s="22" t="s">
        <v>15</v>
      </c>
      <c r="C157" t="s">
        <v>21</v>
      </c>
      <c r="D157" s="23">
        <f>VLOOKUP(A157,Übersicht!$C$2:$D$67,2,FALSE)</f>
        <v>0</v>
      </c>
      <c r="E157" s="23" t="str">
        <f>VLOOKUP(A157,Übersicht!$C$2:$E$67,3,FALSE)</f>
        <v>≤ 16bar</v>
      </c>
      <c r="F157" s="3">
        <v>151</v>
      </c>
      <c r="G157" s="3">
        <f>VLOOKUP(A157,Übersicht!$C$2:$P$67,14,FALSE)</f>
        <v>1</v>
      </c>
      <c r="H157" s="3">
        <v>1</v>
      </c>
      <c r="I157" s="24">
        <v>1440215.554585356</v>
      </c>
      <c r="J157" s="3">
        <v>1950</v>
      </c>
      <c r="K157" s="4">
        <f t="shared" si="2"/>
        <v>14</v>
      </c>
      <c r="L157" s="21">
        <f>VLOOKUP(A157,Übersicht!$C$2:$F$67,4,FALSE)</f>
        <v>85</v>
      </c>
      <c r="M157" s="21">
        <f>VLOOKUP(A157,Übersicht!$C$2:$F$67,4,FALSE)</f>
        <v>85</v>
      </c>
      <c r="N157" s="3" t="s">
        <v>67</v>
      </c>
      <c r="O157" s="3">
        <v>1</v>
      </c>
      <c r="P157" s="4">
        <f>VLOOKUP(A157,Übersicht!$C$2:$I$67,7,FALSE)*100</f>
        <v>100</v>
      </c>
      <c r="Q157" s="4" t="s">
        <v>67</v>
      </c>
      <c r="R157" s="4">
        <f>VLOOKUP(A157,Übersicht!$C$2:$J$67,8,FALSE)*100</f>
        <v>100</v>
      </c>
      <c r="S157" s="4" t="str">
        <f>VLOOKUP(A157,Übersicht!$C$2:$K$67,9,FALSE)</f>
        <v>-</v>
      </c>
      <c r="T157" s="4" t="str">
        <f>VLOOKUP(A157,Übersicht!$C$2:$L$67,10,FALSE)</f>
        <v>-</v>
      </c>
      <c r="U157" s="25">
        <f>VLOOKUP(A157,Übersicht!$C$2:$M$67,11,FALSE)</f>
        <v>950</v>
      </c>
      <c r="V157" s="25" t="str">
        <f>VLOOKUP(A157,Übersicht!$C$2:$N$67,12,FALSE)</f>
        <v>-</v>
      </c>
      <c r="W157" s="25" t="str">
        <f>VLOOKUP(A157,Übersicht!$C$2:$O$67,13,FALSE)</f>
        <v>-</v>
      </c>
      <c r="X157" s="4" t="s">
        <v>67</v>
      </c>
    </row>
    <row r="158" spans="1:24" x14ac:dyDescent="0.35">
      <c r="A158" s="3">
        <v>2004</v>
      </c>
      <c r="B158" s="22" t="s">
        <v>15</v>
      </c>
      <c r="C158" t="s">
        <v>21</v>
      </c>
      <c r="D158" s="23">
        <f>VLOOKUP(A158,Übersicht!$C$2:$D$67,2,FALSE)</f>
        <v>0</v>
      </c>
      <c r="E158" s="23" t="str">
        <f>VLOOKUP(A158,Übersicht!$C$2:$E$67,3,FALSE)</f>
        <v>≤ 16bar</v>
      </c>
      <c r="F158" s="3">
        <v>152</v>
      </c>
      <c r="G158" s="3">
        <f>VLOOKUP(A158,Übersicht!$C$2:$P$67,14,FALSE)</f>
        <v>1</v>
      </c>
      <c r="H158" s="3">
        <v>1</v>
      </c>
      <c r="I158" s="24">
        <v>1440215.554585356</v>
      </c>
      <c r="J158" s="3">
        <v>1951</v>
      </c>
      <c r="K158" s="4">
        <f t="shared" si="2"/>
        <v>15</v>
      </c>
      <c r="L158" s="21">
        <f>VLOOKUP(A158,Übersicht!$C$2:$F$67,4,FALSE)</f>
        <v>85</v>
      </c>
      <c r="M158" s="21">
        <f>VLOOKUP(A158,Übersicht!$C$2:$F$67,4,FALSE)</f>
        <v>85</v>
      </c>
      <c r="N158" s="3" t="s">
        <v>67</v>
      </c>
      <c r="O158" s="3">
        <v>1</v>
      </c>
      <c r="P158" s="4">
        <f>VLOOKUP(A158,Übersicht!$C$2:$I$67,7,FALSE)*100</f>
        <v>100</v>
      </c>
      <c r="Q158" s="4" t="s">
        <v>67</v>
      </c>
      <c r="R158" s="4">
        <f>VLOOKUP(A158,Übersicht!$C$2:$J$67,8,FALSE)*100</f>
        <v>100</v>
      </c>
      <c r="S158" s="4" t="str">
        <f>VLOOKUP(A158,Übersicht!$C$2:$K$67,9,FALSE)</f>
        <v>-</v>
      </c>
      <c r="T158" s="4" t="str">
        <f>VLOOKUP(A158,Übersicht!$C$2:$L$67,10,FALSE)</f>
        <v>-</v>
      </c>
      <c r="U158" s="25">
        <f>VLOOKUP(A158,Übersicht!$C$2:$M$67,11,FALSE)</f>
        <v>950</v>
      </c>
      <c r="V158" s="25" t="str">
        <f>VLOOKUP(A158,Übersicht!$C$2:$N$67,12,FALSE)</f>
        <v>-</v>
      </c>
      <c r="W158" s="25" t="str">
        <f>VLOOKUP(A158,Übersicht!$C$2:$O$67,13,FALSE)</f>
        <v>-</v>
      </c>
      <c r="X158" s="4" t="s">
        <v>67</v>
      </c>
    </row>
    <row r="159" spans="1:24" x14ac:dyDescent="0.35">
      <c r="A159" s="3">
        <v>2004</v>
      </c>
      <c r="B159" s="22" t="s">
        <v>15</v>
      </c>
      <c r="C159" t="s">
        <v>21</v>
      </c>
      <c r="D159" s="23">
        <f>VLOOKUP(A159,Übersicht!$C$2:$D$67,2,FALSE)</f>
        <v>0</v>
      </c>
      <c r="E159" s="23" t="str">
        <f>VLOOKUP(A159,Übersicht!$C$2:$E$67,3,FALSE)</f>
        <v>≤ 16bar</v>
      </c>
      <c r="F159" s="3">
        <v>153</v>
      </c>
      <c r="G159" s="3">
        <f>VLOOKUP(A159,Übersicht!$C$2:$P$67,14,FALSE)</f>
        <v>1</v>
      </c>
      <c r="H159" s="3">
        <v>1</v>
      </c>
      <c r="I159" s="24">
        <v>1440215.554585356</v>
      </c>
      <c r="J159" s="3">
        <v>1952</v>
      </c>
      <c r="K159" s="4">
        <f t="shared" si="2"/>
        <v>16</v>
      </c>
      <c r="L159" s="21">
        <f>VLOOKUP(A159,Übersicht!$C$2:$F$67,4,FALSE)</f>
        <v>85</v>
      </c>
      <c r="M159" s="21">
        <f>VLOOKUP(A159,Übersicht!$C$2:$F$67,4,FALSE)</f>
        <v>85</v>
      </c>
      <c r="N159" s="3" t="s">
        <v>67</v>
      </c>
      <c r="O159" s="3">
        <v>1</v>
      </c>
      <c r="P159" s="4">
        <f>VLOOKUP(A159,Übersicht!$C$2:$I$67,7,FALSE)*100</f>
        <v>100</v>
      </c>
      <c r="Q159" s="4" t="s">
        <v>67</v>
      </c>
      <c r="R159" s="4">
        <f>VLOOKUP(A159,Übersicht!$C$2:$J$67,8,FALSE)*100</f>
        <v>100</v>
      </c>
      <c r="S159" s="4" t="str">
        <f>VLOOKUP(A159,Übersicht!$C$2:$K$67,9,FALSE)</f>
        <v>-</v>
      </c>
      <c r="T159" s="4" t="str">
        <f>VLOOKUP(A159,Übersicht!$C$2:$L$67,10,FALSE)</f>
        <v>-</v>
      </c>
      <c r="U159" s="25">
        <f>VLOOKUP(A159,Übersicht!$C$2:$M$67,11,FALSE)</f>
        <v>950</v>
      </c>
      <c r="V159" s="25" t="str">
        <f>VLOOKUP(A159,Übersicht!$C$2:$N$67,12,FALSE)</f>
        <v>-</v>
      </c>
      <c r="W159" s="25" t="str">
        <f>VLOOKUP(A159,Übersicht!$C$2:$O$67,13,FALSE)</f>
        <v>-</v>
      </c>
      <c r="X159" s="4" t="s">
        <v>67</v>
      </c>
    </row>
    <row r="160" spans="1:24" x14ac:dyDescent="0.35">
      <c r="A160" s="3">
        <v>2004</v>
      </c>
      <c r="B160" s="22" t="s">
        <v>15</v>
      </c>
      <c r="C160" t="s">
        <v>21</v>
      </c>
      <c r="D160" s="23">
        <f>VLOOKUP(A160,Übersicht!$C$2:$D$67,2,FALSE)</f>
        <v>0</v>
      </c>
      <c r="E160" s="23" t="str">
        <f>VLOOKUP(A160,Übersicht!$C$2:$E$67,3,FALSE)</f>
        <v>≤ 16bar</v>
      </c>
      <c r="F160" s="3">
        <v>154</v>
      </c>
      <c r="G160" s="3">
        <f>VLOOKUP(A160,Übersicht!$C$2:$P$67,14,FALSE)</f>
        <v>1</v>
      </c>
      <c r="H160" s="3">
        <v>1</v>
      </c>
      <c r="I160" s="24">
        <v>1440215.554585356</v>
      </c>
      <c r="J160" s="3">
        <v>1953</v>
      </c>
      <c r="K160" s="4">
        <f t="shared" si="2"/>
        <v>17</v>
      </c>
      <c r="L160" s="21">
        <f>VLOOKUP(A160,Übersicht!$C$2:$F$67,4,FALSE)</f>
        <v>85</v>
      </c>
      <c r="M160" s="21">
        <f>VLOOKUP(A160,Übersicht!$C$2:$F$67,4,FALSE)</f>
        <v>85</v>
      </c>
      <c r="N160" s="3" t="s">
        <v>67</v>
      </c>
      <c r="O160" s="3">
        <v>1</v>
      </c>
      <c r="P160" s="4">
        <f>VLOOKUP(A160,Übersicht!$C$2:$I$67,7,FALSE)*100</f>
        <v>100</v>
      </c>
      <c r="Q160" s="4" t="s">
        <v>67</v>
      </c>
      <c r="R160" s="4">
        <f>VLOOKUP(A160,Übersicht!$C$2:$J$67,8,FALSE)*100</f>
        <v>100</v>
      </c>
      <c r="S160" s="4" t="str">
        <f>VLOOKUP(A160,Übersicht!$C$2:$K$67,9,FALSE)</f>
        <v>-</v>
      </c>
      <c r="T160" s="4" t="str">
        <f>VLOOKUP(A160,Übersicht!$C$2:$L$67,10,FALSE)</f>
        <v>-</v>
      </c>
      <c r="U160" s="25">
        <f>VLOOKUP(A160,Übersicht!$C$2:$M$67,11,FALSE)</f>
        <v>950</v>
      </c>
      <c r="V160" s="25" t="str">
        <f>VLOOKUP(A160,Übersicht!$C$2:$N$67,12,FALSE)</f>
        <v>-</v>
      </c>
      <c r="W160" s="25" t="str">
        <f>VLOOKUP(A160,Übersicht!$C$2:$O$67,13,FALSE)</f>
        <v>-</v>
      </c>
      <c r="X160" s="4" t="s">
        <v>67</v>
      </c>
    </row>
    <row r="161" spans="1:24" x14ac:dyDescent="0.35">
      <c r="A161" s="3">
        <v>2004</v>
      </c>
      <c r="B161" s="22" t="s">
        <v>15</v>
      </c>
      <c r="C161" t="s">
        <v>21</v>
      </c>
      <c r="D161" s="23">
        <f>VLOOKUP(A161,Übersicht!$C$2:$D$67,2,FALSE)</f>
        <v>0</v>
      </c>
      <c r="E161" s="23" t="str">
        <f>VLOOKUP(A161,Übersicht!$C$2:$E$67,3,FALSE)</f>
        <v>≤ 16bar</v>
      </c>
      <c r="F161" s="3">
        <v>155</v>
      </c>
      <c r="G161" s="3">
        <f>VLOOKUP(A161,Übersicht!$C$2:$P$67,14,FALSE)</f>
        <v>1</v>
      </c>
      <c r="H161" s="3">
        <v>1</v>
      </c>
      <c r="I161" s="24">
        <v>1440215.554585356</v>
      </c>
      <c r="J161" s="3">
        <v>1954</v>
      </c>
      <c r="K161" s="4">
        <f t="shared" si="2"/>
        <v>18</v>
      </c>
      <c r="L161" s="21">
        <f>VLOOKUP(A161,Übersicht!$C$2:$F$67,4,FALSE)</f>
        <v>85</v>
      </c>
      <c r="M161" s="21">
        <f>VLOOKUP(A161,Übersicht!$C$2:$F$67,4,FALSE)</f>
        <v>85</v>
      </c>
      <c r="N161" s="3" t="s">
        <v>67</v>
      </c>
      <c r="O161" s="3">
        <v>1</v>
      </c>
      <c r="P161" s="4">
        <f>VLOOKUP(A161,Übersicht!$C$2:$I$67,7,FALSE)*100</f>
        <v>100</v>
      </c>
      <c r="Q161" s="4" t="s">
        <v>67</v>
      </c>
      <c r="R161" s="4">
        <f>VLOOKUP(A161,Übersicht!$C$2:$J$67,8,FALSE)*100</f>
        <v>100</v>
      </c>
      <c r="S161" s="4" t="str">
        <f>VLOOKUP(A161,Übersicht!$C$2:$K$67,9,FALSE)</f>
        <v>-</v>
      </c>
      <c r="T161" s="4" t="str">
        <f>VLOOKUP(A161,Übersicht!$C$2:$L$67,10,FALSE)</f>
        <v>-</v>
      </c>
      <c r="U161" s="25">
        <f>VLOOKUP(A161,Übersicht!$C$2:$M$67,11,FALSE)</f>
        <v>950</v>
      </c>
      <c r="V161" s="25" t="str">
        <f>VLOOKUP(A161,Übersicht!$C$2:$N$67,12,FALSE)</f>
        <v>-</v>
      </c>
      <c r="W161" s="25" t="str">
        <f>VLOOKUP(A161,Übersicht!$C$2:$O$67,13,FALSE)</f>
        <v>-</v>
      </c>
      <c r="X161" s="4" t="s">
        <v>67</v>
      </c>
    </row>
    <row r="162" spans="1:24" x14ac:dyDescent="0.35">
      <c r="A162" s="3">
        <v>2004</v>
      </c>
      <c r="B162" s="22" t="s">
        <v>15</v>
      </c>
      <c r="C162" t="s">
        <v>21</v>
      </c>
      <c r="D162" s="23">
        <f>VLOOKUP(A162,Übersicht!$C$2:$D$67,2,FALSE)</f>
        <v>0</v>
      </c>
      <c r="E162" s="23" t="str">
        <f>VLOOKUP(A162,Übersicht!$C$2:$E$67,3,FALSE)</f>
        <v>≤ 16bar</v>
      </c>
      <c r="F162" s="3">
        <v>156</v>
      </c>
      <c r="G162" s="3">
        <f>VLOOKUP(A162,Übersicht!$C$2:$P$67,14,FALSE)</f>
        <v>1</v>
      </c>
      <c r="H162" s="3">
        <v>1</v>
      </c>
      <c r="I162" s="24">
        <v>1440215.554585356</v>
      </c>
      <c r="J162" s="3">
        <v>1955</v>
      </c>
      <c r="K162" s="4">
        <f t="shared" si="2"/>
        <v>19</v>
      </c>
      <c r="L162" s="21">
        <f>VLOOKUP(A162,Übersicht!$C$2:$F$67,4,FALSE)</f>
        <v>85</v>
      </c>
      <c r="M162" s="21">
        <f>VLOOKUP(A162,Übersicht!$C$2:$F$67,4,FALSE)</f>
        <v>85</v>
      </c>
      <c r="N162" s="3" t="s">
        <v>67</v>
      </c>
      <c r="O162" s="3">
        <v>1</v>
      </c>
      <c r="P162" s="4">
        <f>VLOOKUP(A162,Übersicht!$C$2:$I$67,7,FALSE)*100</f>
        <v>100</v>
      </c>
      <c r="Q162" s="4" t="s">
        <v>67</v>
      </c>
      <c r="R162" s="4">
        <f>VLOOKUP(A162,Übersicht!$C$2:$J$67,8,FALSE)*100</f>
        <v>100</v>
      </c>
      <c r="S162" s="4" t="str">
        <f>VLOOKUP(A162,Übersicht!$C$2:$K$67,9,FALSE)</f>
        <v>-</v>
      </c>
      <c r="T162" s="4" t="str">
        <f>VLOOKUP(A162,Übersicht!$C$2:$L$67,10,FALSE)</f>
        <v>-</v>
      </c>
      <c r="U162" s="25">
        <f>VLOOKUP(A162,Übersicht!$C$2:$M$67,11,FALSE)</f>
        <v>950</v>
      </c>
      <c r="V162" s="25" t="str">
        <f>VLOOKUP(A162,Übersicht!$C$2:$N$67,12,FALSE)</f>
        <v>-</v>
      </c>
      <c r="W162" s="25" t="str">
        <f>VLOOKUP(A162,Übersicht!$C$2:$O$67,13,FALSE)</f>
        <v>-</v>
      </c>
      <c r="X162" s="4" t="s">
        <v>67</v>
      </c>
    </row>
    <row r="163" spans="1:24" x14ac:dyDescent="0.35">
      <c r="A163" s="3">
        <v>2004</v>
      </c>
      <c r="B163" s="22" t="s">
        <v>15</v>
      </c>
      <c r="C163" t="s">
        <v>21</v>
      </c>
      <c r="D163" s="23">
        <f>VLOOKUP(A163,Übersicht!$C$2:$D$67,2,FALSE)</f>
        <v>0</v>
      </c>
      <c r="E163" s="23" t="str">
        <f>VLOOKUP(A163,Übersicht!$C$2:$E$67,3,FALSE)</f>
        <v>≤ 16bar</v>
      </c>
      <c r="F163" s="3">
        <v>157</v>
      </c>
      <c r="G163" s="3">
        <f>VLOOKUP(A163,Übersicht!$C$2:$P$67,14,FALSE)</f>
        <v>1</v>
      </c>
      <c r="H163" s="3">
        <v>1</v>
      </c>
      <c r="I163" s="24">
        <v>1440215.554585356</v>
      </c>
      <c r="J163" s="3">
        <v>1956</v>
      </c>
      <c r="K163" s="4">
        <f t="shared" si="2"/>
        <v>20</v>
      </c>
      <c r="L163" s="21">
        <f>VLOOKUP(A163,Übersicht!$C$2:$F$67,4,FALSE)</f>
        <v>85</v>
      </c>
      <c r="M163" s="21">
        <f>VLOOKUP(A163,Übersicht!$C$2:$F$67,4,FALSE)</f>
        <v>85</v>
      </c>
      <c r="N163" s="3" t="s">
        <v>67</v>
      </c>
      <c r="O163" s="3">
        <v>1</v>
      </c>
      <c r="P163" s="4">
        <f>VLOOKUP(A163,Übersicht!$C$2:$I$67,7,FALSE)*100</f>
        <v>100</v>
      </c>
      <c r="Q163" s="4" t="s">
        <v>67</v>
      </c>
      <c r="R163" s="4">
        <f>VLOOKUP(A163,Übersicht!$C$2:$J$67,8,FALSE)*100</f>
        <v>100</v>
      </c>
      <c r="S163" s="4" t="str">
        <f>VLOOKUP(A163,Übersicht!$C$2:$K$67,9,FALSE)</f>
        <v>-</v>
      </c>
      <c r="T163" s="4" t="str">
        <f>VLOOKUP(A163,Übersicht!$C$2:$L$67,10,FALSE)</f>
        <v>-</v>
      </c>
      <c r="U163" s="25">
        <f>VLOOKUP(A163,Übersicht!$C$2:$M$67,11,FALSE)</f>
        <v>950</v>
      </c>
      <c r="V163" s="25" t="str">
        <f>VLOOKUP(A163,Übersicht!$C$2:$N$67,12,FALSE)</f>
        <v>-</v>
      </c>
      <c r="W163" s="25" t="str">
        <f>VLOOKUP(A163,Übersicht!$C$2:$O$67,13,FALSE)</f>
        <v>-</v>
      </c>
      <c r="X163" s="4" t="s">
        <v>67</v>
      </c>
    </row>
    <row r="164" spans="1:24" x14ac:dyDescent="0.35">
      <c r="A164" s="3">
        <v>2004</v>
      </c>
      <c r="B164" s="22" t="s">
        <v>15</v>
      </c>
      <c r="C164" t="s">
        <v>21</v>
      </c>
      <c r="D164" s="23">
        <f>VLOOKUP(A164,Übersicht!$C$2:$D$67,2,FALSE)</f>
        <v>0</v>
      </c>
      <c r="E164" s="23" t="str">
        <f>VLOOKUP(A164,Übersicht!$C$2:$E$67,3,FALSE)</f>
        <v>≤ 16bar</v>
      </c>
      <c r="F164" s="3">
        <v>158</v>
      </c>
      <c r="G164" s="3">
        <f>VLOOKUP(A164,Übersicht!$C$2:$P$67,14,FALSE)</f>
        <v>1</v>
      </c>
      <c r="H164" s="3">
        <v>1</v>
      </c>
      <c r="I164" s="24">
        <v>1440215.554585356</v>
      </c>
      <c r="J164" s="3">
        <v>1957</v>
      </c>
      <c r="K164" s="4">
        <f t="shared" si="2"/>
        <v>21</v>
      </c>
      <c r="L164" s="21">
        <f>VLOOKUP(A164,Übersicht!$C$2:$F$67,4,FALSE)</f>
        <v>85</v>
      </c>
      <c r="M164" s="21">
        <f>VLOOKUP(A164,Übersicht!$C$2:$F$67,4,FALSE)</f>
        <v>85</v>
      </c>
      <c r="N164" s="3" t="s">
        <v>67</v>
      </c>
      <c r="O164" s="3">
        <v>1</v>
      </c>
      <c r="P164" s="4">
        <f>VLOOKUP(A164,Übersicht!$C$2:$I$67,7,FALSE)*100</f>
        <v>100</v>
      </c>
      <c r="Q164" s="4" t="s">
        <v>67</v>
      </c>
      <c r="R164" s="4">
        <f>VLOOKUP(A164,Übersicht!$C$2:$J$67,8,FALSE)*100</f>
        <v>100</v>
      </c>
      <c r="S164" s="4" t="str">
        <f>VLOOKUP(A164,Übersicht!$C$2:$K$67,9,FALSE)</f>
        <v>-</v>
      </c>
      <c r="T164" s="4" t="str">
        <f>VLOOKUP(A164,Übersicht!$C$2:$L$67,10,FALSE)</f>
        <v>-</v>
      </c>
      <c r="U164" s="25">
        <f>VLOOKUP(A164,Übersicht!$C$2:$M$67,11,FALSE)</f>
        <v>950</v>
      </c>
      <c r="V164" s="25" t="str">
        <f>VLOOKUP(A164,Übersicht!$C$2:$N$67,12,FALSE)</f>
        <v>-</v>
      </c>
      <c r="W164" s="25" t="str">
        <f>VLOOKUP(A164,Übersicht!$C$2:$O$67,13,FALSE)</f>
        <v>-</v>
      </c>
      <c r="X164" s="4" t="s">
        <v>67</v>
      </c>
    </row>
    <row r="165" spans="1:24" x14ac:dyDescent="0.35">
      <c r="A165" s="3">
        <v>2004</v>
      </c>
      <c r="B165" s="22" t="s">
        <v>15</v>
      </c>
      <c r="C165" t="s">
        <v>21</v>
      </c>
      <c r="D165" s="23">
        <f>VLOOKUP(A165,Übersicht!$C$2:$D$67,2,FALSE)</f>
        <v>0</v>
      </c>
      <c r="E165" s="23" t="str">
        <f>VLOOKUP(A165,Übersicht!$C$2:$E$67,3,FALSE)</f>
        <v>≤ 16bar</v>
      </c>
      <c r="F165" s="3">
        <v>159</v>
      </c>
      <c r="G165" s="3">
        <f>VLOOKUP(A165,Übersicht!$C$2:$P$67,14,FALSE)</f>
        <v>1</v>
      </c>
      <c r="H165" s="3">
        <v>1</v>
      </c>
      <c r="I165" s="24">
        <v>1440215.554585356</v>
      </c>
      <c r="J165" s="3">
        <v>1958</v>
      </c>
      <c r="K165" s="4">
        <f t="shared" si="2"/>
        <v>22</v>
      </c>
      <c r="L165" s="21">
        <f>VLOOKUP(A165,Übersicht!$C$2:$F$67,4,FALSE)</f>
        <v>85</v>
      </c>
      <c r="M165" s="21">
        <f>VLOOKUP(A165,Übersicht!$C$2:$F$67,4,FALSE)</f>
        <v>85</v>
      </c>
      <c r="N165" s="3" t="s">
        <v>67</v>
      </c>
      <c r="O165" s="3">
        <v>1</v>
      </c>
      <c r="P165" s="4">
        <f>VLOOKUP(A165,Übersicht!$C$2:$I$67,7,FALSE)*100</f>
        <v>100</v>
      </c>
      <c r="Q165" s="4" t="s">
        <v>67</v>
      </c>
      <c r="R165" s="4">
        <f>VLOOKUP(A165,Übersicht!$C$2:$J$67,8,FALSE)*100</f>
        <v>100</v>
      </c>
      <c r="S165" s="4" t="str">
        <f>VLOOKUP(A165,Übersicht!$C$2:$K$67,9,FALSE)</f>
        <v>-</v>
      </c>
      <c r="T165" s="4" t="str">
        <f>VLOOKUP(A165,Übersicht!$C$2:$L$67,10,FALSE)</f>
        <v>-</v>
      </c>
      <c r="U165" s="25">
        <f>VLOOKUP(A165,Übersicht!$C$2:$M$67,11,FALSE)</f>
        <v>950</v>
      </c>
      <c r="V165" s="25" t="str">
        <f>VLOOKUP(A165,Übersicht!$C$2:$N$67,12,FALSE)</f>
        <v>-</v>
      </c>
      <c r="W165" s="25" t="str">
        <f>VLOOKUP(A165,Übersicht!$C$2:$O$67,13,FALSE)</f>
        <v>-</v>
      </c>
      <c r="X165" s="4" t="s">
        <v>67</v>
      </c>
    </row>
    <row r="166" spans="1:24" x14ac:dyDescent="0.35">
      <c r="A166" s="3">
        <v>2004</v>
      </c>
      <c r="B166" s="22" t="s">
        <v>15</v>
      </c>
      <c r="C166" t="s">
        <v>21</v>
      </c>
      <c r="D166" s="23">
        <f>VLOOKUP(A166,Übersicht!$C$2:$D$67,2,FALSE)</f>
        <v>0</v>
      </c>
      <c r="E166" s="23" t="str">
        <f>VLOOKUP(A166,Übersicht!$C$2:$E$67,3,FALSE)</f>
        <v>≤ 16bar</v>
      </c>
      <c r="F166" s="3">
        <v>160</v>
      </c>
      <c r="G166" s="3">
        <f>VLOOKUP(A166,Übersicht!$C$2:$P$67,14,FALSE)</f>
        <v>1</v>
      </c>
      <c r="H166" s="3">
        <v>1</v>
      </c>
      <c r="I166" s="24">
        <v>1440215.554585356</v>
      </c>
      <c r="J166" s="3">
        <v>1959</v>
      </c>
      <c r="K166" s="4">
        <f t="shared" si="2"/>
        <v>23</v>
      </c>
      <c r="L166" s="21">
        <f>VLOOKUP(A166,Übersicht!$C$2:$F$67,4,FALSE)</f>
        <v>85</v>
      </c>
      <c r="M166" s="21">
        <f>VLOOKUP(A166,Übersicht!$C$2:$F$67,4,FALSE)</f>
        <v>85</v>
      </c>
      <c r="N166" s="3" t="s">
        <v>67</v>
      </c>
      <c r="O166" s="3">
        <v>1</v>
      </c>
      <c r="P166" s="4">
        <f>VLOOKUP(A166,Übersicht!$C$2:$I$67,7,FALSE)*100</f>
        <v>100</v>
      </c>
      <c r="Q166" s="4" t="s">
        <v>67</v>
      </c>
      <c r="R166" s="4">
        <f>VLOOKUP(A166,Übersicht!$C$2:$J$67,8,FALSE)*100</f>
        <v>100</v>
      </c>
      <c r="S166" s="4" t="str">
        <f>VLOOKUP(A166,Übersicht!$C$2:$K$67,9,FALSE)</f>
        <v>-</v>
      </c>
      <c r="T166" s="4" t="str">
        <f>VLOOKUP(A166,Übersicht!$C$2:$L$67,10,FALSE)</f>
        <v>-</v>
      </c>
      <c r="U166" s="25">
        <f>VLOOKUP(A166,Übersicht!$C$2:$M$67,11,FALSE)</f>
        <v>950</v>
      </c>
      <c r="V166" s="25" t="str">
        <f>VLOOKUP(A166,Übersicht!$C$2:$N$67,12,FALSE)</f>
        <v>-</v>
      </c>
      <c r="W166" s="25" t="str">
        <f>VLOOKUP(A166,Übersicht!$C$2:$O$67,13,FALSE)</f>
        <v>-</v>
      </c>
      <c r="X166" s="4" t="s">
        <v>67</v>
      </c>
    </row>
    <row r="167" spans="1:24" x14ac:dyDescent="0.35">
      <c r="A167" s="3">
        <v>2004</v>
      </c>
      <c r="B167" s="22" t="s">
        <v>15</v>
      </c>
      <c r="C167" t="s">
        <v>21</v>
      </c>
      <c r="D167" s="23">
        <f>VLOOKUP(A167,Übersicht!$C$2:$D$67,2,FALSE)</f>
        <v>0</v>
      </c>
      <c r="E167" s="23" t="str">
        <f>VLOOKUP(A167,Übersicht!$C$2:$E$67,3,FALSE)</f>
        <v>≤ 16bar</v>
      </c>
      <c r="F167" s="3">
        <v>161</v>
      </c>
      <c r="G167" s="3">
        <f>VLOOKUP(A167,Übersicht!$C$2:$P$67,14,FALSE)</f>
        <v>1</v>
      </c>
      <c r="H167" s="3">
        <v>1</v>
      </c>
      <c r="I167" s="24">
        <v>777849.48943704634</v>
      </c>
      <c r="J167" s="3">
        <v>1960</v>
      </c>
      <c r="K167" s="4">
        <f t="shared" si="2"/>
        <v>24</v>
      </c>
      <c r="L167" s="21">
        <f>VLOOKUP(A167,Übersicht!$C$2:$F$67,4,FALSE)</f>
        <v>85</v>
      </c>
      <c r="M167" s="21">
        <f>VLOOKUP(A167,Übersicht!$C$2:$F$67,4,FALSE)</f>
        <v>85</v>
      </c>
      <c r="N167" s="3" t="s">
        <v>67</v>
      </c>
      <c r="O167" s="3">
        <v>1</v>
      </c>
      <c r="P167" s="4">
        <f>VLOOKUP(A167,Übersicht!$C$2:$I$67,7,FALSE)*100</f>
        <v>100</v>
      </c>
      <c r="Q167" s="4" t="s">
        <v>67</v>
      </c>
      <c r="R167" s="4">
        <f>VLOOKUP(A167,Übersicht!$C$2:$J$67,8,FALSE)*100</f>
        <v>100</v>
      </c>
      <c r="S167" s="4" t="str">
        <f>VLOOKUP(A167,Übersicht!$C$2:$K$67,9,FALSE)</f>
        <v>-</v>
      </c>
      <c r="T167" s="4" t="str">
        <f>VLOOKUP(A167,Übersicht!$C$2:$L$67,10,FALSE)</f>
        <v>-</v>
      </c>
      <c r="U167" s="25">
        <f>VLOOKUP(A167,Übersicht!$C$2:$M$67,11,FALSE)</f>
        <v>950</v>
      </c>
      <c r="V167" s="25" t="str">
        <f>VLOOKUP(A167,Übersicht!$C$2:$N$67,12,FALSE)</f>
        <v>-</v>
      </c>
      <c r="W167" s="25" t="str">
        <f>VLOOKUP(A167,Übersicht!$C$2:$O$67,13,FALSE)</f>
        <v>-</v>
      </c>
      <c r="X167" s="4" t="s">
        <v>67</v>
      </c>
    </row>
    <row r="168" spans="1:24" x14ac:dyDescent="0.35">
      <c r="A168" s="3">
        <v>2004</v>
      </c>
      <c r="B168" s="22" t="s">
        <v>15</v>
      </c>
      <c r="C168" t="s">
        <v>21</v>
      </c>
      <c r="D168" s="23">
        <f>VLOOKUP(A168,Übersicht!$C$2:$D$67,2,FALSE)</f>
        <v>0</v>
      </c>
      <c r="E168" s="23" t="str">
        <f>VLOOKUP(A168,Übersicht!$C$2:$E$67,3,FALSE)</f>
        <v>≤ 16bar</v>
      </c>
      <c r="F168" s="3">
        <v>162</v>
      </c>
      <c r="G168" s="3">
        <f>VLOOKUP(A168,Übersicht!$C$2:$P$67,14,FALSE)</f>
        <v>1</v>
      </c>
      <c r="H168" s="3">
        <v>1</v>
      </c>
      <c r="I168" s="24">
        <v>777849.48943704634</v>
      </c>
      <c r="J168" s="3">
        <v>1961</v>
      </c>
      <c r="K168" s="4">
        <f t="shared" si="2"/>
        <v>25</v>
      </c>
      <c r="L168" s="21">
        <f>VLOOKUP(A168,Übersicht!$C$2:$F$67,4,FALSE)</f>
        <v>85</v>
      </c>
      <c r="M168" s="21">
        <f>VLOOKUP(A168,Übersicht!$C$2:$F$67,4,FALSE)</f>
        <v>85</v>
      </c>
      <c r="N168" s="3" t="s">
        <v>67</v>
      </c>
      <c r="O168" s="3">
        <v>1</v>
      </c>
      <c r="P168" s="4">
        <f>VLOOKUP(A168,Übersicht!$C$2:$I$67,7,FALSE)*100</f>
        <v>100</v>
      </c>
      <c r="Q168" s="4" t="s">
        <v>67</v>
      </c>
      <c r="R168" s="4">
        <f>VLOOKUP(A168,Übersicht!$C$2:$J$67,8,FALSE)*100</f>
        <v>100</v>
      </c>
      <c r="S168" s="4" t="str">
        <f>VLOOKUP(A168,Übersicht!$C$2:$K$67,9,FALSE)</f>
        <v>-</v>
      </c>
      <c r="T168" s="4" t="str">
        <f>VLOOKUP(A168,Übersicht!$C$2:$L$67,10,FALSE)</f>
        <v>-</v>
      </c>
      <c r="U168" s="25">
        <f>VLOOKUP(A168,Übersicht!$C$2:$M$67,11,FALSE)</f>
        <v>950</v>
      </c>
      <c r="V168" s="25" t="str">
        <f>VLOOKUP(A168,Übersicht!$C$2:$N$67,12,FALSE)</f>
        <v>-</v>
      </c>
      <c r="W168" s="25" t="str">
        <f>VLOOKUP(A168,Übersicht!$C$2:$O$67,13,FALSE)</f>
        <v>-</v>
      </c>
      <c r="X168" s="4" t="s">
        <v>67</v>
      </c>
    </row>
    <row r="169" spans="1:24" x14ac:dyDescent="0.35">
      <c r="A169" s="3">
        <v>2004</v>
      </c>
      <c r="B169" s="22" t="s">
        <v>15</v>
      </c>
      <c r="C169" t="s">
        <v>21</v>
      </c>
      <c r="D169" s="23">
        <f>VLOOKUP(A169,Übersicht!$C$2:$D$67,2,FALSE)</f>
        <v>0</v>
      </c>
      <c r="E169" s="23" t="str">
        <f>VLOOKUP(A169,Übersicht!$C$2:$E$67,3,FALSE)</f>
        <v>≤ 16bar</v>
      </c>
      <c r="F169" s="3">
        <v>163</v>
      </c>
      <c r="G169" s="3">
        <f>VLOOKUP(A169,Übersicht!$C$2:$P$67,14,FALSE)</f>
        <v>1</v>
      </c>
      <c r="H169" s="3">
        <v>1</v>
      </c>
      <c r="I169" s="24">
        <v>777849.48943704634</v>
      </c>
      <c r="J169" s="3">
        <v>1962</v>
      </c>
      <c r="K169" s="4">
        <f t="shared" si="2"/>
        <v>26</v>
      </c>
      <c r="L169" s="21">
        <f>VLOOKUP(A169,Übersicht!$C$2:$F$67,4,FALSE)</f>
        <v>85</v>
      </c>
      <c r="M169" s="21">
        <f>VLOOKUP(A169,Übersicht!$C$2:$F$67,4,FALSE)</f>
        <v>85</v>
      </c>
      <c r="N169" s="3" t="s">
        <v>67</v>
      </c>
      <c r="O169" s="3">
        <v>1</v>
      </c>
      <c r="P169" s="4">
        <f>VLOOKUP(A169,Übersicht!$C$2:$I$67,7,FALSE)*100</f>
        <v>100</v>
      </c>
      <c r="Q169" s="4" t="s">
        <v>67</v>
      </c>
      <c r="R169" s="4">
        <f>VLOOKUP(A169,Übersicht!$C$2:$J$67,8,FALSE)*100</f>
        <v>100</v>
      </c>
      <c r="S169" s="4" t="str">
        <f>VLOOKUP(A169,Übersicht!$C$2:$K$67,9,FALSE)</f>
        <v>-</v>
      </c>
      <c r="T169" s="4" t="str">
        <f>VLOOKUP(A169,Übersicht!$C$2:$L$67,10,FALSE)</f>
        <v>-</v>
      </c>
      <c r="U169" s="25">
        <f>VLOOKUP(A169,Übersicht!$C$2:$M$67,11,FALSE)</f>
        <v>950</v>
      </c>
      <c r="V169" s="25" t="str">
        <f>VLOOKUP(A169,Übersicht!$C$2:$N$67,12,FALSE)</f>
        <v>-</v>
      </c>
      <c r="W169" s="25" t="str">
        <f>VLOOKUP(A169,Übersicht!$C$2:$O$67,13,FALSE)</f>
        <v>-</v>
      </c>
      <c r="X169" s="4" t="s">
        <v>67</v>
      </c>
    </row>
    <row r="170" spans="1:24" x14ac:dyDescent="0.35">
      <c r="A170" s="3">
        <v>2004</v>
      </c>
      <c r="B170" s="22" t="s">
        <v>15</v>
      </c>
      <c r="C170" t="s">
        <v>21</v>
      </c>
      <c r="D170" s="23">
        <f>VLOOKUP(A170,Übersicht!$C$2:$D$67,2,FALSE)</f>
        <v>0</v>
      </c>
      <c r="E170" s="23" t="str">
        <f>VLOOKUP(A170,Übersicht!$C$2:$E$67,3,FALSE)</f>
        <v>≤ 16bar</v>
      </c>
      <c r="F170" s="3">
        <v>164</v>
      </c>
      <c r="G170" s="3">
        <f>VLOOKUP(A170,Übersicht!$C$2:$P$67,14,FALSE)</f>
        <v>1</v>
      </c>
      <c r="H170" s="3">
        <v>1</v>
      </c>
      <c r="I170" s="24">
        <v>777849.48943704634</v>
      </c>
      <c r="J170" s="3">
        <v>1963</v>
      </c>
      <c r="K170" s="4">
        <f t="shared" si="2"/>
        <v>27</v>
      </c>
      <c r="L170" s="21">
        <f>VLOOKUP(A170,Übersicht!$C$2:$F$67,4,FALSE)</f>
        <v>85</v>
      </c>
      <c r="M170" s="21">
        <f>VLOOKUP(A170,Übersicht!$C$2:$F$67,4,FALSE)</f>
        <v>85</v>
      </c>
      <c r="N170" s="3" t="s">
        <v>67</v>
      </c>
      <c r="O170" s="3">
        <v>1</v>
      </c>
      <c r="P170" s="4">
        <f>VLOOKUP(A170,Übersicht!$C$2:$I$67,7,FALSE)*100</f>
        <v>100</v>
      </c>
      <c r="Q170" s="4" t="s">
        <v>67</v>
      </c>
      <c r="R170" s="4">
        <f>VLOOKUP(A170,Übersicht!$C$2:$J$67,8,FALSE)*100</f>
        <v>100</v>
      </c>
      <c r="S170" s="4" t="str">
        <f>VLOOKUP(A170,Übersicht!$C$2:$K$67,9,FALSE)</f>
        <v>-</v>
      </c>
      <c r="T170" s="4" t="str">
        <f>VLOOKUP(A170,Übersicht!$C$2:$L$67,10,FALSE)</f>
        <v>-</v>
      </c>
      <c r="U170" s="25">
        <f>VLOOKUP(A170,Übersicht!$C$2:$M$67,11,FALSE)</f>
        <v>950</v>
      </c>
      <c r="V170" s="25" t="str">
        <f>VLOOKUP(A170,Übersicht!$C$2:$N$67,12,FALSE)</f>
        <v>-</v>
      </c>
      <c r="W170" s="25" t="str">
        <f>VLOOKUP(A170,Übersicht!$C$2:$O$67,13,FALSE)</f>
        <v>-</v>
      </c>
      <c r="X170" s="4" t="s">
        <v>67</v>
      </c>
    </row>
    <row r="171" spans="1:24" x14ac:dyDescent="0.35">
      <c r="A171" s="3">
        <v>2004</v>
      </c>
      <c r="B171" s="22" t="s">
        <v>15</v>
      </c>
      <c r="C171" t="s">
        <v>21</v>
      </c>
      <c r="D171" s="23">
        <f>VLOOKUP(A171,Übersicht!$C$2:$D$67,2,FALSE)</f>
        <v>0</v>
      </c>
      <c r="E171" s="23" t="str">
        <f>VLOOKUP(A171,Übersicht!$C$2:$E$67,3,FALSE)</f>
        <v>≤ 16bar</v>
      </c>
      <c r="F171" s="3">
        <v>165</v>
      </c>
      <c r="G171" s="3">
        <f>VLOOKUP(A171,Übersicht!$C$2:$P$67,14,FALSE)</f>
        <v>1</v>
      </c>
      <c r="H171" s="3">
        <v>1</v>
      </c>
      <c r="I171" s="24">
        <v>777849.48943704634</v>
      </c>
      <c r="J171" s="3">
        <v>1964</v>
      </c>
      <c r="K171" s="4">
        <f t="shared" si="2"/>
        <v>28</v>
      </c>
      <c r="L171" s="21">
        <f>VLOOKUP(A171,Übersicht!$C$2:$F$67,4,FALSE)</f>
        <v>85</v>
      </c>
      <c r="M171" s="21">
        <f>VLOOKUP(A171,Übersicht!$C$2:$F$67,4,FALSE)</f>
        <v>85</v>
      </c>
      <c r="N171" s="3" t="s">
        <v>67</v>
      </c>
      <c r="O171" s="3">
        <v>1</v>
      </c>
      <c r="P171" s="4">
        <f>VLOOKUP(A171,Übersicht!$C$2:$I$67,7,FALSE)*100</f>
        <v>100</v>
      </c>
      <c r="Q171" s="4" t="s">
        <v>67</v>
      </c>
      <c r="R171" s="4">
        <f>VLOOKUP(A171,Übersicht!$C$2:$J$67,8,FALSE)*100</f>
        <v>100</v>
      </c>
      <c r="S171" s="4" t="str">
        <f>VLOOKUP(A171,Übersicht!$C$2:$K$67,9,FALSE)</f>
        <v>-</v>
      </c>
      <c r="T171" s="4" t="str">
        <f>VLOOKUP(A171,Übersicht!$C$2:$L$67,10,FALSE)</f>
        <v>-</v>
      </c>
      <c r="U171" s="25">
        <f>VLOOKUP(A171,Übersicht!$C$2:$M$67,11,FALSE)</f>
        <v>950</v>
      </c>
      <c r="V171" s="25" t="str">
        <f>VLOOKUP(A171,Übersicht!$C$2:$N$67,12,FALSE)</f>
        <v>-</v>
      </c>
      <c r="W171" s="25" t="str">
        <f>VLOOKUP(A171,Übersicht!$C$2:$O$67,13,FALSE)</f>
        <v>-</v>
      </c>
      <c r="X171" s="4" t="s">
        <v>67</v>
      </c>
    </row>
    <row r="172" spans="1:24" x14ac:dyDescent="0.35">
      <c r="A172" s="3">
        <v>2004</v>
      </c>
      <c r="B172" s="22" t="s">
        <v>15</v>
      </c>
      <c r="C172" t="s">
        <v>21</v>
      </c>
      <c r="D172" s="23">
        <f>VLOOKUP(A172,Übersicht!$C$2:$D$67,2,FALSE)</f>
        <v>0</v>
      </c>
      <c r="E172" s="23" t="str">
        <f>VLOOKUP(A172,Übersicht!$C$2:$E$67,3,FALSE)</f>
        <v>≤ 16bar</v>
      </c>
      <c r="F172" s="3">
        <v>166</v>
      </c>
      <c r="G172" s="3">
        <f>VLOOKUP(A172,Übersicht!$C$2:$P$67,14,FALSE)</f>
        <v>1</v>
      </c>
      <c r="H172" s="3">
        <v>1</v>
      </c>
      <c r="I172" s="24">
        <v>777849.48943704634</v>
      </c>
      <c r="J172" s="3">
        <v>1965</v>
      </c>
      <c r="K172" s="4">
        <f t="shared" si="2"/>
        <v>29</v>
      </c>
      <c r="L172" s="21">
        <f>VLOOKUP(A172,Übersicht!$C$2:$F$67,4,FALSE)</f>
        <v>85</v>
      </c>
      <c r="M172" s="21">
        <f>VLOOKUP(A172,Übersicht!$C$2:$F$67,4,FALSE)</f>
        <v>85</v>
      </c>
      <c r="N172" s="3" t="s">
        <v>67</v>
      </c>
      <c r="O172" s="3">
        <v>1</v>
      </c>
      <c r="P172" s="4">
        <f>VLOOKUP(A172,Übersicht!$C$2:$I$67,7,FALSE)*100</f>
        <v>100</v>
      </c>
      <c r="Q172" s="4" t="s">
        <v>67</v>
      </c>
      <c r="R172" s="4">
        <f>VLOOKUP(A172,Übersicht!$C$2:$J$67,8,FALSE)*100</f>
        <v>100</v>
      </c>
      <c r="S172" s="4" t="str">
        <f>VLOOKUP(A172,Übersicht!$C$2:$K$67,9,FALSE)</f>
        <v>-</v>
      </c>
      <c r="T172" s="4" t="str">
        <f>VLOOKUP(A172,Übersicht!$C$2:$L$67,10,FALSE)</f>
        <v>-</v>
      </c>
      <c r="U172" s="25">
        <f>VLOOKUP(A172,Übersicht!$C$2:$M$67,11,FALSE)</f>
        <v>950</v>
      </c>
      <c r="V172" s="25" t="str">
        <f>VLOOKUP(A172,Übersicht!$C$2:$N$67,12,FALSE)</f>
        <v>-</v>
      </c>
      <c r="W172" s="25" t="str">
        <f>VLOOKUP(A172,Übersicht!$C$2:$O$67,13,FALSE)</f>
        <v>-</v>
      </c>
      <c r="X172" s="4" t="s">
        <v>67</v>
      </c>
    </row>
    <row r="173" spans="1:24" x14ac:dyDescent="0.35">
      <c r="A173" s="3">
        <v>2004</v>
      </c>
      <c r="B173" s="22" t="s">
        <v>15</v>
      </c>
      <c r="C173" t="s">
        <v>21</v>
      </c>
      <c r="D173" s="23">
        <f>VLOOKUP(A173,Übersicht!$C$2:$D$67,2,FALSE)</f>
        <v>0</v>
      </c>
      <c r="E173" s="23" t="str">
        <f>VLOOKUP(A173,Übersicht!$C$2:$E$67,3,FALSE)</f>
        <v>≤ 16bar</v>
      </c>
      <c r="F173" s="3">
        <v>167</v>
      </c>
      <c r="G173" s="3">
        <f>VLOOKUP(A173,Übersicht!$C$2:$P$67,14,FALSE)</f>
        <v>1</v>
      </c>
      <c r="H173" s="3">
        <v>1</v>
      </c>
      <c r="I173" s="24">
        <v>777849.48943704634</v>
      </c>
      <c r="J173" s="3">
        <v>1966</v>
      </c>
      <c r="K173" s="4">
        <f t="shared" si="2"/>
        <v>30</v>
      </c>
      <c r="L173" s="21">
        <f>VLOOKUP(A173,Übersicht!$C$2:$F$67,4,FALSE)</f>
        <v>85</v>
      </c>
      <c r="M173" s="21">
        <f>VLOOKUP(A173,Übersicht!$C$2:$F$67,4,FALSE)</f>
        <v>85</v>
      </c>
      <c r="N173" s="3" t="s">
        <v>67</v>
      </c>
      <c r="O173" s="3">
        <v>1</v>
      </c>
      <c r="P173" s="4">
        <f>VLOOKUP(A173,Übersicht!$C$2:$I$67,7,FALSE)*100</f>
        <v>100</v>
      </c>
      <c r="Q173" s="4" t="s">
        <v>67</v>
      </c>
      <c r="R173" s="4">
        <f>VLOOKUP(A173,Übersicht!$C$2:$J$67,8,FALSE)*100</f>
        <v>100</v>
      </c>
      <c r="S173" s="4" t="str">
        <f>VLOOKUP(A173,Übersicht!$C$2:$K$67,9,FALSE)</f>
        <v>-</v>
      </c>
      <c r="T173" s="4" t="str">
        <f>VLOOKUP(A173,Übersicht!$C$2:$L$67,10,FALSE)</f>
        <v>-</v>
      </c>
      <c r="U173" s="25">
        <f>VLOOKUP(A173,Übersicht!$C$2:$M$67,11,FALSE)</f>
        <v>950</v>
      </c>
      <c r="V173" s="25" t="str">
        <f>VLOOKUP(A173,Übersicht!$C$2:$N$67,12,FALSE)</f>
        <v>-</v>
      </c>
      <c r="W173" s="25" t="str">
        <f>VLOOKUP(A173,Übersicht!$C$2:$O$67,13,FALSE)</f>
        <v>-</v>
      </c>
      <c r="X173" s="4" t="s">
        <v>67</v>
      </c>
    </row>
    <row r="174" spans="1:24" x14ac:dyDescent="0.35">
      <c r="A174" s="3">
        <v>2004</v>
      </c>
      <c r="B174" s="22" t="s">
        <v>15</v>
      </c>
      <c r="C174" t="s">
        <v>21</v>
      </c>
      <c r="D174" s="23">
        <f>VLOOKUP(A174,Übersicht!$C$2:$D$67,2,FALSE)</f>
        <v>0</v>
      </c>
      <c r="E174" s="23" t="str">
        <f>VLOOKUP(A174,Übersicht!$C$2:$E$67,3,FALSE)</f>
        <v>≤ 16bar</v>
      </c>
      <c r="F174" s="3">
        <v>168</v>
      </c>
      <c r="G174" s="3">
        <f>VLOOKUP(A174,Übersicht!$C$2:$P$67,14,FALSE)</f>
        <v>1</v>
      </c>
      <c r="H174" s="3">
        <v>1</v>
      </c>
      <c r="I174" s="24">
        <v>777849.48943704634</v>
      </c>
      <c r="J174" s="3">
        <v>1967</v>
      </c>
      <c r="K174" s="4">
        <f t="shared" si="2"/>
        <v>31</v>
      </c>
      <c r="L174" s="21">
        <f>VLOOKUP(A174,Übersicht!$C$2:$F$67,4,FALSE)</f>
        <v>85</v>
      </c>
      <c r="M174" s="21">
        <f>VLOOKUP(A174,Übersicht!$C$2:$F$67,4,FALSE)</f>
        <v>85</v>
      </c>
      <c r="N174" s="3" t="s">
        <v>67</v>
      </c>
      <c r="O174" s="3">
        <v>1</v>
      </c>
      <c r="P174" s="4">
        <f>VLOOKUP(A174,Übersicht!$C$2:$I$67,7,FALSE)*100</f>
        <v>100</v>
      </c>
      <c r="Q174" s="4" t="s">
        <v>67</v>
      </c>
      <c r="R174" s="4">
        <f>VLOOKUP(A174,Übersicht!$C$2:$J$67,8,FALSE)*100</f>
        <v>100</v>
      </c>
      <c r="S174" s="4" t="str">
        <f>VLOOKUP(A174,Übersicht!$C$2:$K$67,9,FALSE)</f>
        <v>-</v>
      </c>
      <c r="T174" s="4" t="str">
        <f>VLOOKUP(A174,Übersicht!$C$2:$L$67,10,FALSE)</f>
        <v>-</v>
      </c>
      <c r="U174" s="25">
        <f>VLOOKUP(A174,Übersicht!$C$2:$M$67,11,FALSE)</f>
        <v>950</v>
      </c>
      <c r="V174" s="25" t="str">
        <f>VLOOKUP(A174,Übersicht!$C$2:$N$67,12,FALSE)</f>
        <v>-</v>
      </c>
      <c r="W174" s="25" t="str">
        <f>VLOOKUP(A174,Übersicht!$C$2:$O$67,13,FALSE)</f>
        <v>-</v>
      </c>
      <c r="X174" s="4" t="s">
        <v>67</v>
      </c>
    </row>
    <row r="175" spans="1:24" x14ac:dyDescent="0.35">
      <c r="A175" s="3">
        <v>2004</v>
      </c>
      <c r="B175" s="22" t="s">
        <v>15</v>
      </c>
      <c r="C175" t="s">
        <v>21</v>
      </c>
      <c r="D175" s="23">
        <f>VLOOKUP(A175,Übersicht!$C$2:$D$67,2,FALSE)</f>
        <v>0</v>
      </c>
      <c r="E175" s="23" t="str">
        <f>VLOOKUP(A175,Übersicht!$C$2:$E$67,3,FALSE)</f>
        <v>≤ 16bar</v>
      </c>
      <c r="F175" s="3">
        <v>169</v>
      </c>
      <c r="G175" s="3">
        <f>VLOOKUP(A175,Übersicht!$C$2:$P$67,14,FALSE)</f>
        <v>1</v>
      </c>
      <c r="H175" s="3">
        <v>1</v>
      </c>
      <c r="I175" s="24">
        <v>777849.48943704634</v>
      </c>
      <c r="J175" s="3">
        <v>1968</v>
      </c>
      <c r="K175" s="4">
        <f t="shared" si="2"/>
        <v>32</v>
      </c>
      <c r="L175" s="21">
        <f>VLOOKUP(A175,Übersicht!$C$2:$F$67,4,FALSE)</f>
        <v>85</v>
      </c>
      <c r="M175" s="21">
        <f>VLOOKUP(A175,Übersicht!$C$2:$F$67,4,FALSE)</f>
        <v>85</v>
      </c>
      <c r="N175" s="3" t="s">
        <v>67</v>
      </c>
      <c r="O175" s="3">
        <v>1</v>
      </c>
      <c r="P175" s="4">
        <f>VLOOKUP(A175,Übersicht!$C$2:$I$67,7,FALSE)*100</f>
        <v>100</v>
      </c>
      <c r="Q175" s="4" t="s">
        <v>67</v>
      </c>
      <c r="R175" s="4">
        <f>VLOOKUP(A175,Übersicht!$C$2:$J$67,8,FALSE)*100</f>
        <v>100</v>
      </c>
      <c r="S175" s="4" t="str">
        <f>VLOOKUP(A175,Übersicht!$C$2:$K$67,9,FALSE)</f>
        <v>-</v>
      </c>
      <c r="T175" s="4" t="str">
        <f>VLOOKUP(A175,Übersicht!$C$2:$L$67,10,FALSE)</f>
        <v>-</v>
      </c>
      <c r="U175" s="25">
        <f>VLOOKUP(A175,Übersicht!$C$2:$M$67,11,FALSE)</f>
        <v>950</v>
      </c>
      <c r="V175" s="25" t="str">
        <f>VLOOKUP(A175,Übersicht!$C$2:$N$67,12,FALSE)</f>
        <v>-</v>
      </c>
      <c r="W175" s="25" t="str">
        <f>VLOOKUP(A175,Übersicht!$C$2:$O$67,13,FALSE)</f>
        <v>-</v>
      </c>
      <c r="X175" s="4" t="s">
        <v>67</v>
      </c>
    </row>
    <row r="176" spans="1:24" x14ac:dyDescent="0.35">
      <c r="A176" s="3">
        <v>2004</v>
      </c>
      <c r="B176" s="22" t="s">
        <v>15</v>
      </c>
      <c r="C176" t="s">
        <v>21</v>
      </c>
      <c r="D176" s="23">
        <f>VLOOKUP(A176,Übersicht!$C$2:$D$67,2,FALSE)</f>
        <v>0</v>
      </c>
      <c r="E176" s="23" t="str">
        <f>VLOOKUP(A176,Übersicht!$C$2:$E$67,3,FALSE)</f>
        <v>≤ 16bar</v>
      </c>
      <c r="F176" s="3">
        <v>170</v>
      </c>
      <c r="G176" s="3">
        <f>VLOOKUP(A176,Übersicht!$C$2:$P$67,14,FALSE)</f>
        <v>1</v>
      </c>
      <c r="H176" s="3">
        <v>1</v>
      </c>
      <c r="I176" s="24">
        <v>777849.48943704634</v>
      </c>
      <c r="J176" s="3">
        <v>1969</v>
      </c>
      <c r="K176" s="4">
        <f t="shared" si="2"/>
        <v>33</v>
      </c>
      <c r="L176" s="21">
        <f>VLOOKUP(A176,Übersicht!$C$2:$F$67,4,FALSE)</f>
        <v>85</v>
      </c>
      <c r="M176" s="21">
        <f>VLOOKUP(A176,Übersicht!$C$2:$F$67,4,FALSE)</f>
        <v>85</v>
      </c>
      <c r="N176" s="3" t="s">
        <v>67</v>
      </c>
      <c r="O176" s="3">
        <v>1</v>
      </c>
      <c r="P176" s="4">
        <f>VLOOKUP(A176,Übersicht!$C$2:$I$67,7,FALSE)*100</f>
        <v>100</v>
      </c>
      <c r="Q176" s="4" t="s">
        <v>67</v>
      </c>
      <c r="R176" s="4">
        <f>VLOOKUP(A176,Übersicht!$C$2:$J$67,8,FALSE)*100</f>
        <v>100</v>
      </c>
      <c r="S176" s="4" t="str">
        <f>VLOOKUP(A176,Übersicht!$C$2:$K$67,9,FALSE)</f>
        <v>-</v>
      </c>
      <c r="T176" s="4" t="str">
        <f>VLOOKUP(A176,Übersicht!$C$2:$L$67,10,FALSE)</f>
        <v>-</v>
      </c>
      <c r="U176" s="25">
        <f>VLOOKUP(A176,Übersicht!$C$2:$M$67,11,FALSE)</f>
        <v>950</v>
      </c>
      <c r="V176" s="25" t="str">
        <f>VLOOKUP(A176,Übersicht!$C$2:$N$67,12,FALSE)</f>
        <v>-</v>
      </c>
      <c r="W176" s="25" t="str">
        <f>VLOOKUP(A176,Übersicht!$C$2:$O$67,13,FALSE)</f>
        <v>-</v>
      </c>
      <c r="X176" s="4" t="s">
        <v>67</v>
      </c>
    </row>
    <row r="177" spans="1:24" x14ac:dyDescent="0.35">
      <c r="A177" s="3">
        <v>2004</v>
      </c>
      <c r="B177" s="22" t="s">
        <v>15</v>
      </c>
      <c r="C177" t="s">
        <v>21</v>
      </c>
      <c r="D177" s="23">
        <f>VLOOKUP(A177,Übersicht!$C$2:$D$67,2,FALSE)</f>
        <v>0</v>
      </c>
      <c r="E177" s="23" t="str">
        <f>VLOOKUP(A177,Übersicht!$C$2:$E$67,3,FALSE)</f>
        <v>≤ 16bar</v>
      </c>
      <c r="F177" s="3">
        <v>171</v>
      </c>
      <c r="G177" s="3">
        <f>VLOOKUP(A177,Übersicht!$C$2:$P$67,14,FALSE)</f>
        <v>1</v>
      </c>
      <c r="H177" s="3">
        <v>1</v>
      </c>
      <c r="I177" s="24">
        <v>1038638.5974273667</v>
      </c>
      <c r="J177" s="3">
        <v>1970</v>
      </c>
      <c r="K177" s="4">
        <f t="shared" si="2"/>
        <v>34</v>
      </c>
      <c r="L177" s="21">
        <f>VLOOKUP(A177,Übersicht!$C$2:$F$67,4,FALSE)</f>
        <v>85</v>
      </c>
      <c r="M177" s="21">
        <f>VLOOKUP(A177,Übersicht!$C$2:$F$67,4,FALSE)</f>
        <v>85</v>
      </c>
      <c r="N177" s="3" t="s">
        <v>67</v>
      </c>
      <c r="O177" s="3">
        <v>1</v>
      </c>
      <c r="P177" s="4">
        <f>VLOOKUP(A177,Übersicht!$C$2:$I$67,7,FALSE)*100</f>
        <v>100</v>
      </c>
      <c r="Q177" s="4" t="s">
        <v>67</v>
      </c>
      <c r="R177" s="4">
        <f>VLOOKUP(A177,Übersicht!$C$2:$J$67,8,FALSE)*100</f>
        <v>100</v>
      </c>
      <c r="S177" s="4" t="str">
        <f>VLOOKUP(A177,Übersicht!$C$2:$K$67,9,FALSE)</f>
        <v>-</v>
      </c>
      <c r="T177" s="4" t="str">
        <f>VLOOKUP(A177,Übersicht!$C$2:$L$67,10,FALSE)</f>
        <v>-</v>
      </c>
      <c r="U177" s="25">
        <f>VLOOKUP(A177,Übersicht!$C$2:$M$67,11,FALSE)</f>
        <v>950</v>
      </c>
      <c r="V177" s="25" t="str">
        <f>VLOOKUP(A177,Übersicht!$C$2:$N$67,12,FALSE)</f>
        <v>-</v>
      </c>
      <c r="W177" s="25" t="str">
        <f>VLOOKUP(A177,Übersicht!$C$2:$O$67,13,FALSE)</f>
        <v>-</v>
      </c>
      <c r="X177" s="4" t="s">
        <v>67</v>
      </c>
    </row>
    <row r="178" spans="1:24" x14ac:dyDescent="0.35">
      <c r="A178" s="3">
        <v>2004</v>
      </c>
      <c r="B178" s="22" t="s">
        <v>15</v>
      </c>
      <c r="C178" t="s">
        <v>21</v>
      </c>
      <c r="D178" s="23">
        <f>VLOOKUP(A178,Übersicht!$C$2:$D$67,2,FALSE)</f>
        <v>0</v>
      </c>
      <c r="E178" s="23" t="str">
        <f>VLOOKUP(A178,Übersicht!$C$2:$E$67,3,FALSE)</f>
        <v>≤ 16bar</v>
      </c>
      <c r="F178" s="3">
        <v>172</v>
      </c>
      <c r="G178" s="3">
        <f>VLOOKUP(A178,Übersicht!$C$2:$P$67,14,FALSE)</f>
        <v>1</v>
      </c>
      <c r="H178" s="3">
        <v>1</v>
      </c>
      <c r="I178" s="24">
        <v>1038638.5974273667</v>
      </c>
      <c r="J178" s="3">
        <v>1971</v>
      </c>
      <c r="K178" s="4">
        <f t="shared" si="2"/>
        <v>35</v>
      </c>
      <c r="L178" s="21">
        <f>VLOOKUP(A178,Übersicht!$C$2:$F$67,4,FALSE)</f>
        <v>85</v>
      </c>
      <c r="M178" s="21">
        <f>VLOOKUP(A178,Übersicht!$C$2:$F$67,4,FALSE)</f>
        <v>85</v>
      </c>
      <c r="N178" s="3" t="s">
        <v>67</v>
      </c>
      <c r="O178" s="3">
        <v>1</v>
      </c>
      <c r="P178" s="4">
        <f>VLOOKUP(A178,Übersicht!$C$2:$I$67,7,FALSE)*100</f>
        <v>100</v>
      </c>
      <c r="Q178" s="4" t="s">
        <v>67</v>
      </c>
      <c r="R178" s="4">
        <f>VLOOKUP(A178,Übersicht!$C$2:$J$67,8,FALSE)*100</f>
        <v>100</v>
      </c>
      <c r="S178" s="4" t="str">
        <f>VLOOKUP(A178,Übersicht!$C$2:$K$67,9,FALSE)</f>
        <v>-</v>
      </c>
      <c r="T178" s="4" t="str">
        <f>VLOOKUP(A178,Übersicht!$C$2:$L$67,10,FALSE)</f>
        <v>-</v>
      </c>
      <c r="U178" s="25">
        <f>VLOOKUP(A178,Übersicht!$C$2:$M$67,11,FALSE)</f>
        <v>950</v>
      </c>
      <c r="V178" s="25" t="str">
        <f>VLOOKUP(A178,Übersicht!$C$2:$N$67,12,FALSE)</f>
        <v>-</v>
      </c>
      <c r="W178" s="25" t="str">
        <f>VLOOKUP(A178,Übersicht!$C$2:$O$67,13,FALSE)</f>
        <v>-</v>
      </c>
      <c r="X178" s="4" t="s">
        <v>67</v>
      </c>
    </row>
    <row r="179" spans="1:24" x14ac:dyDescent="0.35">
      <c r="A179" s="3">
        <v>2004</v>
      </c>
      <c r="B179" s="22" t="s">
        <v>15</v>
      </c>
      <c r="C179" t="s">
        <v>21</v>
      </c>
      <c r="D179" s="23">
        <f>VLOOKUP(A179,Übersicht!$C$2:$D$67,2,FALSE)</f>
        <v>0</v>
      </c>
      <c r="E179" s="23" t="str">
        <f>VLOOKUP(A179,Übersicht!$C$2:$E$67,3,FALSE)</f>
        <v>≤ 16bar</v>
      </c>
      <c r="F179" s="3">
        <v>173</v>
      </c>
      <c r="G179" s="3">
        <f>VLOOKUP(A179,Übersicht!$C$2:$P$67,14,FALSE)</f>
        <v>1</v>
      </c>
      <c r="H179" s="3">
        <v>1</v>
      </c>
      <c r="I179" s="24">
        <v>1038638.5974273667</v>
      </c>
      <c r="J179" s="3">
        <v>1972</v>
      </c>
      <c r="K179" s="4">
        <f t="shared" si="2"/>
        <v>36</v>
      </c>
      <c r="L179" s="21">
        <f>VLOOKUP(A179,Übersicht!$C$2:$F$67,4,FALSE)</f>
        <v>85</v>
      </c>
      <c r="M179" s="21">
        <f>VLOOKUP(A179,Übersicht!$C$2:$F$67,4,FALSE)</f>
        <v>85</v>
      </c>
      <c r="N179" s="3" t="s">
        <v>67</v>
      </c>
      <c r="O179" s="3">
        <v>1</v>
      </c>
      <c r="P179" s="4">
        <f>VLOOKUP(A179,Übersicht!$C$2:$I$67,7,FALSE)*100</f>
        <v>100</v>
      </c>
      <c r="Q179" s="4" t="s">
        <v>67</v>
      </c>
      <c r="R179" s="4">
        <f>VLOOKUP(A179,Übersicht!$C$2:$J$67,8,FALSE)*100</f>
        <v>100</v>
      </c>
      <c r="S179" s="4" t="str">
        <f>VLOOKUP(A179,Übersicht!$C$2:$K$67,9,FALSE)</f>
        <v>-</v>
      </c>
      <c r="T179" s="4" t="str">
        <f>VLOOKUP(A179,Übersicht!$C$2:$L$67,10,FALSE)</f>
        <v>-</v>
      </c>
      <c r="U179" s="25">
        <f>VLOOKUP(A179,Übersicht!$C$2:$M$67,11,FALSE)</f>
        <v>950</v>
      </c>
      <c r="V179" s="25" t="str">
        <f>VLOOKUP(A179,Übersicht!$C$2:$N$67,12,FALSE)</f>
        <v>-</v>
      </c>
      <c r="W179" s="25" t="str">
        <f>VLOOKUP(A179,Übersicht!$C$2:$O$67,13,FALSE)</f>
        <v>-</v>
      </c>
      <c r="X179" s="4" t="s">
        <v>67</v>
      </c>
    </row>
    <row r="180" spans="1:24" x14ac:dyDescent="0.35">
      <c r="A180" s="3">
        <v>2004</v>
      </c>
      <c r="B180" s="22" t="s">
        <v>15</v>
      </c>
      <c r="C180" t="s">
        <v>21</v>
      </c>
      <c r="D180" s="23">
        <f>VLOOKUP(A180,Übersicht!$C$2:$D$67,2,FALSE)</f>
        <v>0</v>
      </c>
      <c r="E180" s="23" t="str">
        <f>VLOOKUP(A180,Übersicht!$C$2:$E$67,3,FALSE)</f>
        <v>≤ 16bar</v>
      </c>
      <c r="F180" s="3">
        <v>174</v>
      </c>
      <c r="G180" s="3">
        <f>VLOOKUP(A180,Übersicht!$C$2:$P$67,14,FALSE)</f>
        <v>1</v>
      </c>
      <c r="H180" s="3">
        <v>1</v>
      </c>
      <c r="I180" s="24">
        <v>1038638.5974273667</v>
      </c>
      <c r="J180" s="3">
        <v>1973</v>
      </c>
      <c r="K180" s="4">
        <f t="shared" si="2"/>
        <v>37</v>
      </c>
      <c r="L180" s="21">
        <f>VLOOKUP(A180,Übersicht!$C$2:$F$67,4,FALSE)</f>
        <v>85</v>
      </c>
      <c r="M180" s="21">
        <f>VLOOKUP(A180,Übersicht!$C$2:$F$67,4,FALSE)</f>
        <v>85</v>
      </c>
      <c r="N180" s="3" t="s">
        <v>67</v>
      </c>
      <c r="O180" s="3">
        <v>1</v>
      </c>
      <c r="P180" s="4">
        <f>VLOOKUP(A180,Übersicht!$C$2:$I$67,7,FALSE)*100</f>
        <v>100</v>
      </c>
      <c r="Q180" s="4" t="s">
        <v>67</v>
      </c>
      <c r="R180" s="4">
        <f>VLOOKUP(A180,Übersicht!$C$2:$J$67,8,FALSE)*100</f>
        <v>100</v>
      </c>
      <c r="S180" s="4" t="str">
        <f>VLOOKUP(A180,Übersicht!$C$2:$K$67,9,FALSE)</f>
        <v>-</v>
      </c>
      <c r="T180" s="4" t="str">
        <f>VLOOKUP(A180,Übersicht!$C$2:$L$67,10,FALSE)</f>
        <v>-</v>
      </c>
      <c r="U180" s="25">
        <f>VLOOKUP(A180,Übersicht!$C$2:$M$67,11,FALSE)</f>
        <v>950</v>
      </c>
      <c r="V180" s="25" t="str">
        <f>VLOOKUP(A180,Übersicht!$C$2:$N$67,12,FALSE)</f>
        <v>-</v>
      </c>
      <c r="W180" s="25" t="str">
        <f>VLOOKUP(A180,Übersicht!$C$2:$O$67,13,FALSE)</f>
        <v>-</v>
      </c>
      <c r="X180" s="4" t="s">
        <v>67</v>
      </c>
    </row>
    <row r="181" spans="1:24" x14ac:dyDescent="0.35">
      <c r="A181" s="3">
        <v>2004</v>
      </c>
      <c r="B181" s="22" t="s">
        <v>15</v>
      </c>
      <c r="C181" t="s">
        <v>21</v>
      </c>
      <c r="D181" s="23">
        <f>VLOOKUP(A181,Übersicht!$C$2:$D$67,2,FALSE)</f>
        <v>0</v>
      </c>
      <c r="E181" s="23" t="str">
        <f>VLOOKUP(A181,Übersicht!$C$2:$E$67,3,FALSE)</f>
        <v>≤ 16bar</v>
      </c>
      <c r="F181" s="3">
        <v>175</v>
      </c>
      <c r="G181" s="3">
        <f>VLOOKUP(A181,Übersicht!$C$2:$P$67,14,FALSE)</f>
        <v>1</v>
      </c>
      <c r="H181" s="3">
        <v>1</v>
      </c>
      <c r="I181" s="24">
        <v>1038638.5974273667</v>
      </c>
      <c r="J181" s="3">
        <v>1974</v>
      </c>
      <c r="K181" s="4">
        <f t="shared" si="2"/>
        <v>38</v>
      </c>
      <c r="L181" s="21">
        <f>VLOOKUP(A181,Übersicht!$C$2:$F$67,4,FALSE)</f>
        <v>85</v>
      </c>
      <c r="M181" s="21">
        <f>VLOOKUP(A181,Übersicht!$C$2:$F$67,4,FALSE)</f>
        <v>85</v>
      </c>
      <c r="N181" s="3" t="s">
        <v>67</v>
      </c>
      <c r="O181" s="3">
        <v>1</v>
      </c>
      <c r="P181" s="4">
        <f>VLOOKUP(A181,Übersicht!$C$2:$I$67,7,FALSE)*100</f>
        <v>100</v>
      </c>
      <c r="Q181" s="4" t="s">
        <v>67</v>
      </c>
      <c r="R181" s="4">
        <f>VLOOKUP(A181,Übersicht!$C$2:$J$67,8,FALSE)*100</f>
        <v>100</v>
      </c>
      <c r="S181" s="4" t="str">
        <f>VLOOKUP(A181,Übersicht!$C$2:$K$67,9,FALSE)</f>
        <v>-</v>
      </c>
      <c r="T181" s="4" t="str">
        <f>VLOOKUP(A181,Übersicht!$C$2:$L$67,10,FALSE)</f>
        <v>-</v>
      </c>
      <c r="U181" s="25">
        <f>VLOOKUP(A181,Übersicht!$C$2:$M$67,11,FALSE)</f>
        <v>950</v>
      </c>
      <c r="V181" s="25" t="str">
        <f>VLOOKUP(A181,Übersicht!$C$2:$N$67,12,FALSE)</f>
        <v>-</v>
      </c>
      <c r="W181" s="25" t="str">
        <f>VLOOKUP(A181,Übersicht!$C$2:$O$67,13,FALSE)</f>
        <v>-</v>
      </c>
      <c r="X181" s="4" t="s">
        <v>67</v>
      </c>
    </row>
    <row r="182" spans="1:24" x14ac:dyDescent="0.35">
      <c r="A182" s="3">
        <v>2004</v>
      </c>
      <c r="B182" s="22" t="s">
        <v>15</v>
      </c>
      <c r="C182" t="s">
        <v>21</v>
      </c>
      <c r="D182" s="23">
        <f>VLOOKUP(A182,Übersicht!$C$2:$D$67,2,FALSE)</f>
        <v>0</v>
      </c>
      <c r="E182" s="23" t="str">
        <f>VLOOKUP(A182,Übersicht!$C$2:$E$67,3,FALSE)</f>
        <v>≤ 16bar</v>
      </c>
      <c r="F182" s="3">
        <v>176</v>
      </c>
      <c r="G182" s="3">
        <f>VLOOKUP(A182,Übersicht!$C$2:$P$67,14,FALSE)</f>
        <v>1</v>
      </c>
      <c r="H182" s="3">
        <v>1</v>
      </c>
      <c r="I182" s="24">
        <v>1038638.5974273667</v>
      </c>
      <c r="J182" s="3">
        <v>1975</v>
      </c>
      <c r="K182" s="4">
        <f t="shared" si="2"/>
        <v>39</v>
      </c>
      <c r="L182" s="21">
        <f>VLOOKUP(A182,Übersicht!$C$2:$F$67,4,FALSE)</f>
        <v>85</v>
      </c>
      <c r="M182" s="21">
        <f>VLOOKUP(A182,Übersicht!$C$2:$F$67,4,FALSE)</f>
        <v>85</v>
      </c>
      <c r="N182" s="3" t="s">
        <v>67</v>
      </c>
      <c r="O182" s="3">
        <v>1</v>
      </c>
      <c r="P182" s="4">
        <f>VLOOKUP(A182,Übersicht!$C$2:$I$67,7,FALSE)*100</f>
        <v>100</v>
      </c>
      <c r="Q182" s="4" t="s">
        <v>67</v>
      </c>
      <c r="R182" s="4">
        <f>VLOOKUP(A182,Übersicht!$C$2:$J$67,8,FALSE)*100</f>
        <v>100</v>
      </c>
      <c r="S182" s="4" t="str">
        <f>VLOOKUP(A182,Übersicht!$C$2:$K$67,9,FALSE)</f>
        <v>-</v>
      </c>
      <c r="T182" s="4" t="str">
        <f>VLOOKUP(A182,Übersicht!$C$2:$L$67,10,FALSE)</f>
        <v>-</v>
      </c>
      <c r="U182" s="25">
        <f>VLOOKUP(A182,Übersicht!$C$2:$M$67,11,FALSE)</f>
        <v>950</v>
      </c>
      <c r="V182" s="25" t="str">
        <f>VLOOKUP(A182,Übersicht!$C$2:$N$67,12,FALSE)</f>
        <v>-</v>
      </c>
      <c r="W182" s="25" t="str">
        <f>VLOOKUP(A182,Übersicht!$C$2:$O$67,13,FALSE)</f>
        <v>-</v>
      </c>
      <c r="X182" s="4" t="s">
        <v>67</v>
      </c>
    </row>
    <row r="183" spans="1:24" x14ac:dyDescent="0.35">
      <c r="A183" s="3">
        <v>2004</v>
      </c>
      <c r="B183" s="22" t="s">
        <v>15</v>
      </c>
      <c r="C183" t="s">
        <v>21</v>
      </c>
      <c r="D183" s="23">
        <f>VLOOKUP(A183,Übersicht!$C$2:$D$67,2,FALSE)</f>
        <v>0</v>
      </c>
      <c r="E183" s="23" t="str">
        <f>VLOOKUP(A183,Übersicht!$C$2:$E$67,3,FALSE)</f>
        <v>≤ 16bar</v>
      </c>
      <c r="F183" s="3">
        <v>177</v>
      </c>
      <c r="G183" s="3">
        <f>VLOOKUP(A183,Übersicht!$C$2:$P$67,14,FALSE)</f>
        <v>1</v>
      </c>
      <c r="H183" s="3">
        <v>1</v>
      </c>
      <c r="I183" s="24">
        <v>1038638.5974273667</v>
      </c>
      <c r="J183" s="3">
        <v>1976</v>
      </c>
      <c r="K183" s="4">
        <f t="shared" si="2"/>
        <v>40</v>
      </c>
      <c r="L183" s="21">
        <f>VLOOKUP(A183,Übersicht!$C$2:$F$67,4,FALSE)</f>
        <v>85</v>
      </c>
      <c r="M183" s="21">
        <f>VLOOKUP(A183,Übersicht!$C$2:$F$67,4,FALSE)</f>
        <v>85</v>
      </c>
      <c r="N183" s="3" t="s">
        <v>67</v>
      </c>
      <c r="O183" s="3">
        <v>1</v>
      </c>
      <c r="P183" s="4">
        <f>VLOOKUP(A183,Übersicht!$C$2:$I$67,7,FALSE)*100</f>
        <v>100</v>
      </c>
      <c r="Q183" s="4" t="s">
        <v>67</v>
      </c>
      <c r="R183" s="4">
        <f>VLOOKUP(A183,Übersicht!$C$2:$J$67,8,FALSE)*100</f>
        <v>100</v>
      </c>
      <c r="S183" s="4" t="str">
        <f>VLOOKUP(A183,Übersicht!$C$2:$K$67,9,FALSE)</f>
        <v>-</v>
      </c>
      <c r="T183" s="4" t="str">
        <f>VLOOKUP(A183,Übersicht!$C$2:$L$67,10,FALSE)</f>
        <v>-</v>
      </c>
      <c r="U183" s="25">
        <f>VLOOKUP(A183,Übersicht!$C$2:$M$67,11,FALSE)</f>
        <v>950</v>
      </c>
      <c r="V183" s="25" t="str">
        <f>VLOOKUP(A183,Übersicht!$C$2:$N$67,12,FALSE)</f>
        <v>-</v>
      </c>
      <c r="W183" s="25" t="str">
        <f>VLOOKUP(A183,Übersicht!$C$2:$O$67,13,FALSE)</f>
        <v>-</v>
      </c>
      <c r="X183" s="4" t="s">
        <v>67</v>
      </c>
    </row>
    <row r="184" spans="1:24" x14ac:dyDescent="0.35">
      <c r="A184" s="3">
        <v>2004</v>
      </c>
      <c r="B184" s="22" t="s">
        <v>15</v>
      </c>
      <c r="C184" t="s">
        <v>21</v>
      </c>
      <c r="D184" s="23">
        <f>VLOOKUP(A184,Übersicht!$C$2:$D$67,2,FALSE)</f>
        <v>0</v>
      </c>
      <c r="E184" s="23" t="str">
        <f>VLOOKUP(A184,Übersicht!$C$2:$E$67,3,FALSE)</f>
        <v>≤ 16bar</v>
      </c>
      <c r="F184" s="3">
        <v>178</v>
      </c>
      <c r="G184" s="3">
        <f>VLOOKUP(A184,Übersicht!$C$2:$P$67,14,FALSE)</f>
        <v>1</v>
      </c>
      <c r="H184" s="3">
        <v>1</v>
      </c>
      <c r="I184" s="24">
        <v>1038638.5974273667</v>
      </c>
      <c r="J184" s="3">
        <v>1977</v>
      </c>
      <c r="K184" s="4">
        <f t="shared" si="2"/>
        <v>41</v>
      </c>
      <c r="L184" s="21">
        <f>VLOOKUP(A184,Übersicht!$C$2:$F$67,4,FALSE)</f>
        <v>85</v>
      </c>
      <c r="M184" s="21">
        <f>VLOOKUP(A184,Übersicht!$C$2:$F$67,4,FALSE)</f>
        <v>85</v>
      </c>
      <c r="N184" s="3" t="s">
        <v>67</v>
      </c>
      <c r="O184" s="3">
        <v>1</v>
      </c>
      <c r="P184" s="4">
        <f>VLOOKUP(A184,Übersicht!$C$2:$I$67,7,FALSE)*100</f>
        <v>100</v>
      </c>
      <c r="Q184" s="4" t="s">
        <v>67</v>
      </c>
      <c r="R184" s="4">
        <f>VLOOKUP(A184,Übersicht!$C$2:$J$67,8,FALSE)*100</f>
        <v>100</v>
      </c>
      <c r="S184" s="4" t="str">
        <f>VLOOKUP(A184,Übersicht!$C$2:$K$67,9,FALSE)</f>
        <v>-</v>
      </c>
      <c r="T184" s="4" t="str">
        <f>VLOOKUP(A184,Übersicht!$C$2:$L$67,10,FALSE)</f>
        <v>-</v>
      </c>
      <c r="U184" s="25">
        <f>VLOOKUP(A184,Übersicht!$C$2:$M$67,11,FALSE)</f>
        <v>950</v>
      </c>
      <c r="V184" s="25" t="str">
        <f>VLOOKUP(A184,Übersicht!$C$2:$N$67,12,FALSE)</f>
        <v>-</v>
      </c>
      <c r="W184" s="25" t="str">
        <f>VLOOKUP(A184,Übersicht!$C$2:$O$67,13,FALSE)</f>
        <v>-</v>
      </c>
      <c r="X184" s="4" t="s">
        <v>67</v>
      </c>
    </row>
    <row r="185" spans="1:24" x14ac:dyDescent="0.35">
      <c r="A185" s="3">
        <v>2004</v>
      </c>
      <c r="B185" s="22" t="s">
        <v>15</v>
      </c>
      <c r="C185" t="s">
        <v>21</v>
      </c>
      <c r="D185" s="23">
        <f>VLOOKUP(A185,Übersicht!$C$2:$D$67,2,FALSE)</f>
        <v>0</v>
      </c>
      <c r="E185" s="23" t="str">
        <f>VLOOKUP(A185,Übersicht!$C$2:$E$67,3,FALSE)</f>
        <v>≤ 16bar</v>
      </c>
      <c r="F185" s="3">
        <v>179</v>
      </c>
      <c r="G185" s="3">
        <f>VLOOKUP(A185,Übersicht!$C$2:$P$67,14,FALSE)</f>
        <v>1</v>
      </c>
      <c r="H185" s="3">
        <v>1</v>
      </c>
      <c r="I185" s="24">
        <v>1038638.5974273667</v>
      </c>
      <c r="J185" s="3">
        <v>1978</v>
      </c>
      <c r="K185" s="4">
        <f t="shared" si="2"/>
        <v>42</v>
      </c>
      <c r="L185" s="21">
        <f>VLOOKUP(A185,Übersicht!$C$2:$F$67,4,FALSE)</f>
        <v>85</v>
      </c>
      <c r="M185" s="21">
        <f>VLOOKUP(A185,Übersicht!$C$2:$F$67,4,FALSE)</f>
        <v>85</v>
      </c>
      <c r="N185" s="3" t="s">
        <v>67</v>
      </c>
      <c r="O185" s="3">
        <v>1</v>
      </c>
      <c r="P185" s="4">
        <f>VLOOKUP(A185,Übersicht!$C$2:$I$67,7,FALSE)*100</f>
        <v>100</v>
      </c>
      <c r="Q185" s="4" t="s">
        <v>67</v>
      </c>
      <c r="R185" s="4">
        <f>VLOOKUP(A185,Übersicht!$C$2:$J$67,8,FALSE)*100</f>
        <v>100</v>
      </c>
      <c r="S185" s="4" t="str">
        <f>VLOOKUP(A185,Übersicht!$C$2:$K$67,9,FALSE)</f>
        <v>-</v>
      </c>
      <c r="T185" s="4" t="str">
        <f>VLOOKUP(A185,Übersicht!$C$2:$L$67,10,FALSE)</f>
        <v>-</v>
      </c>
      <c r="U185" s="25">
        <f>VLOOKUP(A185,Übersicht!$C$2:$M$67,11,FALSE)</f>
        <v>950</v>
      </c>
      <c r="V185" s="25" t="str">
        <f>VLOOKUP(A185,Übersicht!$C$2:$N$67,12,FALSE)</f>
        <v>-</v>
      </c>
      <c r="W185" s="25" t="str">
        <f>VLOOKUP(A185,Übersicht!$C$2:$O$67,13,FALSE)</f>
        <v>-</v>
      </c>
      <c r="X185" s="4" t="s">
        <v>67</v>
      </c>
    </row>
    <row r="186" spans="1:24" x14ac:dyDescent="0.35">
      <c r="A186" s="3">
        <v>2004</v>
      </c>
      <c r="B186" s="22" t="s">
        <v>15</v>
      </c>
      <c r="C186" t="s">
        <v>21</v>
      </c>
      <c r="D186" s="23">
        <f>VLOOKUP(A186,Übersicht!$C$2:$D$67,2,FALSE)</f>
        <v>0</v>
      </c>
      <c r="E186" s="23" t="str">
        <f>VLOOKUP(A186,Übersicht!$C$2:$E$67,3,FALSE)</f>
        <v>≤ 16bar</v>
      </c>
      <c r="F186" s="3">
        <v>180</v>
      </c>
      <c r="G186" s="3">
        <f>VLOOKUP(A186,Übersicht!$C$2:$P$67,14,FALSE)</f>
        <v>1</v>
      </c>
      <c r="H186" s="3">
        <v>1</v>
      </c>
      <c r="I186" s="24">
        <v>1038638.5974273667</v>
      </c>
      <c r="J186" s="3">
        <v>1979</v>
      </c>
      <c r="K186" s="4">
        <f t="shared" si="2"/>
        <v>43</v>
      </c>
      <c r="L186" s="21">
        <f>VLOOKUP(A186,Übersicht!$C$2:$F$67,4,FALSE)</f>
        <v>85</v>
      </c>
      <c r="M186" s="21">
        <f>VLOOKUP(A186,Übersicht!$C$2:$F$67,4,FALSE)</f>
        <v>85</v>
      </c>
      <c r="N186" s="3" t="s">
        <v>67</v>
      </c>
      <c r="O186" s="3">
        <v>1</v>
      </c>
      <c r="P186" s="4">
        <f>VLOOKUP(A186,Übersicht!$C$2:$I$67,7,FALSE)*100</f>
        <v>100</v>
      </c>
      <c r="Q186" s="4" t="s">
        <v>67</v>
      </c>
      <c r="R186" s="4">
        <f>VLOOKUP(A186,Übersicht!$C$2:$J$67,8,FALSE)*100</f>
        <v>100</v>
      </c>
      <c r="S186" s="4" t="str">
        <f>VLOOKUP(A186,Übersicht!$C$2:$K$67,9,FALSE)</f>
        <v>-</v>
      </c>
      <c r="T186" s="4" t="str">
        <f>VLOOKUP(A186,Übersicht!$C$2:$L$67,10,FALSE)</f>
        <v>-</v>
      </c>
      <c r="U186" s="25">
        <f>VLOOKUP(A186,Übersicht!$C$2:$M$67,11,FALSE)</f>
        <v>950</v>
      </c>
      <c r="V186" s="25" t="str">
        <f>VLOOKUP(A186,Übersicht!$C$2:$N$67,12,FALSE)</f>
        <v>-</v>
      </c>
      <c r="W186" s="25" t="str">
        <f>VLOOKUP(A186,Übersicht!$C$2:$O$67,13,FALSE)</f>
        <v>-</v>
      </c>
      <c r="X186" s="4" t="s">
        <v>67</v>
      </c>
    </row>
    <row r="187" spans="1:24" x14ac:dyDescent="0.35">
      <c r="A187" s="3">
        <v>2004</v>
      </c>
      <c r="B187" s="22" t="s">
        <v>15</v>
      </c>
      <c r="C187" t="s">
        <v>21</v>
      </c>
      <c r="D187" s="23">
        <f>VLOOKUP(A187,Übersicht!$C$2:$D$67,2,FALSE)</f>
        <v>0</v>
      </c>
      <c r="E187" s="23" t="str">
        <f>VLOOKUP(A187,Übersicht!$C$2:$E$67,3,FALSE)</f>
        <v>≤ 16bar</v>
      </c>
      <c r="F187" s="3">
        <v>181</v>
      </c>
      <c r="G187" s="3">
        <f>VLOOKUP(A187,Übersicht!$C$2:$P$67,14,FALSE)</f>
        <v>1</v>
      </c>
      <c r="H187" s="3">
        <v>1</v>
      </c>
      <c r="I187" s="24">
        <v>3645951.0886350009</v>
      </c>
      <c r="J187" s="3">
        <v>1980</v>
      </c>
      <c r="K187" s="4">
        <f t="shared" si="2"/>
        <v>44</v>
      </c>
      <c r="L187" s="21">
        <f>VLOOKUP(A187,Übersicht!$C$2:$F$67,4,FALSE)</f>
        <v>85</v>
      </c>
      <c r="M187" s="21">
        <f>VLOOKUP(A187,Übersicht!$C$2:$F$67,4,FALSE)</f>
        <v>85</v>
      </c>
      <c r="N187" s="3" t="s">
        <v>67</v>
      </c>
      <c r="O187" s="3">
        <v>1</v>
      </c>
      <c r="P187" s="4">
        <f>VLOOKUP(A187,Übersicht!$C$2:$I$67,7,FALSE)*100</f>
        <v>100</v>
      </c>
      <c r="Q187" s="4" t="s">
        <v>67</v>
      </c>
      <c r="R187" s="4">
        <f>VLOOKUP(A187,Übersicht!$C$2:$J$67,8,FALSE)*100</f>
        <v>100</v>
      </c>
      <c r="S187" s="4" t="str">
        <f>VLOOKUP(A187,Übersicht!$C$2:$K$67,9,FALSE)</f>
        <v>-</v>
      </c>
      <c r="T187" s="4" t="str">
        <f>VLOOKUP(A187,Übersicht!$C$2:$L$67,10,FALSE)</f>
        <v>-</v>
      </c>
      <c r="U187" s="25">
        <f>VLOOKUP(A187,Übersicht!$C$2:$M$67,11,FALSE)</f>
        <v>950</v>
      </c>
      <c r="V187" s="25" t="str">
        <f>VLOOKUP(A187,Übersicht!$C$2:$N$67,12,FALSE)</f>
        <v>-</v>
      </c>
      <c r="W187" s="25" t="str">
        <f>VLOOKUP(A187,Übersicht!$C$2:$O$67,13,FALSE)</f>
        <v>-</v>
      </c>
      <c r="X187" s="4" t="s">
        <v>67</v>
      </c>
    </row>
    <row r="188" spans="1:24" x14ac:dyDescent="0.35">
      <c r="A188" s="3">
        <v>2004</v>
      </c>
      <c r="B188" s="22" t="s">
        <v>15</v>
      </c>
      <c r="C188" t="s">
        <v>21</v>
      </c>
      <c r="D188" s="23">
        <f>VLOOKUP(A188,Übersicht!$C$2:$D$67,2,FALSE)</f>
        <v>0</v>
      </c>
      <c r="E188" s="23" t="str">
        <f>VLOOKUP(A188,Übersicht!$C$2:$E$67,3,FALSE)</f>
        <v>≤ 16bar</v>
      </c>
      <c r="F188" s="3">
        <v>182</v>
      </c>
      <c r="G188" s="3">
        <f>VLOOKUP(A188,Übersicht!$C$2:$P$67,14,FALSE)</f>
        <v>1</v>
      </c>
      <c r="H188" s="3">
        <v>1</v>
      </c>
      <c r="I188" s="24">
        <v>3645951.0886350009</v>
      </c>
      <c r="J188" s="3">
        <v>1981</v>
      </c>
      <c r="K188" s="4">
        <f t="shared" si="2"/>
        <v>45</v>
      </c>
      <c r="L188" s="21">
        <f>VLOOKUP(A188,Übersicht!$C$2:$F$67,4,FALSE)</f>
        <v>85</v>
      </c>
      <c r="M188" s="21">
        <f>VLOOKUP(A188,Übersicht!$C$2:$F$67,4,FALSE)</f>
        <v>85</v>
      </c>
      <c r="N188" s="3" t="s">
        <v>67</v>
      </c>
      <c r="O188" s="3">
        <v>1</v>
      </c>
      <c r="P188" s="4">
        <f>VLOOKUP(A188,Übersicht!$C$2:$I$67,7,FALSE)*100</f>
        <v>100</v>
      </c>
      <c r="Q188" s="4" t="s">
        <v>67</v>
      </c>
      <c r="R188" s="4">
        <f>VLOOKUP(A188,Übersicht!$C$2:$J$67,8,FALSE)*100</f>
        <v>100</v>
      </c>
      <c r="S188" s="4" t="str">
        <f>VLOOKUP(A188,Übersicht!$C$2:$K$67,9,FALSE)</f>
        <v>-</v>
      </c>
      <c r="T188" s="4" t="str">
        <f>VLOOKUP(A188,Übersicht!$C$2:$L$67,10,FALSE)</f>
        <v>-</v>
      </c>
      <c r="U188" s="25">
        <f>VLOOKUP(A188,Übersicht!$C$2:$M$67,11,FALSE)</f>
        <v>950</v>
      </c>
      <c r="V188" s="25" t="str">
        <f>VLOOKUP(A188,Übersicht!$C$2:$N$67,12,FALSE)</f>
        <v>-</v>
      </c>
      <c r="W188" s="25" t="str">
        <f>VLOOKUP(A188,Übersicht!$C$2:$O$67,13,FALSE)</f>
        <v>-</v>
      </c>
      <c r="X188" s="4" t="s">
        <v>67</v>
      </c>
    </row>
    <row r="189" spans="1:24" x14ac:dyDescent="0.35">
      <c r="A189" s="3">
        <v>2004</v>
      </c>
      <c r="B189" s="22" t="s">
        <v>15</v>
      </c>
      <c r="C189" t="s">
        <v>21</v>
      </c>
      <c r="D189" s="23">
        <f>VLOOKUP(A189,Übersicht!$C$2:$D$67,2,FALSE)</f>
        <v>0</v>
      </c>
      <c r="E189" s="23" t="str">
        <f>VLOOKUP(A189,Übersicht!$C$2:$E$67,3,FALSE)</f>
        <v>≤ 16bar</v>
      </c>
      <c r="F189" s="3">
        <v>183</v>
      </c>
      <c r="G189" s="3">
        <f>VLOOKUP(A189,Übersicht!$C$2:$P$67,14,FALSE)</f>
        <v>1</v>
      </c>
      <c r="H189" s="3">
        <v>1</v>
      </c>
      <c r="I189" s="24">
        <v>3645951.0886350009</v>
      </c>
      <c r="J189" s="3">
        <v>1982</v>
      </c>
      <c r="K189" s="4">
        <f t="shared" si="2"/>
        <v>46</v>
      </c>
      <c r="L189" s="21">
        <f>VLOOKUP(A189,Übersicht!$C$2:$F$67,4,FALSE)</f>
        <v>85</v>
      </c>
      <c r="M189" s="21">
        <f>VLOOKUP(A189,Übersicht!$C$2:$F$67,4,FALSE)</f>
        <v>85</v>
      </c>
      <c r="N189" s="3" t="s">
        <v>67</v>
      </c>
      <c r="O189" s="3">
        <v>1</v>
      </c>
      <c r="P189" s="4">
        <f>VLOOKUP(A189,Übersicht!$C$2:$I$67,7,FALSE)*100</f>
        <v>100</v>
      </c>
      <c r="Q189" s="4" t="s">
        <v>67</v>
      </c>
      <c r="R189" s="4">
        <f>VLOOKUP(A189,Übersicht!$C$2:$J$67,8,FALSE)*100</f>
        <v>100</v>
      </c>
      <c r="S189" s="4" t="str">
        <f>VLOOKUP(A189,Übersicht!$C$2:$K$67,9,FALSE)</f>
        <v>-</v>
      </c>
      <c r="T189" s="4" t="str">
        <f>VLOOKUP(A189,Übersicht!$C$2:$L$67,10,FALSE)</f>
        <v>-</v>
      </c>
      <c r="U189" s="25">
        <f>VLOOKUP(A189,Übersicht!$C$2:$M$67,11,FALSE)</f>
        <v>950</v>
      </c>
      <c r="V189" s="25" t="str">
        <f>VLOOKUP(A189,Übersicht!$C$2:$N$67,12,FALSE)</f>
        <v>-</v>
      </c>
      <c r="W189" s="25" t="str">
        <f>VLOOKUP(A189,Übersicht!$C$2:$O$67,13,FALSE)</f>
        <v>-</v>
      </c>
      <c r="X189" s="4" t="s">
        <v>67</v>
      </c>
    </row>
    <row r="190" spans="1:24" x14ac:dyDescent="0.35">
      <c r="A190" s="3">
        <v>2004</v>
      </c>
      <c r="B190" s="22" t="s">
        <v>15</v>
      </c>
      <c r="C190" t="s">
        <v>21</v>
      </c>
      <c r="D190" s="23">
        <f>VLOOKUP(A190,Übersicht!$C$2:$D$67,2,FALSE)</f>
        <v>0</v>
      </c>
      <c r="E190" s="23" t="str">
        <f>VLOOKUP(A190,Übersicht!$C$2:$E$67,3,FALSE)</f>
        <v>≤ 16bar</v>
      </c>
      <c r="F190" s="3">
        <v>184</v>
      </c>
      <c r="G190" s="3">
        <f>VLOOKUP(A190,Übersicht!$C$2:$P$67,14,FALSE)</f>
        <v>1</v>
      </c>
      <c r="H190" s="3">
        <v>1</v>
      </c>
      <c r="I190" s="24">
        <v>3645951.0886350009</v>
      </c>
      <c r="J190" s="3">
        <v>1983</v>
      </c>
      <c r="K190" s="4">
        <f t="shared" si="2"/>
        <v>47</v>
      </c>
      <c r="L190" s="21">
        <f>VLOOKUP(A190,Übersicht!$C$2:$F$67,4,FALSE)</f>
        <v>85</v>
      </c>
      <c r="M190" s="21">
        <f>VLOOKUP(A190,Übersicht!$C$2:$F$67,4,FALSE)</f>
        <v>85</v>
      </c>
      <c r="N190" s="3" t="s">
        <v>67</v>
      </c>
      <c r="O190" s="3">
        <v>1</v>
      </c>
      <c r="P190" s="4">
        <f>VLOOKUP(A190,Übersicht!$C$2:$I$67,7,FALSE)*100</f>
        <v>100</v>
      </c>
      <c r="Q190" s="4" t="s">
        <v>67</v>
      </c>
      <c r="R190" s="4">
        <f>VLOOKUP(A190,Übersicht!$C$2:$J$67,8,FALSE)*100</f>
        <v>100</v>
      </c>
      <c r="S190" s="4" t="str">
        <f>VLOOKUP(A190,Übersicht!$C$2:$K$67,9,FALSE)</f>
        <v>-</v>
      </c>
      <c r="T190" s="4" t="str">
        <f>VLOOKUP(A190,Übersicht!$C$2:$L$67,10,FALSE)</f>
        <v>-</v>
      </c>
      <c r="U190" s="25">
        <f>VLOOKUP(A190,Übersicht!$C$2:$M$67,11,FALSE)</f>
        <v>950</v>
      </c>
      <c r="V190" s="25" t="str">
        <f>VLOOKUP(A190,Übersicht!$C$2:$N$67,12,FALSE)</f>
        <v>-</v>
      </c>
      <c r="W190" s="25" t="str">
        <f>VLOOKUP(A190,Übersicht!$C$2:$O$67,13,FALSE)</f>
        <v>-</v>
      </c>
      <c r="X190" s="4" t="s">
        <v>67</v>
      </c>
    </row>
    <row r="191" spans="1:24" x14ac:dyDescent="0.35">
      <c r="A191" s="3">
        <v>2004</v>
      </c>
      <c r="B191" s="22" t="s">
        <v>15</v>
      </c>
      <c r="C191" t="s">
        <v>21</v>
      </c>
      <c r="D191" s="23">
        <f>VLOOKUP(A191,Übersicht!$C$2:$D$67,2,FALSE)</f>
        <v>0</v>
      </c>
      <c r="E191" s="23" t="str">
        <f>VLOOKUP(A191,Übersicht!$C$2:$E$67,3,FALSE)</f>
        <v>≤ 16bar</v>
      </c>
      <c r="F191" s="3">
        <v>185</v>
      </c>
      <c r="G191" s="3">
        <f>VLOOKUP(A191,Übersicht!$C$2:$P$67,14,FALSE)</f>
        <v>1</v>
      </c>
      <c r="H191" s="3">
        <v>1</v>
      </c>
      <c r="I191" s="24">
        <v>3645951.0886350009</v>
      </c>
      <c r="J191" s="3">
        <v>1984</v>
      </c>
      <c r="K191" s="4">
        <f t="shared" si="2"/>
        <v>48</v>
      </c>
      <c r="L191" s="21">
        <f>VLOOKUP(A191,Übersicht!$C$2:$F$67,4,FALSE)</f>
        <v>85</v>
      </c>
      <c r="M191" s="21">
        <f>VLOOKUP(A191,Übersicht!$C$2:$F$67,4,FALSE)</f>
        <v>85</v>
      </c>
      <c r="N191" s="3" t="s">
        <v>67</v>
      </c>
      <c r="O191" s="3">
        <v>1</v>
      </c>
      <c r="P191" s="4">
        <f>VLOOKUP(A191,Übersicht!$C$2:$I$67,7,FALSE)*100</f>
        <v>100</v>
      </c>
      <c r="Q191" s="4" t="s">
        <v>67</v>
      </c>
      <c r="R191" s="4">
        <f>VLOOKUP(A191,Übersicht!$C$2:$J$67,8,FALSE)*100</f>
        <v>100</v>
      </c>
      <c r="S191" s="4" t="str">
        <f>VLOOKUP(A191,Übersicht!$C$2:$K$67,9,FALSE)</f>
        <v>-</v>
      </c>
      <c r="T191" s="4" t="str">
        <f>VLOOKUP(A191,Übersicht!$C$2:$L$67,10,FALSE)</f>
        <v>-</v>
      </c>
      <c r="U191" s="25">
        <f>VLOOKUP(A191,Übersicht!$C$2:$M$67,11,FALSE)</f>
        <v>950</v>
      </c>
      <c r="V191" s="25" t="str">
        <f>VLOOKUP(A191,Übersicht!$C$2:$N$67,12,FALSE)</f>
        <v>-</v>
      </c>
      <c r="W191" s="25" t="str">
        <f>VLOOKUP(A191,Übersicht!$C$2:$O$67,13,FALSE)</f>
        <v>-</v>
      </c>
      <c r="X191" s="4" t="s">
        <v>67</v>
      </c>
    </row>
    <row r="192" spans="1:24" x14ac:dyDescent="0.35">
      <c r="A192" s="3">
        <v>2004</v>
      </c>
      <c r="B192" s="22" t="s">
        <v>15</v>
      </c>
      <c r="C192" t="s">
        <v>21</v>
      </c>
      <c r="D192" s="23">
        <f>VLOOKUP(A192,Übersicht!$C$2:$D$67,2,FALSE)</f>
        <v>0</v>
      </c>
      <c r="E192" s="23" t="str">
        <f>VLOOKUP(A192,Übersicht!$C$2:$E$67,3,FALSE)</f>
        <v>≤ 16bar</v>
      </c>
      <c r="F192" s="3">
        <v>186</v>
      </c>
      <c r="G192" s="3">
        <f>VLOOKUP(A192,Übersicht!$C$2:$P$67,14,FALSE)</f>
        <v>1</v>
      </c>
      <c r="H192" s="3">
        <v>1</v>
      </c>
      <c r="I192" s="24">
        <v>3645951.0886350009</v>
      </c>
      <c r="J192" s="3">
        <v>1985</v>
      </c>
      <c r="K192" s="4">
        <f t="shared" si="2"/>
        <v>49</v>
      </c>
      <c r="L192" s="21">
        <f>VLOOKUP(A192,Übersicht!$C$2:$F$67,4,FALSE)</f>
        <v>85</v>
      </c>
      <c r="M192" s="21">
        <f>VLOOKUP(A192,Übersicht!$C$2:$F$67,4,FALSE)</f>
        <v>85</v>
      </c>
      <c r="N192" s="3" t="s">
        <v>67</v>
      </c>
      <c r="O192" s="3">
        <v>1</v>
      </c>
      <c r="P192" s="4">
        <f>VLOOKUP(A192,Übersicht!$C$2:$I$67,7,FALSE)*100</f>
        <v>100</v>
      </c>
      <c r="Q192" s="4" t="s">
        <v>67</v>
      </c>
      <c r="R192" s="4">
        <f>VLOOKUP(A192,Übersicht!$C$2:$J$67,8,FALSE)*100</f>
        <v>100</v>
      </c>
      <c r="S192" s="4" t="str">
        <f>VLOOKUP(A192,Übersicht!$C$2:$K$67,9,FALSE)</f>
        <v>-</v>
      </c>
      <c r="T192" s="4" t="str">
        <f>VLOOKUP(A192,Übersicht!$C$2:$L$67,10,FALSE)</f>
        <v>-</v>
      </c>
      <c r="U192" s="25">
        <f>VLOOKUP(A192,Übersicht!$C$2:$M$67,11,FALSE)</f>
        <v>950</v>
      </c>
      <c r="V192" s="25" t="str">
        <f>VLOOKUP(A192,Übersicht!$C$2:$N$67,12,FALSE)</f>
        <v>-</v>
      </c>
      <c r="W192" s="25" t="str">
        <f>VLOOKUP(A192,Übersicht!$C$2:$O$67,13,FALSE)</f>
        <v>-</v>
      </c>
      <c r="X192" s="4" t="s">
        <v>67</v>
      </c>
    </row>
    <row r="193" spans="1:24" x14ac:dyDescent="0.35">
      <c r="A193" s="3">
        <v>2004</v>
      </c>
      <c r="B193" s="22" t="s">
        <v>15</v>
      </c>
      <c r="C193" t="s">
        <v>21</v>
      </c>
      <c r="D193" s="23">
        <f>VLOOKUP(A193,Übersicht!$C$2:$D$67,2,FALSE)</f>
        <v>0</v>
      </c>
      <c r="E193" s="23" t="str">
        <f>VLOOKUP(A193,Übersicht!$C$2:$E$67,3,FALSE)</f>
        <v>≤ 16bar</v>
      </c>
      <c r="F193" s="3">
        <v>187</v>
      </c>
      <c r="G193" s="3">
        <f>VLOOKUP(A193,Übersicht!$C$2:$P$67,14,FALSE)</f>
        <v>1</v>
      </c>
      <c r="H193" s="3">
        <v>1</v>
      </c>
      <c r="I193" s="24">
        <v>3645951.0886350009</v>
      </c>
      <c r="J193" s="3">
        <v>1986</v>
      </c>
      <c r="K193" s="4">
        <f t="shared" si="2"/>
        <v>50</v>
      </c>
      <c r="L193" s="21">
        <f>VLOOKUP(A193,Übersicht!$C$2:$F$67,4,FALSE)</f>
        <v>85</v>
      </c>
      <c r="M193" s="21">
        <f>VLOOKUP(A193,Übersicht!$C$2:$F$67,4,FALSE)</f>
        <v>85</v>
      </c>
      <c r="N193" s="3" t="s">
        <v>67</v>
      </c>
      <c r="O193" s="3">
        <v>1</v>
      </c>
      <c r="P193" s="4">
        <f>VLOOKUP(A193,Übersicht!$C$2:$I$67,7,FALSE)*100</f>
        <v>100</v>
      </c>
      <c r="Q193" s="4" t="s">
        <v>67</v>
      </c>
      <c r="R193" s="4">
        <f>VLOOKUP(A193,Übersicht!$C$2:$J$67,8,FALSE)*100</f>
        <v>100</v>
      </c>
      <c r="S193" s="4" t="str">
        <f>VLOOKUP(A193,Übersicht!$C$2:$K$67,9,FALSE)</f>
        <v>-</v>
      </c>
      <c r="T193" s="4" t="str">
        <f>VLOOKUP(A193,Übersicht!$C$2:$L$67,10,FALSE)</f>
        <v>-</v>
      </c>
      <c r="U193" s="25">
        <f>VLOOKUP(A193,Übersicht!$C$2:$M$67,11,FALSE)</f>
        <v>950</v>
      </c>
      <c r="V193" s="25" t="str">
        <f>VLOOKUP(A193,Übersicht!$C$2:$N$67,12,FALSE)</f>
        <v>-</v>
      </c>
      <c r="W193" s="25" t="str">
        <f>VLOOKUP(A193,Übersicht!$C$2:$O$67,13,FALSE)</f>
        <v>-</v>
      </c>
      <c r="X193" s="4" t="s">
        <v>67</v>
      </c>
    </row>
    <row r="194" spans="1:24" x14ac:dyDescent="0.35">
      <c r="A194" s="3">
        <v>2004</v>
      </c>
      <c r="B194" s="22" t="s">
        <v>15</v>
      </c>
      <c r="C194" t="s">
        <v>21</v>
      </c>
      <c r="D194" s="23">
        <f>VLOOKUP(A194,Übersicht!$C$2:$D$67,2,FALSE)</f>
        <v>0</v>
      </c>
      <c r="E194" s="23" t="str">
        <f>VLOOKUP(A194,Übersicht!$C$2:$E$67,3,FALSE)</f>
        <v>≤ 16bar</v>
      </c>
      <c r="F194" s="3">
        <v>188</v>
      </c>
      <c r="G194" s="3">
        <f>VLOOKUP(A194,Übersicht!$C$2:$P$67,14,FALSE)</f>
        <v>1</v>
      </c>
      <c r="H194" s="3">
        <v>1</v>
      </c>
      <c r="I194" s="24">
        <v>3645951.0886350009</v>
      </c>
      <c r="J194" s="3">
        <v>1987</v>
      </c>
      <c r="K194" s="4">
        <f t="shared" si="2"/>
        <v>51</v>
      </c>
      <c r="L194" s="21">
        <f>VLOOKUP(A194,Übersicht!$C$2:$F$67,4,FALSE)</f>
        <v>85</v>
      </c>
      <c r="M194" s="21">
        <f>VLOOKUP(A194,Übersicht!$C$2:$F$67,4,FALSE)</f>
        <v>85</v>
      </c>
      <c r="N194" s="3" t="s">
        <v>67</v>
      </c>
      <c r="O194" s="3">
        <v>1</v>
      </c>
      <c r="P194" s="4">
        <f>VLOOKUP(A194,Übersicht!$C$2:$I$67,7,FALSE)*100</f>
        <v>100</v>
      </c>
      <c r="Q194" s="4" t="s">
        <v>67</v>
      </c>
      <c r="R194" s="4">
        <f>VLOOKUP(A194,Übersicht!$C$2:$J$67,8,FALSE)*100</f>
        <v>100</v>
      </c>
      <c r="S194" s="4" t="str">
        <f>VLOOKUP(A194,Übersicht!$C$2:$K$67,9,FALSE)</f>
        <v>-</v>
      </c>
      <c r="T194" s="4" t="str">
        <f>VLOOKUP(A194,Übersicht!$C$2:$L$67,10,FALSE)</f>
        <v>-</v>
      </c>
      <c r="U194" s="25">
        <f>VLOOKUP(A194,Übersicht!$C$2:$M$67,11,FALSE)</f>
        <v>950</v>
      </c>
      <c r="V194" s="25" t="str">
        <f>VLOOKUP(A194,Übersicht!$C$2:$N$67,12,FALSE)</f>
        <v>-</v>
      </c>
      <c r="W194" s="25" t="str">
        <f>VLOOKUP(A194,Übersicht!$C$2:$O$67,13,FALSE)</f>
        <v>-</v>
      </c>
      <c r="X194" s="4" t="s">
        <v>67</v>
      </c>
    </row>
    <row r="195" spans="1:24" x14ac:dyDescent="0.35">
      <c r="A195" s="3">
        <v>2004</v>
      </c>
      <c r="B195" s="22" t="s">
        <v>15</v>
      </c>
      <c r="C195" t="s">
        <v>21</v>
      </c>
      <c r="D195" s="23">
        <f>VLOOKUP(A195,Übersicht!$C$2:$D$67,2,FALSE)</f>
        <v>0</v>
      </c>
      <c r="E195" s="23" t="str">
        <f>VLOOKUP(A195,Übersicht!$C$2:$E$67,3,FALSE)</f>
        <v>≤ 16bar</v>
      </c>
      <c r="F195" s="3">
        <v>189</v>
      </c>
      <c r="G195" s="3">
        <f>VLOOKUP(A195,Übersicht!$C$2:$P$67,14,FALSE)</f>
        <v>1</v>
      </c>
      <c r="H195" s="3">
        <v>1</v>
      </c>
      <c r="I195" s="24">
        <v>3645951.0886350009</v>
      </c>
      <c r="J195" s="3">
        <v>1988</v>
      </c>
      <c r="K195" s="4">
        <f t="shared" si="2"/>
        <v>52</v>
      </c>
      <c r="L195" s="21">
        <f>VLOOKUP(A195,Übersicht!$C$2:$F$67,4,FALSE)</f>
        <v>85</v>
      </c>
      <c r="M195" s="21">
        <f>VLOOKUP(A195,Übersicht!$C$2:$F$67,4,FALSE)</f>
        <v>85</v>
      </c>
      <c r="N195" s="3" t="s">
        <v>67</v>
      </c>
      <c r="O195" s="3">
        <v>1</v>
      </c>
      <c r="P195" s="4">
        <f>VLOOKUP(A195,Übersicht!$C$2:$I$67,7,FALSE)*100</f>
        <v>100</v>
      </c>
      <c r="Q195" s="4" t="s">
        <v>67</v>
      </c>
      <c r="R195" s="4">
        <f>VLOOKUP(A195,Übersicht!$C$2:$J$67,8,FALSE)*100</f>
        <v>100</v>
      </c>
      <c r="S195" s="4" t="str">
        <f>VLOOKUP(A195,Übersicht!$C$2:$K$67,9,FALSE)</f>
        <v>-</v>
      </c>
      <c r="T195" s="4" t="str">
        <f>VLOOKUP(A195,Übersicht!$C$2:$L$67,10,FALSE)</f>
        <v>-</v>
      </c>
      <c r="U195" s="25">
        <f>VLOOKUP(A195,Übersicht!$C$2:$M$67,11,FALSE)</f>
        <v>950</v>
      </c>
      <c r="V195" s="25" t="str">
        <f>VLOOKUP(A195,Übersicht!$C$2:$N$67,12,FALSE)</f>
        <v>-</v>
      </c>
      <c r="W195" s="25" t="str">
        <f>VLOOKUP(A195,Übersicht!$C$2:$O$67,13,FALSE)</f>
        <v>-</v>
      </c>
      <c r="X195" s="4" t="s">
        <v>67</v>
      </c>
    </row>
    <row r="196" spans="1:24" x14ac:dyDescent="0.35">
      <c r="A196" s="3">
        <v>2004</v>
      </c>
      <c r="B196" s="22" t="s">
        <v>15</v>
      </c>
      <c r="C196" t="s">
        <v>21</v>
      </c>
      <c r="D196" s="23">
        <f>VLOOKUP(A196,Übersicht!$C$2:$D$67,2,FALSE)</f>
        <v>0</v>
      </c>
      <c r="E196" s="23" t="str">
        <f>VLOOKUP(A196,Übersicht!$C$2:$E$67,3,FALSE)</f>
        <v>≤ 16bar</v>
      </c>
      <c r="F196" s="3">
        <v>190</v>
      </c>
      <c r="G196" s="3">
        <f>VLOOKUP(A196,Übersicht!$C$2:$P$67,14,FALSE)</f>
        <v>1</v>
      </c>
      <c r="H196" s="3">
        <v>1</v>
      </c>
      <c r="I196" s="24">
        <v>3645951.0886350009</v>
      </c>
      <c r="J196" s="3">
        <v>1989</v>
      </c>
      <c r="K196" s="4">
        <f t="shared" si="2"/>
        <v>53</v>
      </c>
      <c r="L196" s="21">
        <f>VLOOKUP(A196,Übersicht!$C$2:$F$67,4,FALSE)</f>
        <v>85</v>
      </c>
      <c r="M196" s="21">
        <f>VLOOKUP(A196,Übersicht!$C$2:$F$67,4,FALSE)</f>
        <v>85</v>
      </c>
      <c r="N196" s="3" t="s">
        <v>67</v>
      </c>
      <c r="O196" s="3">
        <v>1</v>
      </c>
      <c r="P196" s="4">
        <f>VLOOKUP(A196,Übersicht!$C$2:$I$67,7,FALSE)*100</f>
        <v>100</v>
      </c>
      <c r="Q196" s="4" t="s">
        <v>67</v>
      </c>
      <c r="R196" s="4">
        <f>VLOOKUP(A196,Übersicht!$C$2:$J$67,8,FALSE)*100</f>
        <v>100</v>
      </c>
      <c r="S196" s="4" t="str">
        <f>VLOOKUP(A196,Übersicht!$C$2:$K$67,9,FALSE)</f>
        <v>-</v>
      </c>
      <c r="T196" s="4" t="str">
        <f>VLOOKUP(A196,Übersicht!$C$2:$L$67,10,FALSE)</f>
        <v>-</v>
      </c>
      <c r="U196" s="25">
        <f>VLOOKUP(A196,Übersicht!$C$2:$M$67,11,FALSE)</f>
        <v>950</v>
      </c>
      <c r="V196" s="25" t="str">
        <f>VLOOKUP(A196,Übersicht!$C$2:$N$67,12,FALSE)</f>
        <v>-</v>
      </c>
      <c r="W196" s="25" t="str">
        <f>VLOOKUP(A196,Übersicht!$C$2:$O$67,13,FALSE)</f>
        <v>-</v>
      </c>
      <c r="X196" s="4" t="s">
        <v>67</v>
      </c>
    </row>
    <row r="197" spans="1:24" x14ac:dyDescent="0.35">
      <c r="A197" s="3">
        <v>2004</v>
      </c>
      <c r="B197" s="22" t="s">
        <v>15</v>
      </c>
      <c r="C197" t="s">
        <v>21</v>
      </c>
      <c r="D197" s="23">
        <f>VLOOKUP(A197,Übersicht!$C$2:$D$67,2,FALSE)</f>
        <v>0</v>
      </c>
      <c r="E197" s="23" t="str">
        <f>VLOOKUP(A197,Übersicht!$C$2:$E$67,3,FALSE)</f>
        <v>≤ 16bar</v>
      </c>
      <c r="F197" s="3">
        <v>191</v>
      </c>
      <c r="G197" s="3">
        <f>VLOOKUP(A197,Übersicht!$C$2:$P$67,14,FALSE)</f>
        <v>1</v>
      </c>
      <c r="H197" s="3">
        <v>1</v>
      </c>
      <c r="I197" s="24">
        <v>4820180.8876437806</v>
      </c>
      <c r="J197" s="3">
        <v>1990</v>
      </c>
      <c r="K197" s="4">
        <f t="shared" si="2"/>
        <v>54</v>
      </c>
      <c r="L197" s="21">
        <f>VLOOKUP(A197,Übersicht!$C$2:$F$67,4,FALSE)</f>
        <v>85</v>
      </c>
      <c r="M197" s="21">
        <f>VLOOKUP(A197,Übersicht!$C$2:$F$67,4,FALSE)</f>
        <v>85</v>
      </c>
      <c r="N197" s="3" t="s">
        <v>67</v>
      </c>
      <c r="O197" s="3">
        <v>1</v>
      </c>
      <c r="P197" s="4">
        <f>VLOOKUP(A197,Übersicht!$C$2:$I$67,7,FALSE)*100</f>
        <v>100</v>
      </c>
      <c r="Q197" s="4" t="s">
        <v>67</v>
      </c>
      <c r="R197" s="4">
        <f>VLOOKUP(A197,Übersicht!$C$2:$J$67,8,FALSE)*100</f>
        <v>100</v>
      </c>
      <c r="S197" s="4" t="str">
        <f>VLOOKUP(A197,Übersicht!$C$2:$K$67,9,FALSE)</f>
        <v>-</v>
      </c>
      <c r="T197" s="4" t="str">
        <f>VLOOKUP(A197,Übersicht!$C$2:$L$67,10,FALSE)</f>
        <v>-</v>
      </c>
      <c r="U197" s="25">
        <f>VLOOKUP(A197,Übersicht!$C$2:$M$67,11,FALSE)</f>
        <v>950</v>
      </c>
      <c r="V197" s="25" t="str">
        <f>VLOOKUP(A197,Übersicht!$C$2:$N$67,12,FALSE)</f>
        <v>-</v>
      </c>
      <c r="W197" s="25" t="str">
        <f>VLOOKUP(A197,Übersicht!$C$2:$O$67,13,FALSE)</f>
        <v>-</v>
      </c>
      <c r="X197" s="4" t="s">
        <v>67</v>
      </c>
    </row>
    <row r="198" spans="1:24" x14ac:dyDescent="0.35">
      <c r="A198" s="3">
        <v>2004</v>
      </c>
      <c r="B198" s="22" t="s">
        <v>15</v>
      </c>
      <c r="C198" t="s">
        <v>21</v>
      </c>
      <c r="D198" s="23">
        <f>VLOOKUP(A198,Übersicht!$C$2:$D$67,2,FALSE)</f>
        <v>0</v>
      </c>
      <c r="E198" s="23" t="str">
        <f>VLOOKUP(A198,Übersicht!$C$2:$E$67,3,FALSE)</f>
        <v>≤ 16bar</v>
      </c>
      <c r="F198" s="3">
        <v>192</v>
      </c>
      <c r="G198" s="3">
        <f>VLOOKUP(A198,Übersicht!$C$2:$P$67,14,FALSE)</f>
        <v>1</v>
      </c>
      <c r="H198" s="3">
        <v>1</v>
      </c>
      <c r="I198" s="24">
        <v>4820180.8876437806</v>
      </c>
      <c r="J198" s="3">
        <v>1991</v>
      </c>
      <c r="K198" s="4">
        <f t="shared" si="2"/>
        <v>55</v>
      </c>
      <c r="L198" s="21">
        <f>VLOOKUP(A198,Übersicht!$C$2:$F$67,4,FALSE)</f>
        <v>85</v>
      </c>
      <c r="M198" s="21">
        <f>VLOOKUP(A198,Übersicht!$C$2:$F$67,4,FALSE)</f>
        <v>85</v>
      </c>
      <c r="N198" s="3" t="s">
        <v>67</v>
      </c>
      <c r="O198" s="3">
        <v>1</v>
      </c>
      <c r="P198" s="4">
        <f>VLOOKUP(A198,Übersicht!$C$2:$I$67,7,FALSE)*100</f>
        <v>100</v>
      </c>
      <c r="Q198" s="4" t="s">
        <v>67</v>
      </c>
      <c r="R198" s="4">
        <f>VLOOKUP(A198,Übersicht!$C$2:$J$67,8,FALSE)*100</f>
        <v>100</v>
      </c>
      <c r="S198" s="4" t="str">
        <f>VLOOKUP(A198,Übersicht!$C$2:$K$67,9,FALSE)</f>
        <v>-</v>
      </c>
      <c r="T198" s="4" t="str">
        <f>VLOOKUP(A198,Übersicht!$C$2:$L$67,10,FALSE)</f>
        <v>-</v>
      </c>
      <c r="U198" s="25">
        <f>VLOOKUP(A198,Übersicht!$C$2:$M$67,11,FALSE)</f>
        <v>950</v>
      </c>
      <c r="V198" s="25" t="str">
        <f>VLOOKUP(A198,Übersicht!$C$2:$N$67,12,FALSE)</f>
        <v>-</v>
      </c>
      <c r="W198" s="25" t="str">
        <f>VLOOKUP(A198,Übersicht!$C$2:$O$67,13,FALSE)</f>
        <v>-</v>
      </c>
      <c r="X198" s="4" t="s">
        <v>67</v>
      </c>
    </row>
    <row r="199" spans="1:24" x14ac:dyDescent="0.35">
      <c r="A199" s="3">
        <v>2004</v>
      </c>
      <c r="B199" s="22" t="s">
        <v>15</v>
      </c>
      <c r="C199" t="s">
        <v>21</v>
      </c>
      <c r="D199" s="23">
        <f>VLOOKUP(A199,Übersicht!$C$2:$D$67,2,FALSE)</f>
        <v>0</v>
      </c>
      <c r="E199" s="23" t="str">
        <f>VLOOKUP(A199,Übersicht!$C$2:$E$67,3,FALSE)</f>
        <v>≤ 16bar</v>
      </c>
      <c r="F199" s="3">
        <v>193</v>
      </c>
      <c r="G199" s="3">
        <f>VLOOKUP(A199,Übersicht!$C$2:$P$67,14,FALSE)</f>
        <v>1</v>
      </c>
      <c r="H199" s="3">
        <v>1</v>
      </c>
      <c r="I199" s="24">
        <v>4820180.8876437806</v>
      </c>
      <c r="J199" s="3">
        <v>1992</v>
      </c>
      <c r="K199" s="4">
        <f t="shared" ref="K199:K262" si="3">IF(M199-($K$2-J199)&lt;=0,0,M199-($K$2-J199))</f>
        <v>56</v>
      </c>
      <c r="L199" s="21">
        <f>VLOOKUP(A199,Übersicht!$C$2:$F$67,4,FALSE)</f>
        <v>85</v>
      </c>
      <c r="M199" s="21">
        <f>VLOOKUP(A199,Übersicht!$C$2:$F$67,4,FALSE)</f>
        <v>85</v>
      </c>
      <c r="N199" s="3" t="s">
        <v>67</v>
      </c>
      <c r="O199" s="3">
        <v>1</v>
      </c>
      <c r="P199" s="4">
        <f>VLOOKUP(A199,Übersicht!$C$2:$I$67,7,FALSE)*100</f>
        <v>100</v>
      </c>
      <c r="Q199" s="4" t="s">
        <v>67</v>
      </c>
      <c r="R199" s="4">
        <f>VLOOKUP(A199,Übersicht!$C$2:$J$67,8,FALSE)*100</f>
        <v>100</v>
      </c>
      <c r="S199" s="4" t="str">
        <f>VLOOKUP(A199,Übersicht!$C$2:$K$67,9,FALSE)</f>
        <v>-</v>
      </c>
      <c r="T199" s="4" t="str">
        <f>VLOOKUP(A199,Übersicht!$C$2:$L$67,10,FALSE)</f>
        <v>-</v>
      </c>
      <c r="U199" s="25">
        <f>VLOOKUP(A199,Übersicht!$C$2:$M$67,11,FALSE)</f>
        <v>950</v>
      </c>
      <c r="V199" s="25" t="str">
        <f>VLOOKUP(A199,Übersicht!$C$2:$N$67,12,FALSE)</f>
        <v>-</v>
      </c>
      <c r="W199" s="25" t="str">
        <f>VLOOKUP(A199,Übersicht!$C$2:$O$67,13,FALSE)</f>
        <v>-</v>
      </c>
      <c r="X199" s="4" t="s">
        <v>67</v>
      </c>
    </row>
    <row r="200" spans="1:24" x14ac:dyDescent="0.35">
      <c r="A200" s="3">
        <v>2004</v>
      </c>
      <c r="B200" s="22" t="s">
        <v>15</v>
      </c>
      <c r="C200" t="s">
        <v>21</v>
      </c>
      <c r="D200" s="23">
        <f>VLOOKUP(A200,Übersicht!$C$2:$D$67,2,FALSE)</f>
        <v>0</v>
      </c>
      <c r="E200" s="23" t="str">
        <f>VLOOKUP(A200,Übersicht!$C$2:$E$67,3,FALSE)</f>
        <v>≤ 16bar</v>
      </c>
      <c r="F200" s="3">
        <v>194</v>
      </c>
      <c r="G200" s="3">
        <f>VLOOKUP(A200,Übersicht!$C$2:$P$67,14,FALSE)</f>
        <v>1</v>
      </c>
      <c r="H200" s="3">
        <v>1</v>
      </c>
      <c r="I200" s="24">
        <v>4820180.8876437806</v>
      </c>
      <c r="J200" s="3">
        <v>1993</v>
      </c>
      <c r="K200" s="4">
        <f t="shared" si="3"/>
        <v>57</v>
      </c>
      <c r="L200" s="21">
        <f>VLOOKUP(A200,Übersicht!$C$2:$F$67,4,FALSE)</f>
        <v>85</v>
      </c>
      <c r="M200" s="21">
        <f>VLOOKUP(A200,Übersicht!$C$2:$F$67,4,FALSE)</f>
        <v>85</v>
      </c>
      <c r="N200" s="3" t="s">
        <v>67</v>
      </c>
      <c r="O200" s="3">
        <v>1</v>
      </c>
      <c r="P200" s="4">
        <f>VLOOKUP(A200,Übersicht!$C$2:$I$67,7,FALSE)*100</f>
        <v>100</v>
      </c>
      <c r="Q200" s="4" t="s">
        <v>67</v>
      </c>
      <c r="R200" s="4">
        <f>VLOOKUP(A200,Übersicht!$C$2:$J$67,8,FALSE)*100</f>
        <v>100</v>
      </c>
      <c r="S200" s="4" t="str">
        <f>VLOOKUP(A200,Übersicht!$C$2:$K$67,9,FALSE)</f>
        <v>-</v>
      </c>
      <c r="T200" s="4" t="str">
        <f>VLOOKUP(A200,Übersicht!$C$2:$L$67,10,FALSE)</f>
        <v>-</v>
      </c>
      <c r="U200" s="25">
        <f>VLOOKUP(A200,Übersicht!$C$2:$M$67,11,FALSE)</f>
        <v>950</v>
      </c>
      <c r="V200" s="25" t="str">
        <f>VLOOKUP(A200,Übersicht!$C$2:$N$67,12,FALSE)</f>
        <v>-</v>
      </c>
      <c r="W200" s="25" t="str">
        <f>VLOOKUP(A200,Übersicht!$C$2:$O$67,13,FALSE)</f>
        <v>-</v>
      </c>
      <c r="X200" s="4" t="s">
        <v>67</v>
      </c>
    </row>
    <row r="201" spans="1:24" x14ac:dyDescent="0.35">
      <c r="A201" s="3">
        <v>2004</v>
      </c>
      <c r="B201" s="22" t="s">
        <v>15</v>
      </c>
      <c r="C201" t="s">
        <v>21</v>
      </c>
      <c r="D201" s="23">
        <f>VLOOKUP(A201,Übersicht!$C$2:$D$67,2,FALSE)</f>
        <v>0</v>
      </c>
      <c r="E201" s="23" t="str">
        <f>VLOOKUP(A201,Übersicht!$C$2:$E$67,3,FALSE)</f>
        <v>≤ 16bar</v>
      </c>
      <c r="F201" s="3">
        <v>195</v>
      </c>
      <c r="G201" s="3">
        <f>VLOOKUP(A201,Übersicht!$C$2:$P$67,14,FALSE)</f>
        <v>1</v>
      </c>
      <c r="H201" s="3">
        <v>1</v>
      </c>
      <c r="I201" s="24">
        <v>4820180.8876437806</v>
      </c>
      <c r="J201" s="3">
        <v>1994</v>
      </c>
      <c r="K201" s="4">
        <f t="shared" si="3"/>
        <v>58</v>
      </c>
      <c r="L201" s="21">
        <f>VLOOKUP(A201,Übersicht!$C$2:$F$67,4,FALSE)</f>
        <v>85</v>
      </c>
      <c r="M201" s="21">
        <f>VLOOKUP(A201,Übersicht!$C$2:$F$67,4,FALSE)</f>
        <v>85</v>
      </c>
      <c r="N201" s="3" t="s">
        <v>67</v>
      </c>
      <c r="O201" s="3">
        <v>1</v>
      </c>
      <c r="P201" s="4">
        <f>VLOOKUP(A201,Übersicht!$C$2:$I$67,7,FALSE)*100</f>
        <v>100</v>
      </c>
      <c r="Q201" s="4" t="s">
        <v>67</v>
      </c>
      <c r="R201" s="4">
        <f>VLOOKUP(A201,Übersicht!$C$2:$J$67,8,FALSE)*100</f>
        <v>100</v>
      </c>
      <c r="S201" s="4" t="str">
        <f>VLOOKUP(A201,Übersicht!$C$2:$K$67,9,FALSE)</f>
        <v>-</v>
      </c>
      <c r="T201" s="4" t="str">
        <f>VLOOKUP(A201,Übersicht!$C$2:$L$67,10,FALSE)</f>
        <v>-</v>
      </c>
      <c r="U201" s="25">
        <f>VLOOKUP(A201,Übersicht!$C$2:$M$67,11,FALSE)</f>
        <v>950</v>
      </c>
      <c r="V201" s="25" t="str">
        <f>VLOOKUP(A201,Übersicht!$C$2:$N$67,12,FALSE)</f>
        <v>-</v>
      </c>
      <c r="W201" s="25" t="str">
        <f>VLOOKUP(A201,Übersicht!$C$2:$O$67,13,FALSE)</f>
        <v>-</v>
      </c>
      <c r="X201" s="4" t="s">
        <v>67</v>
      </c>
    </row>
    <row r="202" spans="1:24" x14ac:dyDescent="0.35">
      <c r="A202" s="3">
        <v>2004</v>
      </c>
      <c r="B202" s="22" t="s">
        <v>15</v>
      </c>
      <c r="C202" t="s">
        <v>21</v>
      </c>
      <c r="D202" s="23">
        <f>VLOOKUP(A202,Übersicht!$C$2:$D$67,2,FALSE)</f>
        <v>0</v>
      </c>
      <c r="E202" s="23" t="str">
        <f>VLOOKUP(A202,Übersicht!$C$2:$E$67,3,FALSE)</f>
        <v>≤ 16bar</v>
      </c>
      <c r="F202" s="3">
        <v>196</v>
      </c>
      <c r="G202" s="3">
        <f>VLOOKUP(A202,Übersicht!$C$2:$P$67,14,FALSE)</f>
        <v>1</v>
      </c>
      <c r="H202" s="3">
        <v>1</v>
      </c>
      <c r="I202" s="24">
        <v>4820180.8876437806</v>
      </c>
      <c r="J202" s="3">
        <v>1995</v>
      </c>
      <c r="K202" s="4">
        <f t="shared" si="3"/>
        <v>59</v>
      </c>
      <c r="L202" s="21">
        <f>VLOOKUP(A202,Übersicht!$C$2:$F$67,4,FALSE)</f>
        <v>85</v>
      </c>
      <c r="M202" s="21">
        <f>VLOOKUP(A202,Übersicht!$C$2:$F$67,4,FALSE)</f>
        <v>85</v>
      </c>
      <c r="N202" s="3" t="s">
        <v>67</v>
      </c>
      <c r="O202" s="3">
        <v>1</v>
      </c>
      <c r="P202" s="4">
        <f>VLOOKUP(A202,Übersicht!$C$2:$I$67,7,FALSE)*100</f>
        <v>100</v>
      </c>
      <c r="Q202" s="4" t="s">
        <v>67</v>
      </c>
      <c r="R202" s="4">
        <f>VLOOKUP(A202,Übersicht!$C$2:$J$67,8,FALSE)*100</f>
        <v>100</v>
      </c>
      <c r="S202" s="4" t="str">
        <f>VLOOKUP(A202,Übersicht!$C$2:$K$67,9,FALSE)</f>
        <v>-</v>
      </c>
      <c r="T202" s="4" t="str">
        <f>VLOOKUP(A202,Übersicht!$C$2:$L$67,10,FALSE)</f>
        <v>-</v>
      </c>
      <c r="U202" s="25">
        <f>VLOOKUP(A202,Übersicht!$C$2:$M$67,11,FALSE)</f>
        <v>950</v>
      </c>
      <c r="V202" s="25" t="str">
        <f>VLOOKUP(A202,Übersicht!$C$2:$N$67,12,FALSE)</f>
        <v>-</v>
      </c>
      <c r="W202" s="25" t="str">
        <f>VLOOKUP(A202,Übersicht!$C$2:$O$67,13,FALSE)</f>
        <v>-</v>
      </c>
      <c r="X202" s="4" t="s">
        <v>67</v>
      </c>
    </row>
    <row r="203" spans="1:24" x14ac:dyDescent="0.35">
      <c r="A203" s="3">
        <v>2004</v>
      </c>
      <c r="B203" s="22" t="s">
        <v>15</v>
      </c>
      <c r="C203" t="s">
        <v>21</v>
      </c>
      <c r="D203" s="23">
        <f>VLOOKUP(A203,Übersicht!$C$2:$D$67,2,FALSE)</f>
        <v>0</v>
      </c>
      <c r="E203" s="23" t="str">
        <f>VLOOKUP(A203,Übersicht!$C$2:$E$67,3,FALSE)</f>
        <v>≤ 16bar</v>
      </c>
      <c r="F203" s="3">
        <v>197</v>
      </c>
      <c r="G203" s="3">
        <f>VLOOKUP(A203,Übersicht!$C$2:$P$67,14,FALSE)</f>
        <v>1</v>
      </c>
      <c r="H203" s="3">
        <v>1</v>
      </c>
      <c r="I203" s="24">
        <v>4820180.8876437806</v>
      </c>
      <c r="J203" s="3">
        <v>1996</v>
      </c>
      <c r="K203" s="4">
        <f t="shared" si="3"/>
        <v>60</v>
      </c>
      <c r="L203" s="21">
        <f>VLOOKUP(A203,Übersicht!$C$2:$F$67,4,FALSE)</f>
        <v>85</v>
      </c>
      <c r="M203" s="21">
        <f>VLOOKUP(A203,Übersicht!$C$2:$F$67,4,FALSE)</f>
        <v>85</v>
      </c>
      <c r="N203" s="3" t="s">
        <v>67</v>
      </c>
      <c r="O203" s="3">
        <v>1</v>
      </c>
      <c r="P203" s="4">
        <f>VLOOKUP(A203,Übersicht!$C$2:$I$67,7,FALSE)*100</f>
        <v>100</v>
      </c>
      <c r="Q203" s="4" t="s">
        <v>67</v>
      </c>
      <c r="R203" s="4">
        <f>VLOOKUP(A203,Übersicht!$C$2:$J$67,8,FALSE)*100</f>
        <v>100</v>
      </c>
      <c r="S203" s="4" t="str">
        <f>VLOOKUP(A203,Übersicht!$C$2:$K$67,9,FALSE)</f>
        <v>-</v>
      </c>
      <c r="T203" s="4" t="str">
        <f>VLOOKUP(A203,Übersicht!$C$2:$L$67,10,FALSE)</f>
        <v>-</v>
      </c>
      <c r="U203" s="25">
        <f>VLOOKUP(A203,Übersicht!$C$2:$M$67,11,FALSE)</f>
        <v>950</v>
      </c>
      <c r="V203" s="25" t="str">
        <f>VLOOKUP(A203,Übersicht!$C$2:$N$67,12,FALSE)</f>
        <v>-</v>
      </c>
      <c r="W203" s="25" t="str">
        <f>VLOOKUP(A203,Übersicht!$C$2:$O$67,13,FALSE)</f>
        <v>-</v>
      </c>
      <c r="X203" s="4" t="s">
        <v>67</v>
      </c>
    </row>
    <row r="204" spans="1:24" x14ac:dyDescent="0.35">
      <c r="A204" s="3">
        <v>2004</v>
      </c>
      <c r="B204" s="22" t="s">
        <v>15</v>
      </c>
      <c r="C204" t="s">
        <v>21</v>
      </c>
      <c r="D204" s="23">
        <f>VLOOKUP(A204,Übersicht!$C$2:$D$67,2,FALSE)</f>
        <v>0</v>
      </c>
      <c r="E204" s="23" t="str">
        <f>VLOOKUP(A204,Übersicht!$C$2:$E$67,3,FALSE)</f>
        <v>≤ 16bar</v>
      </c>
      <c r="F204" s="3">
        <v>198</v>
      </c>
      <c r="G204" s="3">
        <f>VLOOKUP(A204,Übersicht!$C$2:$P$67,14,FALSE)</f>
        <v>1</v>
      </c>
      <c r="H204" s="3">
        <v>1</v>
      </c>
      <c r="I204" s="24">
        <v>4820180.8876437806</v>
      </c>
      <c r="J204" s="3">
        <v>1997</v>
      </c>
      <c r="K204" s="4">
        <f t="shared" si="3"/>
        <v>61</v>
      </c>
      <c r="L204" s="21">
        <f>VLOOKUP(A204,Übersicht!$C$2:$F$67,4,FALSE)</f>
        <v>85</v>
      </c>
      <c r="M204" s="21">
        <f>VLOOKUP(A204,Übersicht!$C$2:$F$67,4,FALSE)</f>
        <v>85</v>
      </c>
      <c r="N204" s="3" t="s">
        <v>67</v>
      </c>
      <c r="O204" s="3">
        <v>1</v>
      </c>
      <c r="P204" s="4">
        <f>VLOOKUP(A204,Übersicht!$C$2:$I$67,7,FALSE)*100</f>
        <v>100</v>
      </c>
      <c r="Q204" s="4" t="s">
        <v>67</v>
      </c>
      <c r="R204" s="4">
        <f>VLOOKUP(A204,Übersicht!$C$2:$J$67,8,FALSE)*100</f>
        <v>100</v>
      </c>
      <c r="S204" s="4" t="str">
        <f>VLOOKUP(A204,Übersicht!$C$2:$K$67,9,FALSE)</f>
        <v>-</v>
      </c>
      <c r="T204" s="4" t="str">
        <f>VLOOKUP(A204,Übersicht!$C$2:$L$67,10,FALSE)</f>
        <v>-</v>
      </c>
      <c r="U204" s="25">
        <f>VLOOKUP(A204,Übersicht!$C$2:$M$67,11,FALSE)</f>
        <v>950</v>
      </c>
      <c r="V204" s="25" t="str">
        <f>VLOOKUP(A204,Übersicht!$C$2:$N$67,12,FALSE)</f>
        <v>-</v>
      </c>
      <c r="W204" s="25" t="str">
        <f>VLOOKUP(A204,Übersicht!$C$2:$O$67,13,FALSE)</f>
        <v>-</v>
      </c>
      <c r="X204" s="4" t="s">
        <v>67</v>
      </c>
    </row>
    <row r="205" spans="1:24" x14ac:dyDescent="0.35">
      <c r="A205" s="3">
        <v>2004</v>
      </c>
      <c r="B205" s="22" t="s">
        <v>15</v>
      </c>
      <c r="C205" t="s">
        <v>21</v>
      </c>
      <c r="D205" s="23">
        <f>VLOOKUP(A205,Übersicht!$C$2:$D$67,2,FALSE)</f>
        <v>0</v>
      </c>
      <c r="E205" s="23" t="str">
        <f>VLOOKUP(A205,Übersicht!$C$2:$E$67,3,FALSE)</f>
        <v>≤ 16bar</v>
      </c>
      <c r="F205" s="3">
        <v>199</v>
      </c>
      <c r="G205" s="3">
        <f>VLOOKUP(A205,Übersicht!$C$2:$P$67,14,FALSE)</f>
        <v>1</v>
      </c>
      <c r="H205" s="3">
        <v>1</v>
      </c>
      <c r="I205" s="24">
        <v>4820180.8876437806</v>
      </c>
      <c r="J205" s="3">
        <v>1998</v>
      </c>
      <c r="K205" s="4">
        <f t="shared" si="3"/>
        <v>62</v>
      </c>
      <c r="L205" s="21">
        <f>VLOOKUP(A205,Übersicht!$C$2:$F$67,4,FALSE)</f>
        <v>85</v>
      </c>
      <c r="M205" s="21">
        <f>VLOOKUP(A205,Übersicht!$C$2:$F$67,4,FALSE)</f>
        <v>85</v>
      </c>
      <c r="N205" s="3" t="s">
        <v>67</v>
      </c>
      <c r="O205" s="3">
        <v>1</v>
      </c>
      <c r="P205" s="4">
        <f>VLOOKUP(A205,Übersicht!$C$2:$I$67,7,FALSE)*100</f>
        <v>100</v>
      </c>
      <c r="Q205" s="4" t="s">
        <v>67</v>
      </c>
      <c r="R205" s="4">
        <f>VLOOKUP(A205,Übersicht!$C$2:$J$67,8,FALSE)*100</f>
        <v>100</v>
      </c>
      <c r="S205" s="4" t="str">
        <f>VLOOKUP(A205,Übersicht!$C$2:$K$67,9,FALSE)</f>
        <v>-</v>
      </c>
      <c r="T205" s="4" t="str">
        <f>VLOOKUP(A205,Übersicht!$C$2:$L$67,10,FALSE)</f>
        <v>-</v>
      </c>
      <c r="U205" s="25">
        <f>VLOOKUP(A205,Übersicht!$C$2:$M$67,11,FALSE)</f>
        <v>950</v>
      </c>
      <c r="V205" s="25" t="str">
        <f>VLOOKUP(A205,Übersicht!$C$2:$N$67,12,FALSE)</f>
        <v>-</v>
      </c>
      <c r="W205" s="25" t="str">
        <f>VLOOKUP(A205,Übersicht!$C$2:$O$67,13,FALSE)</f>
        <v>-</v>
      </c>
      <c r="X205" s="4" t="s">
        <v>67</v>
      </c>
    </row>
    <row r="206" spans="1:24" x14ac:dyDescent="0.35">
      <c r="A206" s="3">
        <v>2004</v>
      </c>
      <c r="B206" s="22" t="s">
        <v>15</v>
      </c>
      <c r="C206" t="s">
        <v>21</v>
      </c>
      <c r="D206" s="23">
        <f>VLOOKUP(A206,Übersicht!$C$2:$D$67,2,FALSE)</f>
        <v>0</v>
      </c>
      <c r="E206" s="23" t="str">
        <f>VLOOKUP(A206,Übersicht!$C$2:$E$67,3,FALSE)</f>
        <v>≤ 16bar</v>
      </c>
      <c r="F206" s="3">
        <v>200</v>
      </c>
      <c r="G206" s="3">
        <f>VLOOKUP(A206,Übersicht!$C$2:$P$67,14,FALSE)</f>
        <v>1</v>
      </c>
      <c r="H206" s="3">
        <v>1</v>
      </c>
      <c r="I206" s="24">
        <v>4820180.8876437806</v>
      </c>
      <c r="J206" s="3">
        <v>1999</v>
      </c>
      <c r="K206" s="4">
        <f t="shared" si="3"/>
        <v>63</v>
      </c>
      <c r="L206" s="21">
        <f>VLOOKUP(A206,Übersicht!$C$2:$F$67,4,FALSE)</f>
        <v>85</v>
      </c>
      <c r="M206" s="21">
        <f>VLOOKUP(A206,Übersicht!$C$2:$F$67,4,FALSE)</f>
        <v>85</v>
      </c>
      <c r="N206" s="3" t="s">
        <v>67</v>
      </c>
      <c r="O206" s="3">
        <v>1</v>
      </c>
      <c r="P206" s="4">
        <f>VLOOKUP(A206,Übersicht!$C$2:$I$67,7,FALSE)*100</f>
        <v>100</v>
      </c>
      <c r="Q206" s="4" t="s">
        <v>67</v>
      </c>
      <c r="R206" s="4">
        <f>VLOOKUP(A206,Übersicht!$C$2:$J$67,8,FALSE)*100</f>
        <v>100</v>
      </c>
      <c r="S206" s="4" t="str">
        <f>VLOOKUP(A206,Übersicht!$C$2:$K$67,9,FALSE)</f>
        <v>-</v>
      </c>
      <c r="T206" s="4" t="str">
        <f>VLOOKUP(A206,Übersicht!$C$2:$L$67,10,FALSE)</f>
        <v>-</v>
      </c>
      <c r="U206" s="25">
        <f>VLOOKUP(A206,Übersicht!$C$2:$M$67,11,FALSE)</f>
        <v>950</v>
      </c>
      <c r="V206" s="25" t="str">
        <f>VLOOKUP(A206,Übersicht!$C$2:$N$67,12,FALSE)</f>
        <v>-</v>
      </c>
      <c r="W206" s="25" t="str">
        <f>VLOOKUP(A206,Übersicht!$C$2:$O$67,13,FALSE)</f>
        <v>-</v>
      </c>
      <c r="X206" s="4" t="s">
        <v>67</v>
      </c>
    </row>
    <row r="207" spans="1:24" x14ac:dyDescent="0.35">
      <c r="A207" s="3">
        <v>2004</v>
      </c>
      <c r="B207" s="22" t="s">
        <v>15</v>
      </c>
      <c r="C207" t="s">
        <v>21</v>
      </c>
      <c r="D207" s="23">
        <f>VLOOKUP(A207,Übersicht!$C$2:$D$67,2,FALSE)</f>
        <v>0</v>
      </c>
      <c r="E207" s="23" t="str">
        <f>VLOOKUP(A207,Übersicht!$C$2:$E$67,3,FALSE)</f>
        <v>≤ 16bar</v>
      </c>
      <c r="F207" s="3">
        <v>201</v>
      </c>
      <c r="G207" s="3">
        <f>VLOOKUP(A207,Übersicht!$C$2:$P$67,14,FALSE)</f>
        <v>1</v>
      </c>
      <c r="H207" s="3">
        <v>1</v>
      </c>
      <c r="I207" s="24">
        <v>891702.69733277999</v>
      </c>
      <c r="J207" s="3">
        <v>2000</v>
      </c>
      <c r="K207" s="4">
        <f t="shared" si="3"/>
        <v>64</v>
      </c>
      <c r="L207" s="21">
        <f>VLOOKUP(A207,Übersicht!$C$2:$F$67,4,FALSE)</f>
        <v>85</v>
      </c>
      <c r="M207" s="21">
        <f>VLOOKUP(A207,Übersicht!$C$2:$F$67,4,FALSE)</f>
        <v>85</v>
      </c>
      <c r="N207" s="3" t="s">
        <v>67</v>
      </c>
      <c r="O207" s="3">
        <v>1</v>
      </c>
      <c r="P207" s="4">
        <f>VLOOKUP(A207,Übersicht!$C$2:$I$67,7,FALSE)*100</f>
        <v>100</v>
      </c>
      <c r="Q207" s="4" t="s">
        <v>67</v>
      </c>
      <c r="R207" s="4">
        <f>VLOOKUP(A207,Übersicht!$C$2:$J$67,8,FALSE)*100</f>
        <v>100</v>
      </c>
      <c r="S207" s="4" t="str">
        <f>VLOOKUP(A207,Übersicht!$C$2:$K$67,9,FALSE)</f>
        <v>-</v>
      </c>
      <c r="T207" s="4" t="str">
        <f>VLOOKUP(A207,Übersicht!$C$2:$L$67,10,FALSE)</f>
        <v>-</v>
      </c>
      <c r="U207" s="25">
        <f>VLOOKUP(A207,Übersicht!$C$2:$M$67,11,FALSE)</f>
        <v>950</v>
      </c>
      <c r="V207" s="25" t="str">
        <f>VLOOKUP(A207,Übersicht!$C$2:$N$67,12,FALSE)</f>
        <v>-</v>
      </c>
      <c r="W207" s="25" t="str">
        <f>VLOOKUP(A207,Übersicht!$C$2:$O$67,13,FALSE)</f>
        <v>-</v>
      </c>
      <c r="X207" s="4" t="s">
        <v>67</v>
      </c>
    </row>
    <row r="208" spans="1:24" x14ac:dyDescent="0.35">
      <c r="A208" s="3">
        <v>2004</v>
      </c>
      <c r="B208" s="22" t="s">
        <v>15</v>
      </c>
      <c r="C208" t="s">
        <v>21</v>
      </c>
      <c r="D208" s="23">
        <f>VLOOKUP(A208,Übersicht!$C$2:$D$67,2,FALSE)</f>
        <v>0</v>
      </c>
      <c r="E208" s="23" t="str">
        <f>VLOOKUP(A208,Übersicht!$C$2:$E$67,3,FALSE)</f>
        <v>≤ 16bar</v>
      </c>
      <c r="F208" s="3">
        <v>202</v>
      </c>
      <c r="G208" s="3">
        <f>VLOOKUP(A208,Übersicht!$C$2:$P$67,14,FALSE)</f>
        <v>1</v>
      </c>
      <c r="H208" s="3">
        <v>1</v>
      </c>
      <c r="I208" s="24">
        <v>891702.69733277999</v>
      </c>
      <c r="J208" s="3">
        <v>2001</v>
      </c>
      <c r="K208" s="4">
        <f t="shared" si="3"/>
        <v>65</v>
      </c>
      <c r="L208" s="21">
        <f>VLOOKUP(A208,Übersicht!$C$2:$F$67,4,FALSE)</f>
        <v>85</v>
      </c>
      <c r="M208" s="21">
        <f>VLOOKUP(A208,Übersicht!$C$2:$F$67,4,FALSE)</f>
        <v>85</v>
      </c>
      <c r="N208" s="3" t="s">
        <v>67</v>
      </c>
      <c r="O208" s="3">
        <v>1</v>
      </c>
      <c r="P208" s="4">
        <f>VLOOKUP(A208,Übersicht!$C$2:$I$67,7,FALSE)*100</f>
        <v>100</v>
      </c>
      <c r="Q208" s="4" t="s">
        <v>67</v>
      </c>
      <c r="R208" s="4">
        <f>VLOOKUP(A208,Übersicht!$C$2:$J$67,8,FALSE)*100</f>
        <v>100</v>
      </c>
      <c r="S208" s="4" t="str">
        <f>VLOOKUP(A208,Übersicht!$C$2:$K$67,9,FALSE)</f>
        <v>-</v>
      </c>
      <c r="T208" s="4" t="str">
        <f>VLOOKUP(A208,Übersicht!$C$2:$L$67,10,FALSE)</f>
        <v>-</v>
      </c>
      <c r="U208" s="25">
        <f>VLOOKUP(A208,Übersicht!$C$2:$M$67,11,FALSE)</f>
        <v>950</v>
      </c>
      <c r="V208" s="25" t="str">
        <f>VLOOKUP(A208,Übersicht!$C$2:$N$67,12,FALSE)</f>
        <v>-</v>
      </c>
      <c r="W208" s="25" t="str">
        <f>VLOOKUP(A208,Übersicht!$C$2:$O$67,13,FALSE)</f>
        <v>-</v>
      </c>
      <c r="X208" s="4" t="s">
        <v>67</v>
      </c>
    </row>
    <row r="209" spans="1:24" x14ac:dyDescent="0.35">
      <c r="A209" s="3">
        <v>2004</v>
      </c>
      <c r="B209" s="22" t="s">
        <v>15</v>
      </c>
      <c r="C209" t="s">
        <v>21</v>
      </c>
      <c r="D209" s="23">
        <f>VLOOKUP(A209,Übersicht!$C$2:$D$67,2,FALSE)</f>
        <v>0</v>
      </c>
      <c r="E209" s="23" t="str">
        <f>VLOOKUP(A209,Übersicht!$C$2:$E$67,3,FALSE)</f>
        <v>≤ 16bar</v>
      </c>
      <c r="F209" s="3">
        <v>203</v>
      </c>
      <c r="G209" s="3">
        <f>VLOOKUP(A209,Übersicht!$C$2:$P$67,14,FALSE)</f>
        <v>1</v>
      </c>
      <c r="H209" s="3">
        <v>1</v>
      </c>
      <c r="I209" s="24">
        <v>891702.69733277999</v>
      </c>
      <c r="J209" s="3">
        <v>2002</v>
      </c>
      <c r="K209" s="4">
        <f t="shared" si="3"/>
        <v>66</v>
      </c>
      <c r="L209" s="21">
        <f>VLOOKUP(A209,Übersicht!$C$2:$F$67,4,FALSE)</f>
        <v>85</v>
      </c>
      <c r="M209" s="21">
        <f>VLOOKUP(A209,Übersicht!$C$2:$F$67,4,FALSE)</f>
        <v>85</v>
      </c>
      <c r="N209" s="3" t="s">
        <v>67</v>
      </c>
      <c r="O209" s="3">
        <v>1</v>
      </c>
      <c r="P209" s="4">
        <f>VLOOKUP(A209,Übersicht!$C$2:$I$67,7,FALSE)*100</f>
        <v>100</v>
      </c>
      <c r="Q209" s="4" t="s">
        <v>67</v>
      </c>
      <c r="R209" s="4">
        <f>VLOOKUP(A209,Übersicht!$C$2:$J$67,8,FALSE)*100</f>
        <v>100</v>
      </c>
      <c r="S209" s="4" t="str">
        <f>VLOOKUP(A209,Übersicht!$C$2:$K$67,9,FALSE)</f>
        <v>-</v>
      </c>
      <c r="T209" s="4" t="str">
        <f>VLOOKUP(A209,Übersicht!$C$2:$L$67,10,FALSE)</f>
        <v>-</v>
      </c>
      <c r="U209" s="25">
        <f>VLOOKUP(A209,Übersicht!$C$2:$M$67,11,FALSE)</f>
        <v>950</v>
      </c>
      <c r="V209" s="25" t="str">
        <f>VLOOKUP(A209,Übersicht!$C$2:$N$67,12,FALSE)</f>
        <v>-</v>
      </c>
      <c r="W209" s="25" t="str">
        <f>VLOOKUP(A209,Übersicht!$C$2:$O$67,13,FALSE)</f>
        <v>-</v>
      </c>
      <c r="X209" s="4" t="s">
        <v>67</v>
      </c>
    </row>
    <row r="210" spans="1:24" x14ac:dyDescent="0.35">
      <c r="A210" s="3">
        <v>2004</v>
      </c>
      <c r="B210" s="22" t="s">
        <v>15</v>
      </c>
      <c r="C210" t="s">
        <v>21</v>
      </c>
      <c r="D210" s="23">
        <f>VLOOKUP(A210,Übersicht!$C$2:$D$67,2,FALSE)</f>
        <v>0</v>
      </c>
      <c r="E210" s="23" t="str">
        <f>VLOOKUP(A210,Übersicht!$C$2:$E$67,3,FALSE)</f>
        <v>≤ 16bar</v>
      </c>
      <c r="F210" s="3">
        <v>204</v>
      </c>
      <c r="G210" s="3">
        <f>VLOOKUP(A210,Übersicht!$C$2:$P$67,14,FALSE)</f>
        <v>1</v>
      </c>
      <c r="H210" s="3">
        <v>1</v>
      </c>
      <c r="I210" s="24">
        <v>891702.69733277999</v>
      </c>
      <c r="J210" s="3">
        <v>2003</v>
      </c>
      <c r="K210" s="4">
        <f t="shared" si="3"/>
        <v>67</v>
      </c>
      <c r="L210" s="21">
        <f>VLOOKUP(A210,Übersicht!$C$2:$F$67,4,FALSE)</f>
        <v>85</v>
      </c>
      <c r="M210" s="21">
        <f>VLOOKUP(A210,Übersicht!$C$2:$F$67,4,FALSE)</f>
        <v>85</v>
      </c>
      <c r="N210" s="3" t="s">
        <v>67</v>
      </c>
      <c r="O210" s="3">
        <v>1</v>
      </c>
      <c r="P210" s="4">
        <f>VLOOKUP(A210,Übersicht!$C$2:$I$67,7,FALSE)*100</f>
        <v>100</v>
      </c>
      <c r="Q210" s="4" t="s">
        <v>67</v>
      </c>
      <c r="R210" s="4">
        <f>VLOOKUP(A210,Übersicht!$C$2:$J$67,8,FALSE)*100</f>
        <v>100</v>
      </c>
      <c r="S210" s="4" t="str">
        <f>VLOOKUP(A210,Übersicht!$C$2:$K$67,9,FALSE)</f>
        <v>-</v>
      </c>
      <c r="T210" s="4" t="str">
        <f>VLOOKUP(A210,Übersicht!$C$2:$L$67,10,FALSE)</f>
        <v>-</v>
      </c>
      <c r="U210" s="25">
        <f>VLOOKUP(A210,Übersicht!$C$2:$M$67,11,FALSE)</f>
        <v>950</v>
      </c>
      <c r="V210" s="25" t="str">
        <f>VLOOKUP(A210,Übersicht!$C$2:$N$67,12,FALSE)</f>
        <v>-</v>
      </c>
      <c r="W210" s="25" t="str">
        <f>VLOOKUP(A210,Übersicht!$C$2:$O$67,13,FALSE)</f>
        <v>-</v>
      </c>
      <c r="X210" s="4" t="s">
        <v>67</v>
      </c>
    </row>
    <row r="211" spans="1:24" x14ac:dyDescent="0.35">
      <c r="A211" s="3">
        <v>2004</v>
      </c>
      <c r="B211" s="22" t="s">
        <v>15</v>
      </c>
      <c r="C211" t="s">
        <v>21</v>
      </c>
      <c r="D211" s="23">
        <f>VLOOKUP(A211,Übersicht!$C$2:$D$67,2,FALSE)</f>
        <v>0</v>
      </c>
      <c r="E211" s="23" t="str">
        <f>VLOOKUP(A211,Übersicht!$C$2:$E$67,3,FALSE)</f>
        <v>≤ 16bar</v>
      </c>
      <c r="F211" s="3">
        <v>205</v>
      </c>
      <c r="G211" s="3">
        <f>VLOOKUP(A211,Übersicht!$C$2:$P$67,14,FALSE)</f>
        <v>1</v>
      </c>
      <c r="H211" s="3">
        <v>1</v>
      </c>
      <c r="I211" s="24">
        <v>891702.69733277999</v>
      </c>
      <c r="J211" s="3">
        <v>2004</v>
      </c>
      <c r="K211" s="4">
        <f t="shared" si="3"/>
        <v>68</v>
      </c>
      <c r="L211" s="21">
        <f>VLOOKUP(A211,Übersicht!$C$2:$F$67,4,FALSE)</f>
        <v>85</v>
      </c>
      <c r="M211" s="21">
        <f>VLOOKUP(A211,Übersicht!$C$2:$F$67,4,FALSE)</f>
        <v>85</v>
      </c>
      <c r="N211" s="3" t="s">
        <v>67</v>
      </c>
      <c r="O211" s="3">
        <v>1</v>
      </c>
      <c r="P211" s="4">
        <f>VLOOKUP(A211,Übersicht!$C$2:$I$67,7,FALSE)*100</f>
        <v>100</v>
      </c>
      <c r="Q211" s="4" t="s">
        <v>67</v>
      </c>
      <c r="R211" s="4">
        <f>VLOOKUP(A211,Übersicht!$C$2:$J$67,8,FALSE)*100</f>
        <v>100</v>
      </c>
      <c r="S211" s="4" t="str">
        <f>VLOOKUP(A211,Übersicht!$C$2:$K$67,9,FALSE)</f>
        <v>-</v>
      </c>
      <c r="T211" s="4" t="str">
        <f>VLOOKUP(A211,Übersicht!$C$2:$L$67,10,FALSE)</f>
        <v>-</v>
      </c>
      <c r="U211" s="25">
        <f>VLOOKUP(A211,Übersicht!$C$2:$M$67,11,FALSE)</f>
        <v>950</v>
      </c>
      <c r="V211" s="25" t="str">
        <f>VLOOKUP(A211,Übersicht!$C$2:$N$67,12,FALSE)</f>
        <v>-</v>
      </c>
      <c r="W211" s="25" t="str">
        <f>VLOOKUP(A211,Übersicht!$C$2:$O$67,13,FALSE)</f>
        <v>-</v>
      </c>
      <c r="X211" s="4" t="s">
        <v>67</v>
      </c>
    </row>
    <row r="212" spans="1:24" x14ac:dyDescent="0.35">
      <c r="A212" s="3">
        <v>2004</v>
      </c>
      <c r="B212" s="22" t="s">
        <v>15</v>
      </c>
      <c r="C212" t="s">
        <v>21</v>
      </c>
      <c r="D212" s="23">
        <f>VLOOKUP(A212,Übersicht!$C$2:$D$67,2,FALSE)</f>
        <v>0</v>
      </c>
      <c r="E212" s="23" t="str">
        <f>VLOOKUP(A212,Übersicht!$C$2:$E$67,3,FALSE)</f>
        <v>≤ 16bar</v>
      </c>
      <c r="F212" s="3">
        <v>206</v>
      </c>
      <c r="G212" s="3">
        <f>VLOOKUP(A212,Übersicht!$C$2:$P$67,14,FALSE)</f>
        <v>1</v>
      </c>
      <c r="H212" s="3">
        <v>1</v>
      </c>
      <c r="I212" s="24">
        <v>891702.69733277999</v>
      </c>
      <c r="J212" s="3">
        <v>2005</v>
      </c>
      <c r="K212" s="4">
        <f t="shared" si="3"/>
        <v>69</v>
      </c>
      <c r="L212" s="21">
        <f>VLOOKUP(A212,Übersicht!$C$2:$F$67,4,FALSE)</f>
        <v>85</v>
      </c>
      <c r="M212" s="21">
        <f>VLOOKUP(A212,Übersicht!$C$2:$F$67,4,FALSE)</f>
        <v>85</v>
      </c>
      <c r="N212" s="3" t="s">
        <v>67</v>
      </c>
      <c r="O212" s="3">
        <v>1</v>
      </c>
      <c r="P212" s="4">
        <f>VLOOKUP(A212,Übersicht!$C$2:$I$67,7,FALSE)*100</f>
        <v>100</v>
      </c>
      <c r="Q212" s="4" t="s">
        <v>67</v>
      </c>
      <c r="R212" s="4">
        <f>VLOOKUP(A212,Übersicht!$C$2:$J$67,8,FALSE)*100</f>
        <v>100</v>
      </c>
      <c r="S212" s="4" t="str">
        <f>VLOOKUP(A212,Übersicht!$C$2:$K$67,9,FALSE)</f>
        <v>-</v>
      </c>
      <c r="T212" s="4" t="str">
        <f>VLOOKUP(A212,Übersicht!$C$2:$L$67,10,FALSE)</f>
        <v>-</v>
      </c>
      <c r="U212" s="25">
        <f>VLOOKUP(A212,Übersicht!$C$2:$M$67,11,FALSE)</f>
        <v>950</v>
      </c>
      <c r="V212" s="25" t="str">
        <f>VLOOKUP(A212,Übersicht!$C$2:$N$67,12,FALSE)</f>
        <v>-</v>
      </c>
      <c r="W212" s="25" t="str">
        <f>VLOOKUP(A212,Übersicht!$C$2:$O$67,13,FALSE)</f>
        <v>-</v>
      </c>
      <c r="X212" s="4" t="s">
        <v>67</v>
      </c>
    </row>
    <row r="213" spans="1:24" x14ac:dyDescent="0.35">
      <c r="A213" s="3">
        <v>2004</v>
      </c>
      <c r="B213" s="22" t="s">
        <v>15</v>
      </c>
      <c r="C213" t="s">
        <v>21</v>
      </c>
      <c r="D213" s="23">
        <f>VLOOKUP(A213,Übersicht!$C$2:$D$67,2,FALSE)</f>
        <v>0</v>
      </c>
      <c r="E213" s="23" t="str">
        <f>VLOOKUP(A213,Übersicht!$C$2:$E$67,3,FALSE)</f>
        <v>≤ 16bar</v>
      </c>
      <c r="F213" s="3">
        <v>207</v>
      </c>
      <c r="G213" s="3">
        <f>VLOOKUP(A213,Übersicht!$C$2:$P$67,14,FALSE)</f>
        <v>1</v>
      </c>
      <c r="H213" s="3">
        <v>1</v>
      </c>
      <c r="I213" s="24">
        <v>891702.69733277999</v>
      </c>
      <c r="J213" s="3">
        <v>2006</v>
      </c>
      <c r="K213" s="4">
        <f t="shared" si="3"/>
        <v>70</v>
      </c>
      <c r="L213" s="21">
        <f>VLOOKUP(A213,Übersicht!$C$2:$F$67,4,FALSE)</f>
        <v>85</v>
      </c>
      <c r="M213" s="21">
        <f>VLOOKUP(A213,Übersicht!$C$2:$F$67,4,FALSE)</f>
        <v>85</v>
      </c>
      <c r="N213" s="3" t="s">
        <v>67</v>
      </c>
      <c r="O213" s="3">
        <v>1</v>
      </c>
      <c r="P213" s="4">
        <f>VLOOKUP(A213,Übersicht!$C$2:$I$67,7,FALSE)*100</f>
        <v>100</v>
      </c>
      <c r="Q213" s="4" t="s">
        <v>67</v>
      </c>
      <c r="R213" s="4">
        <f>VLOOKUP(A213,Übersicht!$C$2:$J$67,8,FALSE)*100</f>
        <v>100</v>
      </c>
      <c r="S213" s="4" t="str">
        <f>VLOOKUP(A213,Übersicht!$C$2:$K$67,9,FALSE)</f>
        <v>-</v>
      </c>
      <c r="T213" s="4" t="str">
        <f>VLOOKUP(A213,Übersicht!$C$2:$L$67,10,FALSE)</f>
        <v>-</v>
      </c>
      <c r="U213" s="25">
        <f>VLOOKUP(A213,Übersicht!$C$2:$M$67,11,FALSE)</f>
        <v>950</v>
      </c>
      <c r="V213" s="25" t="str">
        <f>VLOOKUP(A213,Übersicht!$C$2:$N$67,12,FALSE)</f>
        <v>-</v>
      </c>
      <c r="W213" s="25" t="str">
        <f>VLOOKUP(A213,Übersicht!$C$2:$O$67,13,FALSE)</f>
        <v>-</v>
      </c>
      <c r="X213" s="4" t="s">
        <v>67</v>
      </c>
    </row>
    <row r="214" spans="1:24" x14ac:dyDescent="0.35">
      <c r="A214" s="3">
        <v>2004</v>
      </c>
      <c r="B214" s="22" t="s">
        <v>15</v>
      </c>
      <c r="C214" t="s">
        <v>21</v>
      </c>
      <c r="D214" s="23">
        <f>VLOOKUP(A214,Übersicht!$C$2:$D$67,2,FALSE)</f>
        <v>0</v>
      </c>
      <c r="E214" s="23" t="str">
        <f>VLOOKUP(A214,Übersicht!$C$2:$E$67,3,FALSE)</f>
        <v>≤ 16bar</v>
      </c>
      <c r="F214" s="3">
        <v>208</v>
      </c>
      <c r="G214" s="3">
        <f>VLOOKUP(A214,Übersicht!$C$2:$P$67,14,FALSE)</f>
        <v>1</v>
      </c>
      <c r="H214" s="3">
        <v>1</v>
      </c>
      <c r="I214" s="24">
        <v>891702.69733277999</v>
      </c>
      <c r="J214" s="3">
        <v>2007</v>
      </c>
      <c r="K214" s="4">
        <f t="shared" si="3"/>
        <v>71</v>
      </c>
      <c r="L214" s="21">
        <f>VLOOKUP(A214,Übersicht!$C$2:$F$67,4,FALSE)</f>
        <v>85</v>
      </c>
      <c r="M214" s="21">
        <f>VLOOKUP(A214,Übersicht!$C$2:$F$67,4,FALSE)</f>
        <v>85</v>
      </c>
      <c r="N214" s="3" t="s">
        <v>67</v>
      </c>
      <c r="O214" s="3">
        <v>1</v>
      </c>
      <c r="P214" s="4">
        <f>VLOOKUP(A214,Übersicht!$C$2:$I$67,7,FALSE)*100</f>
        <v>100</v>
      </c>
      <c r="Q214" s="4" t="s">
        <v>67</v>
      </c>
      <c r="R214" s="4">
        <f>VLOOKUP(A214,Übersicht!$C$2:$J$67,8,FALSE)*100</f>
        <v>100</v>
      </c>
      <c r="S214" s="4" t="str">
        <f>VLOOKUP(A214,Übersicht!$C$2:$K$67,9,FALSE)</f>
        <v>-</v>
      </c>
      <c r="T214" s="4" t="str">
        <f>VLOOKUP(A214,Übersicht!$C$2:$L$67,10,FALSE)</f>
        <v>-</v>
      </c>
      <c r="U214" s="25">
        <f>VLOOKUP(A214,Übersicht!$C$2:$M$67,11,FALSE)</f>
        <v>950</v>
      </c>
      <c r="V214" s="25" t="str">
        <f>VLOOKUP(A214,Übersicht!$C$2:$N$67,12,FALSE)</f>
        <v>-</v>
      </c>
      <c r="W214" s="25" t="str">
        <f>VLOOKUP(A214,Übersicht!$C$2:$O$67,13,FALSE)</f>
        <v>-</v>
      </c>
      <c r="X214" s="4" t="s">
        <v>67</v>
      </c>
    </row>
    <row r="215" spans="1:24" x14ac:dyDescent="0.35">
      <c r="A215" s="3">
        <v>2004</v>
      </c>
      <c r="B215" s="22" t="s">
        <v>15</v>
      </c>
      <c r="C215" t="s">
        <v>21</v>
      </c>
      <c r="D215" s="23">
        <f>VLOOKUP(A215,Übersicht!$C$2:$D$67,2,FALSE)</f>
        <v>0</v>
      </c>
      <c r="E215" s="23" t="str">
        <f>VLOOKUP(A215,Übersicht!$C$2:$E$67,3,FALSE)</f>
        <v>≤ 16bar</v>
      </c>
      <c r="F215" s="3">
        <v>209</v>
      </c>
      <c r="G215" s="3">
        <f>VLOOKUP(A215,Übersicht!$C$2:$P$67,14,FALSE)</f>
        <v>1</v>
      </c>
      <c r="H215" s="3">
        <v>1</v>
      </c>
      <c r="I215" s="24">
        <v>891702.69733277999</v>
      </c>
      <c r="J215" s="3">
        <v>2008</v>
      </c>
      <c r="K215" s="4">
        <f t="shared" si="3"/>
        <v>72</v>
      </c>
      <c r="L215" s="21">
        <f>VLOOKUP(A215,Übersicht!$C$2:$F$67,4,FALSE)</f>
        <v>85</v>
      </c>
      <c r="M215" s="21">
        <f>VLOOKUP(A215,Übersicht!$C$2:$F$67,4,FALSE)</f>
        <v>85</v>
      </c>
      <c r="N215" s="3" t="s">
        <v>67</v>
      </c>
      <c r="O215" s="3">
        <v>1</v>
      </c>
      <c r="P215" s="4">
        <f>VLOOKUP(A215,Übersicht!$C$2:$I$67,7,FALSE)*100</f>
        <v>100</v>
      </c>
      <c r="Q215" s="4" t="s">
        <v>67</v>
      </c>
      <c r="R215" s="4">
        <f>VLOOKUP(A215,Übersicht!$C$2:$J$67,8,FALSE)*100</f>
        <v>100</v>
      </c>
      <c r="S215" s="4" t="str">
        <f>VLOOKUP(A215,Übersicht!$C$2:$K$67,9,FALSE)</f>
        <v>-</v>
      </c>
      <c r="T215" s="4" t="str">
        <f>VLOOKUP(A215,Übersicht!$C$2:$L$67,10,FALSE)</f>
        <v>-</v>
      </c>
      <c r="U215" s="25">
        <f>VLOOKUP(A215,Übersicht!$C$2:$M$67,11,FALSE)</f>
        <v>950</v>
      </c>
      <c r="V215" s="25" t="str">
        <f>VLOOKUP(A215,Übersicht!$C$2:$N$67,12,FALSE)</f>
        <v>-</v>
      </c>
      <c r="W215" s="25" t="str">
        <f>VLOOKUP(A215,Übersicht!$C$2:$O$67,13,FALSE)</f>
        <v>-</v>
      </c>
      <c r="X215" s="4" t="s">
        <v>67</v>
      </c>
    </row>
    <row r="216" spans="1:24" x14ac:dyDescent="0.35">
      <c r="A216" s="3">
        <v>2004</v>
      </c>
      <c r="B216" s="22" t="s">
        <v>15</v>
      </c>
      <c r="C216" t="s">
        <v>21</v>
      </c>
      <c r="D216" s="23">
        <f>VLOOKUP(A216,Übersicht!$C$2:$D$67,2,FALSE)</f>
        <v>0</v>
      </c>
      <c r="E216" s="23" t="str">
        <f>VLOOKUP(A216,Übersicht!$C$2:$E$67,3,FALSE)</f>
        <v>≤ 16bar</v>
      </c>
      <c r="F216" s="3">
        <v>210</v>
      </c>
      <c r="G216" s="3">
        <f>VLOOKUP(A216,Übersicht!$C$2:$P$67,14,FALSE)</f>
        <v>1</v>
      </c>
      <c r="H216" s="3">
        <v>1</v>
      </c>
      <c r="I216" s="24">
        <v>891702.69733277999</v>
      </c>
      <c r="J216" s="3">
        <v>2009</v>
      </c>
      <c r="K216" s="4">
        <f t="shared" si="3"/>
        <v>73</v>
      </c>
      <c r="L216" s="21">
        <f>VLOOKUP(A216,Übersicht!$C$2:$F$67,4,FALSE)</f>
        <v>85</v>
      </c>
      <c r="M216" s="21">
        <f>VLOOKUP(A216,Übersicht!$C$2:$F$67,4,FALSE)</f>
        <v>85</v>
      </c>
      <c r="N216" s="3" t="s">
        <v>67</v>
      </c>
      <c r="O216" s="3">
        <v>1</v>
      </c>
      <c r="P216" s="4">
        <f>VLOOKUP(A216,Übersicht!$C$2:$I$67,7,FALSE)*100</f>
        <v>100</v>
      </c>
      <c r="Q216" s="4" t="s">
        <v>67</v>
      </c>
      <c r="R216" s="4">
        <f>VLOOKUP(A216,Übersicht!$C$2:$J$67,8,FALSE)*100</f>
        <v>100</v>
      </c>
      <c r="S216" s="4" t="str">
        <f>VLOOKUP(A216,Übersicht!$C$2:$K$67,9,FALSE)</f>
        <v>-</v>
      </c>
      <c r="T216" s="4" t="str">
        <f>VLOOKUP(A216,Übersicht!$C$2:$L$67,10,FALSE)</f>
        <v>-</v>
      </c>
      <c r="U216" s="25">
        <f>VLOOKUP(A216,Übersicht!$C$2:$M$67,11,FALSE)</f>
        <v>950</v>
      </c>
      <c r="V216" s="25" t="str">
        <f>VLOOKUP(A216,Übersicht!$C$2:$N$67,12,FALSE)</f>
        <v>-</v>
      </c>
      <c r="W216" s="25" t="str">
        <f>VLOOKUP(A216,Übersicht!$C$2:$O$67,13,FALSE)</f>
        <v>-</v>
      </c>
      <c r="X216" s="4" t="s">
        <v>67</v>
      </c>
    </row>
    <row r="217" spans="1:24" x14ac:dyDescent="0.35">
      <c r="A217" s="3">
        <v>2004</v>
      </c>
      <c r="B217" s="22" t="s">
        <v>15</v>
      </c>
      <c r="C217" t="s">
        <v>21</v>
      </c>
      <c r="D217" s="23">
        <f>VLOOKUP(A217,Übersicht!$C$2:$D$67,2,FALSE)</f>
        <v>0</v>
      </c>
      <c r="E217" s="23" t="str">
        <f>VLOOKUP(A217,Übersicht!$C$2:$E$67,3,FALSE)</f>
        <v>≤ 16bar</v>
      </c>
      <c r="F217" s="3">
        <v>211</v>
      </c>
      <c r="G217" s="3">
        <f>VLOOKUP(A217,Übersicht!$C$2:$P$67,14,FALSE)</f>
        <v>1</v>
      </c>
      <c r="H217" s="3">
        <v>1</v>
      </c>
      <c r="I217" s="24">
        <v>191702.69733278002</v>
      </c>
      <c r="J217" s="3">
        <v>2010</v>
      </c>
      <c r="K217" s="4">
        <f t="shared" si="3"/>
        <v>74</v>
      </c>
      <c r="L217" s="21">
        <f>VLOOKUP(A217,Übersicht!$C$2:$F$67,4,FALSE)</f>
        <v>85</v>
      </c>
      <c r="M217" s="21">
        <f>VLOOKUP(A217,Übersicht!$C$2:$F$67,4,FALSE)</f>
        <v>85</v>
      </c>
      <c r="N217" s="3" t="s">
        <v>67</v>
      </c>
      <c r="O217" s="3">
        <v>1</v>
      </c>
      <c r="P217" s="4">
        <f>VLOOKUP(A217,Übersicht!$C$2:$I$67,7,FALSE)*100</f>
        <v>100</v>
      </c>
      <c r="Q217" s="4" t="s">
        <v>67</v>
      </c>
      <c r="R217" s="4">
        <f>VLOOKUP(A217,Übersicht!$C$2:$J$67,8,FALSE)*100</f>
        <v>100</v>
      </c>
      <c r="S217" s="4" t="str">
        <f>VLOOKUP(A217,Übersicht!$C$2:$K$67,9,FALSE)</f>
        <v>-</v>
      </c>
      <c r="T217" s="4" t="str">
        <f>VLOOKUP(A217,Übersicht!$C$2:$L$67,10,FALSE)</f>
        <v>-</v>
      </c>
      <c r="U217" s="25">
        <f>VLOOKUP(A217,Übersicht!$C$2:$M$67,11,FALSE)</f>
        <v>950</v>
      </c>
      <c r="V217" s="25" t="str">
        <f>VLOOKUP(A217,Übersicht!$C$2:$N$67,12,FALSE)</f>
        <v>-</v>
      </c>
      <c r="W217" s="25" t="str">
        <f>VLOOKUP(A217,Übersicht!$C$2:$O$67,13,FALSE)</f>
        <v>-</v>
      </c>
      <c r="X217" s="4" t="s">
        <v>67</v>
      </c>
    </row>
    <row r="218" spans="1:24" x14ac:dyDescent="0.35">
      <c r="A218" s="3">
        <v>2004</v>
      </c>
      <c r="B218" s="22" t="s">
        <v>15</v>
      </c>
      <c r="C218" t="s">
        <v>21</v>
      </c>
      <c r="D218" s="23">
        <f>VLOOKUP(A218,Übersicht!$C$2:$D$67,2,FALSE)</f>
        <v>0</v>
      </c>
      <c r="E218" s="23" t="str">
        <f>VLOOKUP(A218,Übersicht!$C$2:$E$67,3,FALSE)</f>
        <v>≤ 16bar</v>
      </c>
      <c r="F218" s="3">
        <v>212</v>
      </c>
      <c r="G218" s="3">
        <f>VLOOKUP(A218,Übersicht!$C$2:$P$67,14,FALSE)</f>
        <v>1</v>
      </c>
      <c r="H218" s="3">
        <v>1</v>
      </c>
      <c r="I218" s="24">
        <v>191702.69733278002</v>
      </c>
      <c r="J218" s="3">
        <v>2011</v>
      </c>
      <c r="K218" s="4">
        <f t="shared" si="3"/>
        <v>75</v>
      </c>
      <c r="L218" s="21">
        <f>VLOOKUP(A218,Übersicht!$C$2:$F$67,4,FALSE)</f>
        <v>85</v>
      </c>
      <c r="M218" s="21">
        <f>VLOOKUP(A218,Übersicht!$C$2:$F$67,4,FALSE)</f>
        <v>85</v>
      </c>
      <c r="N218" s="3" t="s">
        <v>67</v>
      </c>
      <c r="O218" s="3">
        <v>1</v>
      </c>
      <c r="P218" s="4">
        <f>VLOOKUP(A218,Übersicht!$C$2:$I$67,7,FALSE)*100</f>
        <v>100</v>
      </c>
      <c r="Q218" s="4" t="s">
        <v>67</v>
      </c>
      <c r="R218" s="4">
        <f>VLOOKUP(A218,Übersicht!$C$2:$J$67,8,FALSE)*100</f>
        <v>100</v>
      </c>
      <c r="S218" s="4" t="str">
        <f>VLOOKUP(A218,Übersicht!$C$2:$K$67,9,FALSE)</f>
        <v>-</v>
      </c>
      <c r="T218" s="4" t="str">
        <f>VLOOKUP(A218,Übersicht!$C$2:$L$67,10,FALSE)</f>
        <v>-</v>
      </c>
      <c r="U218" s="25">
        <f>VLOOKUP(A218,Übersicht!$C$2:$M$67,11,FALSE)</f>
        <v>950</v>
      </c>
      <c r="V218" s="25" t="str">
        <f>VLOOKUP(A218,Übersicht!$C$2:$N$67,12,FALSE)</f>
        <v>-</v>
      </c>
      <c r="W218" s="25" t="str">
        <f>VLOOKUP(A218,Übersicht!$C$2:$O$67,13,FALSE)</f>
        <v>-</v>
      </c>
      <c r="X218" s="4" t="s">
        <v>67</v>
      </c>
    </row>
    <row r="219" spans="1:24" x14ac:dyDescent="0.35">
      <c r="A219" s="3">
        <v>2004</v>
      </c>
      <c r="B219" s="22" t="s">
        <v>15</v>
      </c>
      <c r="C219" t="s">
        <v>21</v>
      </c>
      <c r="D219" s="23">
        <f>VLOOKUP(A219,Übersicht!$C$2:$D$67,2,FALSE)</f>
        <v>0</v>
      </c>
      <c r="E219" s="23" t="str">
        <f>VLOOKUP(A219,Übersicht!$C$2:$E$67,3,FALSE)</f>
        <v>≤ 16bar</v>
      </c>
      <c r="F219" s="3">
        <v>213</v>
      </c>
      <c r="G219" s="3">
        <f>VLOOKUP(A219,Übersicht!$C$2:$P$67,14,FALSE)</f>
        <v>1</v>
      </c>
      <c r="H219" s="3">
        <v>1</v>
      </c>
      <c r="I219" s="24">
        <v>191702.69733278002</v>
      </c>
      <c r="J219" s="3">
        <v>2012</v>
      </c>
      <c r="K219" s="4">
        <f t="shared" si="3"/>
        <v>76</v>
      </c>
      <c r="L219" s="21">
        <f>VLOOKUP(A219,Übersicht!$C$2:$F$67,4,FALSE)</f>
        <v>85</v>
      </c>
      <c r="M219" s="21">
        <f>VLOOKUP(A219,Übersicht!$C$2:$F$67,4,FALSE)</f>
        <v>85</v>
      </c>
      <c r="N219" s="3" t="s">
        <v>67</v>
      </c>
      <c r="O219" s="3">
        <v>1</v>
      </c>
      <c r="P219" s="4">
        <f>VLOOKUP(A219,Übersicht!$C$2:$I$67,7,FALSE)*100</f>
        <v>100</v>
      </c>
      <c r="Q219" s="4" t="s">
        <v>67</v>
      </c>
      <c r="R219" s="4">
        <f>VLOOKUP(A219,Übersicht!$C$2:$J$67,8,FALSE)*100</f>
        <v>100</v>
      </c>
      <c r="S219" s="4" t="str">
        <f>VLOOKUP(A219,Übersicht!$C$2:$K$67,9,FALSE)</f>
        <v>-</v>
      </c>
      <c r="T219" s="4" t="str">
        <f>VLOOKUP(A219,Übersicht!$C$2:$L$67,10,FALSE)</f>
        <v>-</v>
      </c>
      <c r="U219" s="25">
        <f>VLOOKUP(A219,Übersicht!$C$2:$M$67,11,FALSE)</f>
        <v>950</v>
      </c>
      <c r="V219" s="25" t="str">
        <f>VLOOKUP(A219,Übersicht!$C$2:$N$67,12,FALSE)</f>
        <v>-</v>
      </c>
      <c r="W219" s="25" t="str">
        <f>VLOOKUP(A219,Übersicht!$C$2:$O$67,13,FALSE)</f>
        <v>-</v>
      </c>
      <c r="X219" s="4" t="s">
        <v>67</v>
      </c>
    </row>
    <row r="220" spans="1:24" x14ac:dyDescent="0.35">
      <c r="A220" s="3">
        <v>2004</v>
      </c>
      <c r="B220" s="22" t="s">
        <v>15</v>
      </c>
      <c r="C220" t="s">
        <v>21</v>
      </c>
      <c r="D220" s="23">
        <f>VLOOKUP(A220,Übersicht!$C$2:$D$67,2,FALSE)</f>
        <v>0</v>
      </c>
      <c r="E220" s="23" t="str">
        <f>VLOOKUP(A220,Übersicht!$C$2:$E$67,3,FALSE)</f>
        <v>≤ 16bar</v>
      </c>
      <c r="F220" s="3">
        <v>214</v>
      </c>
      <c r="G220" s="3">
        <f>VLOOKUP(A220,Übersicht!$C$2:$P$67,14,FALSE)</f>
        <v>1</v>
      </c>
      <c r="H220" s="3">
        <v>1</v>
      </c>
      <c r="I220" s="24">
        <v>191702.69733278002</v>
      </c>
      <c r="J220" s="3">
        <v>2013</v>
      </c>
      <c r="K220" s="4">
        <f t="shared" si="3"/>
        <v>77</v>
      </c>
      <c r="L220" s="21">
        <f>VLOOKUP(A220,Übersicht!$C$2:$F$67,4,FALSE)</f>
        <v>85</v>
      </c>
      <c r="M220" s="21">
        <f>VLOOKUP(A220,Übersicht!$C$2:$F$67,4,FALSE)</f>
        <v>85</v>
      </c>
      <c r="N220" s="3" t="s">
        <v>67</v>
      </c>
      <c r="O220" s="3">
        <v>1</v>
      </c>
      <c r="P220" s="4">
        <f>VLOOKUP(A220,Übersicht!$C$2:$I$67,7,FALSE)*100</f>
        <v>100</v>
      </c>
      <c r="Q220" s="4" t="s">
        <v>67</v>
      </c>
      <c r="R220" s="4">
        <f>VLOOKUP(A220,Übersicht!$C$2:$J$67,8,FALSE)*100</f>
        <v>100</v>
      </c>
      <c r="S220" s="4" t="str">
        <f>VLOOKUP(A220,Übersicht!$C$2:$K$67,9,FALSE)</f>
        <v>-</v>
      </c>
      <c r="T220" s="4" t="str">
        <f>VLOOKUP(A220,Übersicht!$C$2:$L$67,10,FALSE)</f>
        <v>-</v>
      </c>
      <c r="U220" s="25">
        <f>VLOOKUP(A220,Übersicht!$C$2:$M$67,11,FALSE)</f>
        <v>950</v>
      </c>
      <c r="V220" s="25" t="str">
        <f>VLOOKUP(A220,Übersicht!$C$2:$N$67,12,FALSE)</f>
        <v>-</v>
      </c>
      <c r="W220" s="25" t="str">
        <f>VLOOKUP(A220,Übersicht!$C$2:$O$67,13,FALSE)</f>
        <v>-</v>
      </c>
      <c r="X220" s="4" t="s">
        <v>67</v>
      </c>
    </row>
    <row r="221" spans="1:24" x14ac:dyDescent="0.35">
      <c r="A221" s="3">
        <v>2004</v>
      </c>
      <c r="B221" s="22" t="s">
        <v>15</v>
      </c>
      <c r="C221" t="s">
        <v>21</v>
      </c>
      <c r="D221" s="23">
        <f>VLOOKUP(A221,Übersicht!$C$2:$D$67,2,FALSE)</f>
        <v>0</v>
      </c>
      <c r="E221" s="23" t="str">
        <f>VLOOKUP(A221,Übersicht!$C$2:$E$67,3,FALSE)</f>
        <v>≤ 16bar</v>
      </c>
      <c r="F221" s="3">
        <v>215</v>
      </c>
      <c r="G221" s="3">
        <f>VLOOKUP(A221,Übersicht!$C$2:$P$67,14,FALSE)</f>
        <v>1</v>
      </c>
      <c r="H221" s="3">
        <v>1</v>
      </c>
      <c r="I221" s="24">
        <v>191702.69733278002</v>
      </c>
      <c r="J221" s="3">
        <v>2014</v>
      </c>
      <c r="K221" s="4">
        <f t="shared" si="3"/>
        <v>78</v>
      </c>
      <c r="L221" s="21">
        <f>VLOOKUP(A221,Übersicht!$C$2:$F$67,4,FALSE)</f>
        <v>85</v>
      </c>
      <c r="M221" s="21">
        <f>VLOOKUP(A221,Übersicht!$C$2:$F$67,4,FALSE)</f>
        <v>85</v>
      </c>
      <c r="N221" s="3" t="s">
        <v>67</v>
      </c>
      <c r="O221" s="3">
        <v>1</v>
      </c>
      <c r="P221" s="4">
        <f>VLOOKUP(A221,Übersicht!$C$2:$I$67,7,FALSE)*100</f>
        <v>100</v>
      </c>
      <c r="Q221" s="4" t="s">
        <v>67</v>
      </c>
      <c r="R221" s="4">
        <f>VLOOKUP(A221,Übersicht!$C$2:$J$67,8,FALSE)*100</f>
        <v>100</v>
      </c>
      <c r="S221" s="4" t="str">
        <f>VLOOKUP(A221,Übersicht!$C$2:$K$67,9,FALSE)</f>
        <v>-</v>
      </c>
      <c r="T221" s="4" t="str">
        <f>VLOOKUP(A221,Übersicht!$C$2:$L$67,10,FALSE)</f>
        <v>-</v>
      </c>
      <c r="U221" s="25">
        <f>VLOOKUP(A221,Übersicht!$C$2:$M$67,11,FALSE)</f>
        <v>950</v>
      </c>
      <c r="V221" s="25" t="str">
        <f>VLOOKUP(A221,Übersicht!$C$2:$N$67,12,FALSE)</f>
        <v>-</v>
      </c>
      <c r="W221" s="25" t="str">
        <f>VLOOKUP(A221,Übersicht!$C$2:$O$67,13,FALSE)</f>
        <v>-</v>
      </c>
      <c r="X221" s="4" t="s">
        <v>67</v>
      </c>
    </row>
    <row r="222" spans="1:24" x14ac:dyDescent="0.35">
      <c r="A222" s="3">
        <v>2004</v>
      </c>
      <c r="B222" s="22" t="s">
        <v>15</v>
      </c>
      <c r="C222" t="s">
        <v>21</v>
      </c>
      <c r="D222" s="23">
        <f>VLOOKUP(A222,Übersicht!$C$2:$D$67,2,FALSE)</f>
        <v>0</v>
      </c>
      <c r="E222" s="23" t="str">
        <f>VLOOKUP(A222,Übersicht!$C$2:$E$67,3,FALSE)</f>
        <v>≤ 16bar</v>
      </c>
      <c r="F222" s="3">
        <v>216</v>
      </c>
      <c r="G222" s="3">
        <f>VLOOKUP(A222,Übersicht!$C$2:$P$67,14,FALSE)</f>
        <v>1</v>
      </c>
      <c r="H222" s="3">
        <v>1</v>
      </c>
      <c r="I222" s="24">
        <v>191702.69733278002</v>
      </c>
      <c r="J222" s="3">
        <v>2015</v>
      </c>
      <c r="K222" s="4">
        <f t="shared" si="3"/>
        <v>79</v>
      </c>
      <c r="L222" s="21">
        <f>VLOOKUP(A222,Übersicht!$C$2:$F$67,4,FALSE)</f>
        <v>85</v>
      </c>
      <c r="M222" s="21">
        <f>VLOOKUP(A222,Übersicht!$C$2:$F$67,4,FALSE)</f>
        <v>85</v>
      </c>
      <c r="N222" s="3" t="s">
        <v>67</v>
      </c>
      <c r="O222" s="3">
        <v>1</v>
      </c>
      <c r="P222" s="4">
        <f>VLOOKUP(A222,Übersicht!$C$2:$I$67,7,FALSE)*100</f>
        <v>100</v>
      </c>
      <c r="Q222" s="4" t="s">
        <v>67</v>
      </c>
      <c r="R222" s="4">
        <f>VLOOKUP(A222,Übersicht!$C$2:$J$67,8,FALSE)*100</f>
        <v>100</v>
      </c>
      <c r="S222" s="4" t="str">
        <f>VLOOKUP(A222,Übersicht!$C$2:$K$67,9,FALSE)</f>
        <v>-</v>
      </c>
      <c r="T222" s="4" t="str">
        <f>VLOOKUP(A222,Übersicht!$C$2:$L$67,10,FALSE)</f>
        <v>-</v>
      </c>
      <c r="U222" s="25">
        <f>VLOOKUP(A222,Übersicht!$C$2:$M$67,11,FALSE)</f>
        <v>950</v>
      </c>
      <c r="V222" s="25" t="str">
        <f>VLOOKUP(A222,Übersicht!$C$2:$N$67,12,FALSE)</f>
        <v>-</v>
      </c>
      <c r="W222" s="25" t="str">
        <f>VLOOKUP(A222,Übersicht!$C$2:$O$67,13,FALSE)</f>
        <v>-</v>
      </c>
      <c r="X222" s="4" t="s">
        <v>67</v>
      </c>
    </row>
    <row r="223" spans="1:24" x14ac:dyDescent="0.35">
      <c r="A223" s="3">
        <v>2004</v>
      </c>
      <c r="B223" s="22" t="s">
        <v>15</v>
      </c>
      <c r="C223" t="s">
        <v>21</v>
      </c>
      <c r="D223" s="23">
        <f>VLOOKUP(A223,Übersicht!$C$2:$D$67,2,FALSE)</f>
        <v>0</v>
      </c>
      <c r="E223" s="23" t="str">
        <f>VLOOKUP(A223,Übersicht!$C$2:$E$67,3,FALSE)</f>
        <v>≤ 16bar</v>
      </c>
      <c r="F223" s="3">
        <v>217</v>
      </c>
      <c r="G223" s="3">
        <f>VLOOKUP(A223,Übersicht!$C$2:$P$67,14,FALSE)</f>
        <v>1</v>
      </c>
      <c r="H223" s="3">
        <v>1</v>
      </c>
      <c r="I223" s="24">
        <v>191702.69733278002</v>
      </c>
      <c r="J223" s="3">
        <v>2016</v>
      </c>
      <c r="K223" s="4">
        <f t="shared" si="3"/>
        <v>80</v>
      </c>
      <c r="L223" s="21">
        <f>VLOOKUP(A223,Übersicht!$C$2:$F$67,4,FALSE)</f>
        <v>85</v>
      </c>
      <c r="M223" s="21">
        <f>VLOOKUP(A223,Übersicht!$C$2:$F$67,4,FALSE)</f>
        <v>85</v>
      </c>
      <c r="N223" s="3" t="s">
        <v>67</v>
      </c>
      <c r="O223" s="3">
        <v>1</v>
      </c>
      <c r="P223" s="4">
        <f>VLOOKUP(A223,Übersicht!$C$2:$I$67,7,FALSE)*100</f>
        <v>100</v>
      </c>
      <c r="Q223" s="4" t="s">
        <v>67</v>
      </c>
      <c r="R223" s="4">
        <f>VLOOKUP(A223,Übersicht!$C$2:$J$67,8,FALSE)*100</f>
        <v>100</v>
      </c>
      <c r="S223" s="4" t="str">
        <f>VLOOKUP(A223,Übersicht!$C$2:$K$67,9,FALSE)</f>
        <v>-</v>
      </c>
      <c r="T223" s="4" t="str">
        <f>VLOOKUP(A223,Übersicht!$C$2:$L$67,10,FALSE)</f>
        <v>-</v>
      </c>
      <c r="U223" s="25">
        <f>VLOOKUP(A223,Übersicht!$C$2:$M$67,11,FALSE)</f>
        <v>950</v>
      </c>
      <c r="V223" s="25" t="str">
        <f>VLOOKUP(A223,Übersicht!$C$2:$N$67,12,FALSE)</f>
        <v>-</v>
      </c>
      <c r="W223" s="25" t="str">
        <f>VLOOKUP(A223,Übersicht!$C$2:$O$67,13,FALSE)</f>
        <v>-</v>
      </c>
      <c r="X223" s="4" t="s">
        <v>67</v>
      </c>
    </row>
    <row r="224" spans="1:24" x14ac:dyDescent="0.35">
      <c r="A224" s="3">
        <v>2004</v>
      </c>
      <c r="B224" s="22" t="s">
        <v>15</v>
      </c>
      <c r="C224" t="s">
        <v>21</v>
      </c>
      <c r="D224" s="23">
        <f>VLOOKUP(A224,Übersicht!$C$2:$D$67,2,FALSE)</f>
        <v>0</v>
      </c>
      <c r="E224" s="23" t="str">
        <f>VLOOKUP(A224,Übersicht!$C$2:$E$67,3,FALSE)</f>
        <v>≤ 16bar</v>
      </c>
      <c r="F224" s="3">
        <v>218</v>
      </c>
      <c r="G224" s="3">
        <f>VLOOKUP(A224,Übersicht!$C$2:$P$67,14,FALSE)</f>
        <v>1</v>
      </c>
      <c r="H224" s="3">
        <v>1</v>
      </c>
      <c r="I224" s="24">
        <v>191702.69733278002</v>
      </c>
      <c r="J224" s="3">
        <v>2017</v>
      </c>
      <c r="K224" s="4">
        <f t="shared" si="3"/>
        <v>81</v>
      </c>
      <c r="L224" s="21">
        <f>VLOOKUP(A224,Übersicht!$C$2:$F$67,4,FALSE)</f>
        <v>85</v>
      </c>
      <c r="M224" s="21">
        <f>VLOOKUP(A224,Übersicht!$C$2:$F$67,4,FALSE)</f>
        <v>85</v>
      </c>
      <c r="N224" s="3" t="s">
        <v>67</v>
      </c>
      <c r="O224" s="3">
        <v>1</v>
      </c>
      <c r="P224" s="4">
        <f>VLOOKUP(A224,Übersicht!$C$2:$I$67,7,FALSE)*100</f>
        <v>100</v>
      </c>
      <c r="Q224" s="4" t="s">
        <v>67</v>
      </c>
      <c r="R224" s="4">
        <f>VLOOKUP(A224,Übersicht!$C$2:$J$67,8,FALSE)*100</f>
        <v>100</v>
      </c>
      <c r="S224" s="4" t="str">
        <f>VLOOKUP(A224,Übersicht!$C$2:$K$67,9,FALSE)</f>
        <v>-</v>
      </c>
      <c r="T224" s="4" t="str">
        <f>VLOOKUP(A224,Übersicht!$C$2:$L$67,10,FALSE)</f>
        <v>-</v>
      </c>
      <c r="U224" s="25">
        <f>VLOOKUP(A224,Übersicht!$C$2:$M$67,11,FALSE)</f>
        <v>950</v>
      </c>
      <c r="V224" s="25" t="str">
        <f>VLOOKUP(A224,Übersicht!$C$2:$N$67,12,FALSE)</f>
        <v>-</v>
      </c>
      <c r="W224" s="25" t="str">
        <f>VLOOKUP(A224,Übersicht!$C$2:$O$67,13,FALSE)</f>
        <v>-</v>
      </c>
      <c r="X224" s="4" t="s">
        <v>67</v>
      </c>
    </row>
    <row r="225" spans="1:24" x14ac:dyDescent="0.35">
      <c r="A225" s="3">
        <v>2004</v>
      </c>
      <c r="B225" s="22" t="s">
        <v>15</v>
      </c>
      <c r="C225" t="s">
        <v>21</v>
      </c>
      <c r="D225" s="23">
        <f>VLOOKUP(A225,Übersicht!$C$2:$D$67,2,FALSE)</f>
        <v>0</v>
      </c>
      <c r="E225" s="23" t="str">
        <f>VLOOKUP(A225,Übersicht!$C$2:$E$67,3,FALSE)</f>
        <v>≤ 16bar</v>
      </c>
      <c r="F225" s="3">
        <v>219</v>
      </c>
      <c r="G225" s="3">
        <f>VLOOKUP(A225,Übersicht!$C$2:$P$67,14,FALSE)</f>
        <v>1</v>
      </c>
      <c r="H225" s="3">
        <v>1</v>
      </c>
      <c r="I225" s="24">
        <v>191702.69733278002</v>
      </c>
      <c r="J225" s="3">
        <v>2018</v>
      </c>
      <c r="K225" s="4">
        <f t="shared" si="3"/>
        <v>82</v>
      </c>
      <c r="L225" s="21">
        <f>VLOOKUP(A225,Übersicht!$C$2:$F$67,4,FALSE)</f>
        <v>85</v>
      </c>
      <c r="M225" s="21">
        <f>VLOOKUP(A225,Übersicht!$C$2:$F$67,4,FALSE)</f>
        <v>85</v>
      </c>
      <c r="N225" s="3" t="s">
        <v>67</v>
      </c>
      <c r="O225" s="3">
        <v>1</v>
      </c>
      <c r="P225" s="4">
        <f>VLOOKUP(A225,Übersicht!$C$2:$I$67,7,FALSE)*100</f>
        <v>100</v>
      </c>
      <c r="Q225" s="4" t="s">
        <v>67</v>
      </c>
      <c r="R225" s="4">
        <f>VLOOKUP(A225,Übersicht!$C$2:$J$67,8,FALSE)*100</f>
        <v>100</v>
      </c>
      <c r="S225" s="4" t="str">
        <f>VLOOKUP(A225,Übersicht!$C$2:$K$67,9,FALSE)</f>
        <v>-</v>
      </c>
      <c r="T225" s="4" t="str">
        <f>VLOOKUP(A225,Übersicht!$C$2:$L$67,10,FALSE)</f>
        <v>-</v>
      </c>
      <c r="U225" s="25">
        <f>VLOOKUP(A225,Übersicht!$C$2:$M$67,11,FALSE)</f>
        <v>950</v>
      </c>
      <c r="V225" s="25" t="str">
        <f>VLOOKUP(A225,Übersicht!$C$2:$N$67,12,FALSE)</f>
        <v>-</v>
      </c>
      <c r="W225" s="25" t="str">
        <f>VLOOKUP(A225,Übersicht!$C$2:$O$67,13,FALSE)</f>
        <v>-</v>
      </c>
      <c r="X225" s="4" t="s">
        <v>67</v>
      </c>
    </row>
    <row r="226" spans="1:24" x14ac:dyDescent="0.35">
      <c r="A226" s="3">
        <v>2004</v>
      </c>
      <c r="B226" s="22" t="s">
        <v>15</v>
      </c>
      <c r="C226" t="s">
        <v>21</v>
      </c>
      <c r="D226" s="23">
        <f>VLOOKUP(A226,Übersicht!$C$2:$D$67,2,FALSE)</f>
        <v>0</v>
      </c>
      <c r="E226" s="23" t="str">
        <f>VLOOKUP(A226,Übersicht!$C$2:$E$67,3,FALSE)</f>
        <v>≤ 16bar</v>
      </c>
      <c r="F226" s="3">
        <v>220</v>
      </c>
      <c r="G226" s="3">
        <f>VLOOKUP(A226,Übersicht!$C$2:$P$67,14,FALSE)</f>
        <v>1</v>
      </c>
      <c r="H226" s="3">
        <v>1</v>
      </c>
      <c r="I226" s="24">
        <v>191702.69733278002</v>
      </c>
      <c r="J226" s="3">
        <v>2019</v>
      </c>
      <c r="K226" s="4">
        <f t="shared" si="3"/>
        <v>83</v>
      </c>
      <c r="L226" s="21">
        <f>VLOOKUP(A226,Übersicht!$C$2:$F$67,4,FALSE)</f>
        <v>85</v>
      </c>
      <c r="M226" s="21">
        <f>VLOOKUP(A226,Übersicht!$C$2:$F$67,4,FALSE)</f>
        <v>85</v>
      </c>
      <c r="N226" s="3" t="s">
        <v>67</v>
      </c>
      <c r="O226" s="3">
        <v>1</v>
      </c>
      <c r="P226" s="4">
        <f>VLOOKUP(A226,Übersicht!$C$2:$I$67,7,FALSE)*100</f>
        <v>100</v>
      </c>
      <c r="Q226" s="4" t="s">
        <v>67</v>
      </c>
      <c r="R226" s="4">
        <f>VLOOKUP(A226,Übersicht!$C$2:$J$67,8,FALSE)*100</f>
        <v>100</v>
      </c>
      <c r="S226" s="4" t="str">
        <f>VLOOKUP(A226,Übersicht!$C$2:$K$67,9,FALSE)</f>
        <v>-</v>
      </c>
      <c r="T226" s="4" t="str">
        <f>VLOOKUP(A226,Übersicht!$C$2:$L$67,10,FALSE)</f>
        <v>-</v>
      </c>
      <c r="U226" s="25">
        <f>VLOOKUP(A226,Übersicht!$C$2:$M$67,11,FALSE)</f>
        <v>950</v>
      </c>
      <c r="V226" s="25" t="str">
        <f>VLOOKUP(A226,Übersicht!$C$2:$N$67,12,FALSE)</f>
        <v>-</v>
      </c>
      <c r="W226" s="25" t="str">
        <f>VLOOKUP(A226,Übersicht!$C$2:$O$67,13,FALSE)</f>
        <v>-</v>
      </c>
      <c r="X226" s="4" t="s">
        <v>67</v>
      </c>
    </row>
    <row r="227" spans="1:24" x14ac:dyDescent="0.35">
      <c r="A227" s="3">
        <v>2005</v>
      </c>
      <c r="B227" s="22" t="s">
        <v>15</v>
      </c>
      <c r="C227" s="21" t="s">
        <v>22</v>
      </c>
      <c r="D227" s="23">
        <f>VLOOKUP(A227,Übersicht!$C$2:$D$67,2,FALSE)</f>
        <v>0</v>
      </c>
      <c r="E227" s="23" t="str">
        <f>VLOOKUP(A227,Übersicht!$C$2:$E$67,3,FALSE)</f>
        <v>≤ 16bar</v>
      </c>
      <c r="F227" s="3">
        <v>221</v>
      </c>
      <c r="G227" s="3">
        <f>VLOOKUP(A227,Übersicht!$C$2:$P$67,14,FALSE)</f>
        <v>1</v>
      </c>
      <c r="H227" s="3">
        <v>1</v>
      </c>
      <c r="I227" s="24">
        <v>646150.76232748409</v>
      </c>
      <c r="J227" s="3">
        <v>1960</v>
      </c>
      <c r="K227" s="4">
        <f t="shared" si="3"/>
        <v>9</v>
      </c>
      <c r="L227" s="21">
        <f>VLOOKUP(A227,Übersicht!$C$2:$F$67,4,FALSE)</f>
        <v>70</v>
      </c>
      <c r="M227" s="21">
        <f>VLOOKUP(A227,Übersicht!$C$2:$F$67,4,FALSE)</f>
        <v>70</v>
      </c>
      <c r="N227" s="3" t="s">
        <v>67</v>
      </c>
      <c r="O227" s="3">
        <v>1</v>
      </c>
      <c r="P227" s="4">
        <f>VLOOKUP(A227,Übersicht!$C$2:$I$67,7,FALSE)*100</f>
        <v>100</v>
      </c>
      <c r="Q227" s="4" t="s">
        <v>67</v>
      </c>
      <c r="R227" s="4">
        <f>VLOOKUP(A227,Übersicht!$C$2:$J$67,8,FALSE)*100</f>
        <v>100</v>
      </c>
      <c r="S227" s="4" t="str">
        <f>VLOOKUP(A227,Übersicht!$C$2:$K$67,9,FALSE)</f>
        <v>-</v>
      </c>
      <c r="T227" s="4" t="str">
        <f>VLOOKUP(A227,Übersicht!$C$2:$L$67,10,FALSE)</f>
        <v>-</v>
      </c>
      <c r="U227" s="25">
        <f>VLOOKUP(A227,Übersicht!$C$2:$M$67,11,FALSE)</f>
        <v>850</v>
      </c>
      <c r="V227" s="25" t="str">
        <f>VLOOKUP(A227,Übersicht!$C$2:$N$67,12,FALSE)</f>
        <v>-</v>
      </c>
      <c r="W227" s="25" t="str">
        <f>VLOOKUP(A227,Übersicht!$C$2:$O$67,13,FALSE)</f>
        <v>-</v>
      </c>
      <c r="X227" s="4" t="s">
        <v>67</v>
      </c>
    </row>
    <row r="228" spans="1:24" x14ac:dyDescent="0.35">
      <c r="A228" s="3">
        <v>2005</v>
      </c>
      <c r="B228" s="22" t="s">
        <v>15</v>
      </c>
      <c r="C228" s="21" t="s">
        <v>22</v>
      </c>
      <c r="D228" s="23">
        <f>VLOOKUP(A228,Übersicht!$C$2:$D$67,2,FALSE)</f>
        <v>0</v>
      </c>
      <c r="E228" s="23" t="str">
        <f>VLOOKUP(A228,Übersicht!$C$2:$E$67,3,FALSE)</f>
        <v>≤ 16bar</v>
      </c>
      <c r="F228" s="3">
        <v>222</v>
      </c>
      <c r="G228" s="3">
        <f>VLOOKUP(A228,Übersicht!$C$2:$P$67,14,FALSE)</f>
        <v>1</v>
      </c>
      <c r="H228" s="3">
        <v>1</v>
      </c>
      <c r="I228" s="24">
        <v>646150.76232748409</v>
      </c>
      <c r="J228" s="3">
        <v>1961</v>
      </c>
      <c r="K228" s="4">
        <f t="shared" si="3"/>
        <v>10</v>
      </c>
      <c r="L228" s="21">
        <f>VLOOKUP(A228,Übersicht!$C$2:$F$67,4,FALSE)</f>
        <v>70</v>
      </c>
      <c r="M228" s="21">
        <f>VLOOKUP(A228,Übersicht!$C$2:$F$67,4,FALSE)</f>
        <v>70</v>
      </c>
      <c r="N228" s="3" t="s">
        <v>67</v>
      </c>
      <c r="O228" s="3">
        <v>1</v>
      </c>
      <c r="P228" s="4">
        <f>VLOOKUP(A228,Übersicht!$C$2:$I$67,7,FALSE)*100</f>
        <v>100</v>
      </c>
      <c r="Q228" s="4" t="s">
        <v>67</v>
      </c>
      <c r="R228" s="4">
        <f>VLOOKUP(A228,Übersicht!$C$2:$J$67,8,FALSE)*100</f>
        <v>100</v>
      </c>
      <c r="S228" s="4" t="str">
        <f>VLOOKUP(A228,Übersicht!$C$2:$K$67,9,FALSE)</f>
        <v>-</v>
      </c>
      <c r="T228" s="4" t="str">
        <f>VLOOKUP(A228,Übersicht!$C$2:$L$67,10,FALSE)</f>
        <v>-</v>
      </c>
      <c r="U228" s="25">
        <f>VLOOKUP(A228,Übersicht!$C$2:$M$67,11,FALSE)</f>
        <v>850</v>
      </c>
      <c r="V228" s="25" t="str">
        <f>VLOOKUP(A228,Übersicht!$C$2:$N$67,12,FALSE)</f>
        <v>-</v>
      </c>
      <c r="W228" s="25" t="str">
        <f>VLOOKUP(A228,Übersicht!$C$2:$O$67,13,FALSE)</f>
        <v>-</v>
      </c>
      <c r="X228" s="4" t="s">
        <v>67</v>
      </c>
    </row>
    <row r="229" spans="1:24" x14ac:dyDescent="0.35">
      <c r="A229" s="3">
        <v>2005</v>
      </c>
      <c r="B229" s="22" t="s">
        <v>15</v>
      </c>
      <c r="C229" s="21" t="s">
        <v>22</v>
      </c>
      <c r="D229" s="23">
        <f>VLOOKUP(A229,Übersicht!$C$2:$D$67,2,FALSE)</f>
        <v>0</v>
      </c>
      <c r="E229" s="23" t="str">
        <f>VLOOKUP(A229,Übersicht!$C$2:$E$67,3,FALSE)</f>
        <v>≤ 16bar</v>
      </c>
      <c r="F229" s="3">
        <v>223</v>
      </c>
      <c r="G229" s="3">
        <f>VLOOKUP(A229,Übersicht!$C$2:$P$67,14,FALSE)</f>
        <v>1</v>
      </c>
      <c r="H229" s="3">
        <v>1</v>
      </c>
      <c r="I229" s="24">
        <v>646150.76232748409</v>
      </c>
      <c r="J229" s="3">
        <v>1962</v>
      </c>
      <c r="K229" s="4">
        <f t="shared" si="3"/>
        <v>11</v>
      </c>
      <c r="L229" s="21">
        <f>VLOOKUP(A229,Übersicht!$C$2:$F$67,4,FALSE)</f>
        <v>70</v>
      </c>
      <c r="M229" s="21">
        <f>VLOOKUP(A229,Übersicht!$C$2:$F$67,4,FALSE)</f>
        <v>70</v>
      </c>
      <c r="N229" s="3" t="s">
        <v>67</v>
      </c>
      <c r="O229" s="3">
        <v>1</v>
      </c>
      <c r="P229" s="4">
        <f>VLOOKUP(A229,Übersicht!$C$2:$I$67,7,FALSE)*100</f>
        <v>100</v>
      </c>
      <c r="Q229" s="4" t="s">
        <v>67</v>
      </c>
      <c r="R229" s="4">
        <f>VLOOKUP(A229,Übersicht!$C$2:$J$67,8,FALSE)*100</f>
        <v>100</v>
      </c>
      <c r="S229" s="4" t="str">
        <f>VLOOKUP(A229,Übersicht!$C$2:$K$67,9,FALSE)</f>
        <v>-</v>
      </c>
      <c r="T229" s="4" t="str">
        <f>VLOOKUP(A229,Übersicht!$C$2:$L$67,10,FALSE)</f>
        <v>-</v>
      </c>
      <c r="U229" s="25">
        <f>VLOOKUP(A229,Übersicht!$C$2:$M$67,11,FALSE)</f>
        <v>850</v>
      </c>
      <c r="V229" s="25" t="str">
        <f>VLOOKUP(A229,Übersicht!$C$2:$N$67,12,FALSE)</f>
        <v>-</v>
      </c>
      <c r="W229" s="25" t="str">
        <f>VLOOKUP(A229,Übersicht!$C$2:$O$67,13,FALSE)</f>
        <v>-</v>
      </c>
      <c r="X229" s="4" t="s">
        <v>67</v>
      </c>
    </row>
    <row r="230" spans="1:24" x14ac:dyDescent="0.35">
      <c r="A230" s="3">
        <v>2005</v>
      </c>
      <c r="B230" s="22" t="s">
        <v>15</v>
      </c>
      <c r="C230" s="21" t="s">
        <v>22</v>
      </c>
      <c r="D230" s="23">
        <f>VLOOKUP(A230,Übersicht!$C$2:$D$67,2,FALSE)</f>
        <v>0</v>
      </c>
      <c r="E230" s="23" t="str">
        <f>VLOOKUP(A230,Übersicht!$C$2:$E$67,3,FALSE)</f>
        <v>≤ 16bar</v>
      </c>
      <c r="F230" s="3">
        <v>224</v>
      </c>
      <c r="G230" s="3">
        <f>VLOOKUP(A230,Übersicht!$C$2:$P$67,14,FALSE)</f>
        <v>1</v>
      </c>
      <c r="H230" s="3">
        <v>1</v>
      </c>
      <c r="I230" s="24">
        <v>646150.76232748409</v>
      </c>
      <c r="J230" s="3">
        <v>1963</v>
      </c>
      <c r="K230" s="4">
        <f t="shared" si="3"/>
        <v>12</v>
      </c>
      <c r="L230" s="21">
        <f>VLOOKUP(A230,Übersicht!$C$2:$F$67,4,FALSE)</f>
        <v>70</v>
      </c>
      <c r="M230" s="21">
        <f>VLOOKUP(A230,Übersicht!$C$2:$F$67,4,FALSE)</f>
        <v>70</v>
      </c>
      <c r="N230" s="3" t="s">
        <v>67</v>
      </c>
      <c r="O230" s="3">
        <v>1</v>
      </c>
      <c r="P230" s="4">
        <f>VLOOKUP(A230,Übersicht!$C$2:$I$67,7,FALSE)*100</f>
        <v>100</v>
      </c>
      <c r="Q230" s="4" t="s">
        <v>67</v>
      </c>
      <c r="R230" s="4">
        <f>VLOOKUP(A230,Übersicht!$C$2:$J$67,8,FALSE)*100</f>
        <v>100</v>
      </c>
      <c r="S230" s="4" t="str">
        <f>VLOOKUP(A230,Übersicht!$C$2:$K$67,9,FALSE)</f>
        <v>-</v>
      </c>
      <c r="T230" s="4" t="str">
        <f>VLOOKUP(A230,Übersicht!$C$2:$L$67,10,FALSE)</f>
        <v>-</v>
      </c>
      <c r="U230" s="25">
        <f>VLOOKUP(A230,Übersicht!$C$2:$M$67,11,FALSE)</f>
        <v>850</v>
      </c>
      <c r="V230" s="25" t="str">
        <f>VLOOKUP(A230,Übersicht!$C$2:$N$67,12,FALSE)</f>
        <v>-</v>
      </c>
      <c r="W230" s="25" t="str">
        <f>VLOOKUP(A230,Übersicht!$C$2:$O$67,13,FALSE)</f>
        <v>-</v>
      </c>
      <c r="X230" s="4" t="s">
        <v>67</v>
      </c>
    </row>
    <row r="231" spans="1:24" x14ac:dyDescent="0.35">
      <c r="A231" s="3">
        <v>2005</v>
      </c>
      <c r="B231" s="22" t="s">
        <v>15</v>
      </c>
      <c r="C231" s="21" t="s">
        <v>22</v>
      </c>
      <c r="D231" s="23">
        <f>VLOOKUP(A231,Übersicht!$C$2:$D$67,2,FALSE)</f>
        <v>0</v>
      </c>
      <c r="E231" s="23" t="str">
        <f>VLOOKUP(A231,Übersicht!$C$2:$E$67,3,FALSE)</f>
        <v>≤ 16bar</v>
      </c>
      <c r="F231" s="3">
        <v>225</v>
      </c>
      <c r="G231" s="3">
        <f>VLOOKUP(A231,Übersicht!$C$2:$P$67,14,FALSE)</f>
        <v>1</v>
      </c>
      <c r="H231" s="3">
        <v>1</v>
      </c>
      <c r="I231" s="24">
        <v>646150.76232748409</v>
      </c>
      <c r="J231" s="3">
        <v>1964</v>
      </c>
      <c r="K231" s="4">
        <f t="shared" si="3"/>
        <v>13</v>
      </c>
      <c r="L231" s="21">
        <f>VLOOKUP(A231,Übersicht!$C$2:$F$67,4,FALSE)</f>
        <v>70</v>
      </c>
      <c r="M231" s="21">
        <f>VLOOKUP(A231,Übersicht!$C$2:$F$67,4,FALSE)</f>
        <v>70</v>
      </c>
      <c r="N231" s="3" t="s">
        <v>67</v>
      </c>
      <c r="O231" s="3">
        <v>1</v>
      </c>
      <c r="P231" s="4">
        <f>VLOOKUP(A231,Übersicht!$C$2:$I$67,7,FALSE)*100</f>
        <v>100</v>
      </c>
      <c r="Q231" s="4" t="s">
        <v>67</v>
      </c>
      <c r="R231" s="4">
        <f>VLOOKUP(A231,Übersicht!$C$2:$J$67,8,FALSE)*100</f>
        <v>100</v>
      </c>
      <c r="S231" s="4" t="str">
        <f>VLOOKUP(A231,Übersicht!$C$2:$K$67,9,FALSE)</f>
        <v>-</v>
      </c>
      <c r="T231" s="4" t="str">
        <f>VLOOKUP(A231,Übersicht!$C$2:$L$67,10,FALSE)</f>
        <v>-</v>
      </c>
      <c r="U231" s="25">
        <f>VLOOKUP(A231,Übersicht!$C$2:$M$67,11,FALSE)</f>
        <v>850</v>
      </c>
      <c r="V231" s="25" t="str">
        <f>VLOOKUP(A231,Übersicht!$C$2:$N$67,12,FALSE)</f>
        <v>-</v>
      </c>
      <c r="W231" s="25" t="str">
        <f>VLOOKUP(A231,Übersicht!$C$2:$O$67,13,FALSE)</f>
        <v>-</v>
      </c>
      <c r="X231" s="4" t="s">
        <v>67</v>
      </c>
    </row>
    <row r="232" spans="1:24" x14ac:dyDescent="0.35">
      <c r="A232" s="3">
        <v>2005</v>
      </c>
      <c r="B232" s="22" t="s">
        <v>15</v>
      </c>
      <c r="C232" s="21" t="s">
        <v>22</v>
      </c>
      <c r="D232" s="23">
        <f>VLOOKUP(A232,Übersicht!$C$2:$D$67,2,FALSE)</f>
        <v>0</v>
      </c>
      <c r="E232" s="23" t="str">
        <f>VLOOKUP(A232,Übersicht!$C$2:$E$67,3,FALSE)</f>
        <v>≤ 16bar</v>
      </c>
      <c r="F232" s="3">
        <v>226</v>
      </c>
      <c r="G232" s="3">
        <f>VLOOKUP(A232,Übersicht!$C$2:$P$67,14,FALSE)</f>
        <v>1</v>
      </c>
      <c r="H232" s="3">
        <v>1</v>
      </c>
      <c r="I232" s="24">
        <v>646150.76232748409</v>
      </c>
      <c r="J232" s="3">
        <v>1965</v>
      </c>
      <c r="K232" s="4">
        <f t="shared" si="3"/>
        <v>14</v>
      </c>
      <c r="L232" s="21">
        <f>VLOOKUP(A232,Übersicht!$C$2:$F$67,4,FALSE)</f>
        <v>70</v>
      </c>
      <c r="M232" s="21">
        <f>VLOOKUP(A232,Übersicht!$C$2:$F$67,4,FALSE)</f>
        <v>70</v>
      </c>
      <c r="N232" s="3" t="s">
        <v>67</v>
      </c>
      <c r="O232" s="3">
        <v>1</v>
      </c>
      <c r="P232" s="4">
        <f>VLOOKUP(A232,Übersicht!$C$2:$I$67,7,FALSE)*100</f>
        <v>100</v>
      </c>
      <c r="Q232" s="4" t="s">
        <v>67</v>
      </c>
      <c r="R232" s="4">
        <f>VLOOKUP(A232,Übersicht!$C$2:$J$67,8,FALSE)*100</f>
        <v>100</v>
      </c>
      <c r="S232" s="4" t="str">
        <f>VLOOKUP(A232,Übersicht!$C$2:$K$67,9,FALSE)</f>
        <v>-</v>
      </c>
      <c r="T232" s="4" t="str">
        <f>VLOOKUP(A232,Übersicht!$C$2:$L$67,10,FALSE)</f>
        <v>-</v>
      </c>
      <c r="U232" s="25">
        <f>VLOOKUP(A232,Übersicht!$C$2:$M$67,11,FALSE)</f>
        <v>850</v>
      </c>
      <c r="V232" s="25" t="str">
        <f>VLOOKUP(A232,Übersicht!$C$2:$N$67,12,FALSE)</f>
        <v>-</v>
      </c>
      <c r="W232" s="25" t="str">
        <f>VLOOKUP(A232,Übersicht!$C$2:$O$67,13,FALSE)</f>
        <v>-</v>
      </c>
      <c r="X232" s="4" t="s">
        <v>67</v>
      </c>
    </row>
    <row r="233" spans="1:24" x14ac:dyDescent="0.35">
      <c r="A233" s="3">
        <v>2005</v>
      </c>
      <c r="B233" s="22" t="s">
        <v>15</v>
      </c>
      <c r="C233" s="21" t="s">
        <v>22</v>
      </c>
      <c r="D233" s="23">
        <f>VLOOKUP(A233,Übersicht!$C$2:$D$67,2,FALSE)</f>
        <v>0</v>
      </c>
      <c r="E233" s="23" t="str">
        <f>VLOOKUP(A233,Übersicht!$C$2:$E$67,3,FALSE)</f>
        <v>≤ 16bar</v>
      </c>
      <c r="F233" s="3">
        <v>227</v>
      </c>
      <c r="G233" s="3">
        <f>VLOOKUP(A233,Übersicht!$C$2:$P$67,14,FALSE)</f>
        <v>1</v>
      </c>
      <c r="H233" s="3">
        <v>1</v>
      </c>
      <c r="I233" s="24">
        <v>646150.76232748409</v>
      </c>
      <c r="J233" s="3">
        <v>1966</v>
      </c>
      <c r="K233" s="4">
        <f t="shared" si="3"/>
        <v>15</v>
      </c>
      <c r="L233" s="21">
        <f>VLOOKUP(A233,Übersicht!$C$2:$F$67,4,FALSE)</f>
        <v>70</v>
      </c>
      <c r="M233" s="21">
        <f>VLOOKUP(A233,Übersicht!$C$2:$F$67,4,FALSE)</f>
        <v>70</v>
      </c>
      <c r="N233" s="3" t="s">
        <v>67</v>
      </c>
      <c r="O233" s="3">
        <v>1</v>
      </c>
      <c r="P233" s="4">
        <f>VLOOKUP(A233,Übersicht!$C$2:$I$67,7,FALSE)*100</f>
        <v>100</v>
      </c>
      <c r="Q233" s="4" t="s">
        <v>67</v>
      </c>
      <c r="R233" s="4">
        <f>VLOOKUP(A233,Übersicht!$C$2:$J$67,8,FALSE)*100</f>
        <v>100</v>
      </c>
      <c r="S233" s="4" t="str">
        <f>VLOOKUP(A233,Übersicht!$C$2:$K$67,9,FALSE)</f>
        <v>-</v>
      </c>
      <c r="T233" s="4" t="str">
        <f>VLOOKUP(A233,Übersicht!$C$2:$L$67,10,FALSE)</f>
        <v>-</v>
      </c>
      <c r="U233" s="25">
        <f>VLOOKUP(A233,Übersicht!$C$2:$M$67,11,FALSE)</f>
        <v>850</v>
      </c>
      <c r="V233" s="25" t="str">
        <f>VLOOKUP(A233,Übersicht!$C$2:$N$67,12,FALSE)</f>
        <v>-</v>
      </c>
      <c r="W233" s="25" t="str">
        <f>VLOOKUP(A233,Übersicht!$C$2:$O$67,13,FALSE)</f>
        <v>-</v>
      </c>
      <c r="X233" s="4" t="s">
        <v>67</v>
      </c>
    </row>
    <row r="234" spans="1:24" x14ac:dyDescent="0.35">
      <c r="A234" s="3">
        <v>2005</v>
      </c>
      <c r="B234" s="22" t="s">
        <v>15</v>
      </c>
      <c r="C234" s="21" t="s">
        <v>22</v>
      </c>
      <c r="D234" s="23">
        <f>VLOOKUP(A234,Übersicht!$C$2:$D$67,2,FALSE)</f>
        <v>0</v>
      </c>
      <c r="E234" s="23" t="str">
        <f>VLOOKUP(A234,Übersicht!$C$2:$E$67,3,FALSE)</f>
        <v>≤ 16bar</v>
      </c>
      <c r="F234" s="3">
        <v>228</v>
      </c>
      <c r="G234" s="3">
        <f>VLOOKUP(A234,Übersicht!$C$2:$P$67,14,FALSE)</f>
        <v>1</v>
      </c>
      <c r="H234" s="3">
        <v>1</v>
      </c>
      <c r="I234" s="24">
        <v>646150.76232748409</v>
      </c>
      <c r="J234" s="3">
        <v>1967</v>
      </c>
      <c r="K234" s="4">
        <f t="shared" si="3"/>
        <v>16</v>
      </c>
      <c r="L234" s="21">
        <f>VLOOKUP(A234,Übersicht!$C$2:$F$67,4,FALSE)</f>
        <v>70</v>
      </c>
      <c r="M234" s="21">
        <f>VLOOKUP(A234,Übersicht!$C$2:$F$67,4,FALSE)</f>
        <v>70</v>
      </c>
      <c r="N234" s="3" t="s">
        <v>67</v>
      </c>
      <c r="O234" s="3">
        <v>1</v>
      </c>
      <c r="P234" s="4">
        <f>VLOOKUP(A234,Übersicht!$C$2:$I$67,7,FALSE)*100</f>
        <v>100</v>
      </c>
      <c r="Q234" s="4" t="s">
        <v>67</v>
      </c>
      <c r="R234" s="4">
        <f>VLOOKUP(A234,Übersicht!$C$2:$J$67,8,FALSE)*100</f>
        <v>100</v>
      </c>
      <c r="S234" s="4" t="str">
        <f>VLOOKUP(A234,Übersicht!$C$2:$K$67,9,FALSE)</f>
        <v>-</v>
      </c>
      <c r="T234" s="4" t="str">
        <f>VLOOKUP(A234,Übersicht!$C$2:$L$67,10,FALSE)</f>
        <v>-</v>
      </c>
      <c r="U234" s="25">
        <f>VLOOKUP(A234,Übersicht!$C$2:$M$67,11,FALSE)</f>
        <v>850</v>
      </c>
      <c r="V234" s="25" t="str">
        <f>VLOOKUP(A234,Übersicht!$C$2:$N$67,12,FALSE)</f>
        <v>-</v>
      </c>
      <c r="W234" s="25" t="str">
        <f>VLOOKUP(A234,Übersicht!$C$2:$O$67,13,FALSE)</f>
        <v>-</v>
      </c>
      <c r="X234" s="4" t="s">
        <v>67</v>
      </c>
    </row>
    <row r="235" spans="1:24" x14ac:dyDescent="0.35">
      <c r="A235" s="3">
        <v>2005</v>
      </c>
      <c r="B235" s="22" t="s">
        <v>15</v>
      </c>
      <c r="C235" s="21" t="s">
        <v>22</v>
      </c>
      <c r="D235" s="23">
        <f>VLOOKUP(A235,Übersicht!$C$2:$D$67,2,FALSE)</f>
        <v>0</v>
      </c>
      <c r="E235" s="23" t="str">
        <f>VLOOKUP(A235,Übersicht!$C$2:$E$67,3,FALSE)</f>
        <v>≤ 16bar</v>
      </c>
      <c r="F235" s="3">
        <v>229</v>
      </c>
      <c r="G235" s="3">
        <f>VLOOKUP(A235,Übersicht!$C$2:$P$67,14,FALSE)</f>
        <v>1</v>
      </c>
      <c r="H235" s="3">
        <v>1</v>
      </c>
      <c r="I235" s="24">
        <v>646150.76232748409</v>
      </c>
      <c r="J235" s="3">
        <v>1968</v>
      </c>
      <c r="K235" s="4">
        <f t="shared" si="3"/>
        <v>17</v>
      </c>
      <c r="L235" s="21">
        <f>VLOOKUP(A235,Übersicht!$C$2:$F$67,4,FALSE)</f>
        <v>70</v>
      </c>
      <c r="M235" s="21">
        <f>VLOOKUP(A235,Übersicht!$C$2:$F$67,4,FALSE)</f>
        <v>70</v>
      </c>
      <c r="N235" s="3" t="s">
        <v>67</v>
      </c>
      <c r="O235" s="3">
        <v>1</v>
      </c>
      <c r="P235" s="4">
        <f>VLOOKUP(A235,Übersicht!$C$2:$I$67,7,FALSE)*100</f>
        <v>100</v>
      </c>
      <c r="Q235" s="4" t="s">
        <v>67</v>
      </c>
      <c r="R235" s="4">
        <f>VLOOKUP(A235,Übersicht!$C$2:$J$67,8,FALSE)*100</f>
        <v>100</v>
      </c>
      <c r="S235" s="4" t="str">
        <f>VLOOKUP(A235,Übersicht!$C$2:$K$67,9,FALSE)</f>
        <v>-</v>
      </c>
      <c r="T235" s="4" t="str">
        <f>VLOOKUP(A235,Übersicht!$C$2:$L$67,10,FALSE)</f>
        <v>-</v>
      </c>
      <c r="U235" s="25">
        <f>VLOOKUP(A235,Übersicht!$C$2:$M$67,11,FALSE)</f>
        <v>850</v>
      </c>
      <c r="V235" s="25" t="str">
        <f>VLOOKUP(A235,Übersicht!$C$2:$N$67,12,FALSE)</f>
        <v>-</v>
      </c>
      <c r="W235" s="25" t="str">
        <f>VLOOKUP(A235,Übersicht!$C$2:$O$67,13,FALSE)</f>
        <v>-</v>
      </c>
      <c r="X235" s="4" t="s">
        <v>67</v>
      </c>
    </row>
    <row r="236" spans="1:24" x14ac:dyDescent="0.35">
      <c r="A236" s="3">
        <v>2005</v>
      </c>
      <c r="B236" s="22" t="s">
        <v>15</v>
      </c>
      <c r="C236" s="21" t="s">
        <v>22</v>
      </c>
      <c r="D236" s="23">
        <f>VLOOKUP(A236,Übersicht!$C$2:$D$67,2,FALSE)</f>
        <v>0</v>
      </c>
      <c r="E236" s="23" t="str">
        <f>VLOOKUP(A236,Übersicht!$C$2:$E$67,3,FALSE)</f>
        <v>≤ 16bar</v>
      </c>
      <c r="F236" s="3">
        <v>230</v>
      </c>
      <c r="G236" s="3">
        <f>VLOOKUP(A236,Übersicht!$C$2:$P$67,14,FALSE)</f>
        <v>1</v>
      </c>
      <c r="H236" s="3">
        <v>1</v>
      </c>
      <c r="I236" s="24">
        <v>646150.76232748409</v>
      </c>
      <c r="J236" s="3">
        <v>1969</v>
      </c>
      <c r="K236" s="4">
        <f t="shared" si="3"/>
        <v>18</v>
      </c>
      <c r="L236" s="21">
        <f>VLOOKUP(A236,Übersicht!$C$2:$F$67,4,FALSE)</f>
        <v>70</v>
      </c>
      <c r="M236" s="21">
        <f>VLOOKUP(A236,Übersicht!$C$2:$F$67,4,FALSE)</f>
        <v>70</v>
      </c>
      <c r="N236" s="3" t="s">
        <v>67</v>
      </c>
      <c r="O236" s="3">
        <v>1</v>
      </c>
      <c r="P236" s="4">
        <f>VLOOKUP(A236,Übersicht!$C$2:$I$67,7,FALSE)*100</f>
        <v>100</v>
      </c>
      <c r="Q236" s="4" t="s">
        <v>67</v>
      </c>
      <c r="R236" s="4">
        <f>VLOOKUP(A236,Übersicht!$C$2:$J$67,8,FALSE)*100</f>
        <v>100</v>
      </c>
      <c r="S236" s="4" t="str">
        <f>VLOOKUP(A236,Übersicht!$C$2:$K$67,9,FALSE)</f>
        <v>-</v>
      </c>
      <c r="T236" s="4" t="str">
        <f>VLOOKUP(A236,Übersicht!$C$2:$L$67,10,FALSE)</f>
        <v>-</v>
      </c>
      <c r="U236" s="25">
        <f>VLOOKUP(A236,Übersicht!$C$2:$M$67,11,FALSE)</f>
        <v>850</v>
      </c>
      <c r="V236" s="25" t="str">
        <f>VLOOKUP(A236,Übersicht!$C$2:$N$67,12,FALSE)</f>
        <v>-</v>
      </c>
      <c r="W236" s="25" t="str">
        <f>VLOOKUP(A236,Übersicht!$C$2:$O$67,13,FALSE)</f>
        <v>-</v>
      </c>
      <c r="X236" s="4" t="s">
        <v>67</v>
      </c>
    </row>
    <row r="237" spans="1:24" x14ac:dyDescent="0.35">
      <c r="A237" s="3">
        <v>2005</v>
      </c>
      <c r="B237" s="22" t="s">
        <v>15</v>
      </c>
      <c r="C237" s="21" t="s">
        <v>22</v>
      </c>
      <c r="D237" s="23">
        <f>VLOOKUP(A237,Übersicht!$C$2:$D$67,2,FALSE)</f>
        <v>0</v>
      </c>
      <c r="E237" s="23" t="str">
        <f>VLOOKUP(A237,Übersicht!$C$2:$E$67,3,FALSE)</f>
        <v>≤ 16bar</v>
      </c>
      <c r="F237" s="3">
        <v>231</v>
      </c>
      <c r="G237" s="3">
        <f>VLOOKUP(A237,Übersicht!$C$2:$P$67,14,FALSE)</f>
        <v>1</v>
      </c>
      <c r="H237" s="3">
        <v>1</v>
      </c>
      <c r="I237" s="24">
        <v>2584603.0493099364</v>
      </c>
      <c r="J237" s="3">
        <v>1970</v>
      </c>
      <c r="K237" s="4">
        <f t="shared" si="3"/>
        <v>19</v>
      </c>
      <c r="L237" s="21">
        <f>VLOOKUP(A237,Übersicht!$C$2:$F$67,4,FALSE)</f>
        <v>70</v>
      </c>
      <c r="M237" s="21">
        <f>VLOOKUP(A237,Übersicht!$C$2:$F$67,4,FALSE)</f>
        <v>70</v>
      </c>
      <c r="N237" s="3" t="s">
        <v>67</v>
      </c>
      <c r="O237" s="3">
        <v>1</v>
      </c>
      <c r="P237" s="4">
        <f>VLOOKUP(A237,Übersicht!$C$2:$I$67,7,FALSE)*100</f>
        <v>100</v>
      </c>
      <c r="Q237" s="4" t="s">
        <v>67</v>
      </c>
      <c r="R237" s="4">
        <f>VLOOKUP(A237,Übersicht!$C$2:$J$67,8,FALSE)*100</f>
        <v>100</v>
      </c>
      <c r="S237" s="4" t="str">
        <f>VLOOKUP(A237,Übersicht!$C$2:$K$67,9,FALSE)</f>
        <v>-</v>
      </c>
      <c r="T237" s="4" t="str">
        <f>VLOOKUP(A237,Übersicht!$C$2:$L$67,10,FALSE)</f>
        <v>-</v>
      </c>
      <c r="U237" s="25">
        <f>VLOOKUP(A237,Übersicht!$C$2:$M$67,11,FALSE)</f>
        <v>850</v>
      </c>
      <c r="V237" s="25" t="str">
        <f>VLOOKUP(A237,Übersicht!$C$2:$N$67,12,FALSE)</f>
        <v>-</v>
      </c>
      <c r="W237" s="25" t="str">
        <f>VLOOKUP(A237,Übersicht!$C$2:$O$67,13,FALSE)</f>
        <v>-</v>
      </c>
      <c r="X237" s="4" t="s">
        <v>67</v>
      </c>
    </row>
    <row r="238" spans="1:24" x14ac:dyDescent="0.35">
      <c r="A238" s="3">
        <v>2005</v>
      </c>
      <c r="B238" s="22" t="s">
        <v>15</v>
      </c>
      <c r="C238" s="21" t="s">
        <v>22</v>
      </c>
      <c r="D238" s="23">
        <f>VLOOKUP(A238,Übersicht!$C$2:$D$67,2,FALSE)</f>
        <v>0</v>
      </c>
      <c r="E238" s="23" t="str">
        <f>VLOOKUP(A238,Übersicht!$C$2:$E$67,3,FALSE)</f>
        <v>≤ 16bar</v>
      </c>
      <c r="F238" s="3">
        <v>232</v>
      </c>
      <c r="G238" s="3">
        <f>VLOOKUP(A238,Übersicht!$C$2:$P$67,14,FALSE)</f>
        <v>1</v>
      </c>
      <c r="H238" s="3">
        <v>1</v>
      </c>
      <c r="I238" s="24">
        <v>2584603.0493099364</v>
      </c>
      <c r="J238" s="3">
        <v>1971</v>
      </c>
      <c r="K238" s="4">
        <f t="shared" si="3"/>
        <v>20</v>
      </c>
      <c r="L238" s="21">
        <f>VLOOKUP(A238,Übersicht!$C$2:$F$67,4,FALSE)</f>
        <v>70</v>
      </c>
      <c r="M238" s="21">
        <f>VLOOKUP(A238,Übersicht!$C$2:$F$67,4,FALSE)</f>
        <v>70</v>
      </c>
      <c r="N238" s="3" t="s">
        <v>67</v>
      </c>
      <c r="O238" s="3">
        <v>1</v>
      </c>
      <c r="P238" s="4">
        <f>VLOOKUP(A238,Übersicht!$C$2:$I$67,7,FALSE)*100</f>
        <v>100</v>
      </c>
      <c r="Q238" s="4" t="s">
        <v>67</v>
      </c>
      <c r="R238" s="4">
        <f>VLOOKUP(A238,Übersicht!$C$2:$J$67,8,FALSE)*100</f>
        <v>100</v>
      </c>
      <c r="S238" s="4" t="str">
        <f>VLOOKUP(A238,Übersicht!$C$2:$K$67,9,FALSE)</f>
        <v>-</v>
      </c>
      <c r="T238" s="4" t="str">
        <f>VLOOKUP(A238,Übersicht!$C$2:$L$67,10,FALSE)</f>
        <v>-</v>
      </c>
      <c r="U238" s="25">
        <f>VLOOKUP(A238,Übersicht!$C$2:$M$67,11,FALSE)</f>
        <v>850</v>
      </c>
      <c r="V238" s="25" t="str">
        <f>VLOOKUP(A238,Übersicht!$C$2:$N$67,12,FALSE)</f>
        <v>-</v>
      </c>
      <c r="W238" s="25" t="str">
        <f>VLOOKUP(A238,Übersicht!$C$2:$O$67,13,FALSE)</f>
        <v>-</v>
      </c>
      <c r="X238" s="4" t="s">
        <v>67</v>
      </c>
    </row>
    <row r="239" spans="1:24" x14ac:dyDescent="0.35">
      <c r="A239" s="3">
        <v>2005</v>
      </c>
      <c r="B239" s="22" t="s">
        <v>15</v>
      </c>
      <c r="C239" s="21" t="s">
        <v>22</v>
      </c>
      <c r="D239" s="23">
        <f>VLOOKUP(A239,Übersicht!$C$2:$D$67,2,FALSE)</f>
        <v>0</v>
      </c>
      <c r="E239" s="23" t="str">
        <f>VLOOKUP(A239,Übersicht!$C$2:$E$67,3,FALSE)</f>
        <v>≤ 16bar</v>
      </c>
      <c r="F239" s="3">
        <v>233</v>
      </c>
      <c r="G239" s="3">
        <f>VLOOKUP(A239,Übersicht!$C$2:$P$67,14,FALSE)</f>
        <v>1</v>
      </c>
      <c r="H239" s="3">
        <v>1</v>
      </c>
      <c r="I239" s="24">
        <v>2584603.0493099364</v>
      </c>
      <c r="J239" s="3">
        <v>1972</v>
      </c>
      <c r="K239" s="4">
        <f t="shared" si="3"/>
        <v>21</v>
      </c>
      <c r="L239" s="21">
        <f>VLOOKUP(A239,Übersicht!$C$2:$F$67,4,FALSE)</f>
        <v>70</v>
      </c>
      <c r="M239" s="21">
        <f>VLOOKUP(A239,Übersicht!$C$2:$F$67,4,FALSE)</f>
        <v>70</v>
      </c>
      <c r="N239" s="3" t="s">
        <v>67</v>
      </c>
      <c r="O239" s="3">
        <v>1</v>
      </c>
      <c r="P239" s="4">
        <f>VLOOKUP(A239,Übersicht!$C$2:$I$67,7,FALSE)*100</f>
        <v>100</v>
      </c>
      <c r="Q239" s="4" t="s">
        <v>67</v>
      </c>
      <c r="R239" s="4">
        <f>VLOOKUP(A239,Übersicht!$C$2:$J$67,8,FALSE)*100</f>
        <v>100</v>
      </c>
      <c r="S239" s="4" t="str">
        <f>VLOOKUP(A239,Übersicht!$C$2:$K$67,9,FALSE)</f>
        <v>-</v>
      </c>
      <c r="T239" s="4" t="str">
        <f>VLOOKUP(A239,Übersicht!$C$2:$L$67,10,FALSE)</f>
        <v>-</v>
      </c>
      <c r="U239" s="25">
        <f>VLOOKUP(A239,Übersicht!$C$2:$M$67,11,FALSE)</f>
        <v>850</v>
      </c>
      <c r="V239" s="25" t="str">
        <f>VLOOKUP(A239,Übersicht!$C$2:$N$67,12,FALSE)</f>
        <v>-</v>
      </c>
      <c r="W239" s="25" t="str">
        <f>VLOOKUP(A239,Übersicht!$C$2:$O$67,13,FALSE)</f>
        <v>-</v>
      </c>
      <c r="X239" s="4" t="s">
        <v>67</v>
      </c>
    </row>
    <row r="240" spans="1:24" x14ac:dyDescent="0.35">
      <c r="A240" s="3">
        <v>2005</v>
      </c>
      <c r="B240" s="22" t="s">
        <v>15</v>
      </c>
      <c r="C240" s="21" t="s">
        <v>22</v>
      </c>
      <c r="D240" s="23">
        <f>VLOOKUP(A240,Übersicht!$C$2:$D$67,2,FALSE)</f>
        <v>0</v>
      </c>
      <c r="E240" s="23" t="str">
        <f>VLOOKUP(A240,Übersicht!$C$2:$E$67,3,FALSE)</f>
        <v>≤ 16bar</v>
      </c>
      <c r="F240" s="3">
        <v>234</v>
      </c>
      <c r="G240" s="3">
        <f>VLOOKUP(A240,Übersicht!$C$2:$P$67,14,FALSE)</f>
        <v>1</v>
      </c>
      <c r="H240" s="3">
        <v>1</v>
      </c>
      <c r="I240" s="24">
        <v>2584603.0493099364</v>
      </c>
      <c r="J240" s="3">
        <v>1973</v>
      </c>
      <c r="K240" s="4">
        <f t="shared" si="3"/>
        <v>22</v>
      </c>
      <c r="L240" s="21">
        <f>VLOOKUP(A240,Übersicht!$C$2:$F$67,4,FALSE)</f>
        <v>70</v>
      </c>
      <c r="M240" s="21">
        <f>VLOOKUP(A240,Übersicht!$C$2:$F$67,4,FALSE)</f>
        <v>70</v>
      </c>
      <c r="N240" s="3" t="s">
        <v>67</v>
      </c>
      <c r="O240" s="3">
        <v>1</v>
      </c>
      <c r="P240" s="4">
        <f>VLOOKUP(A240,Übersicht!$C$2:$I$67,7,FALSE)*100</f>
        <v>100</v>
      </c>
      <c r="Q240" s="4" t="s">
        <v>67</v>
      </c>
      <c r="R240" s="4">
        <f>VLOOKUP(A240,Übersicht!$C$2:$J$67,8,FALSE)*100</f>
        <v>100</v>
      </c>
      <c r="S240" s="4" t="str">
        <f>VLOOKUP(A240,Übersicht!$C$2:$K$67,9,FALSE)</f>
        <v>-</v>
      </c>
      <c r="T240" s="4" t="str">
        <f>VLOOKUP(A240,Übersicht!$C$2:$L$67,10,FALSE)</f>
        <v>-</v>
      </c>
      <c r="U240" s="25">
        <f>VLOOKUP(A240,Übersicht!$C$2:$M$67,11,FALSE)</f>
        <v>850</v>
      </c>
      <c r="V240" s="25" t="str">
        <f>VLOOKUP(A240,Übersicht!$C$2:$N$67,12,FALSE)</f>
        <v>-</v>
      </c>
      <c r="W240" s="25" t="str">
        <f>VLOOKUP(A240,Übersicht!$C$2:$O$67,13,FALSE)</f>
        <v>-</v>
      </c>
      <c r="X240" s="4" t="s">
        <v>67</v>
      </c>
    </row>
    <row r="241" spans="1:24" x14ac:dyDescent="0.35">
      <c r="A241" s="3">
        <v>2005</v>
      </c>
      <c r="B241" s="22" t="s">
        <v>15</v>
      </c>
      <c r="C241" s="21" t="s">
        <v>22</v>
      </c>
      <c r="D241" s="23">
        <f>VLOOKUP(A241,Übersicht!$C$2:$D$67,2,FALSE)</f>
        <v>0</v>
      </c>
      <c r="E241" s="23" t="str">
        <f>VLOOKUP(A241,Übersicht!$C$2:$E$67,3,FALSE)</f>
        <v>≤ 16bar</v>
      </c>
      <c r="F241" s="3">
        <v>235</v>
      </c>
      <c r="G241" s="3">
        <f>VLOOKUP(A241,Übersicht!$C$2:$P$67,14,FALSE)</f>
        <v>1</v>
      </c>
      <c r="H241" s="3">
        <v>1</v>
      </c>
      <c r="I241" s="24">
        <v>2584603.0493099364</v>
      </c>
      <c r="J241" s="3">
        <v>1974</v>
      </c>
      <c r="K241" s="4">
        <f t="shared" si="3"/>
        <v>23</v>
      </c>
      <c r="L241" s="21">
        <f>VLOOKUP(A241,Übersicht!$C$2:$F$67,4,FALSE)</f>
        <v>70</v>
      </c>
      <c r="M241" s="21">
        <f>VLOOKUP(A241,Übersicht!$C$2:$F$67,4,FALSE)</f>
        <v>70</v>
      </c>
      <c r="N241" s="3" t="s">
        <v>67</v>
      </c>
      <c r="O241" s="3">
        <v>1</v>
      </c>
      <c r="P241" s="4">
        <f>VLOOKUP(A241,Übersicht!$C$2:$I$67,7,FALSE)*100</f>
        <v>100</v>
      </c>
      <c r="Q241" s="4" t="s">
        <v>67</v>
      </c>
      <c r="R241" s="4">
        <f>VLOOKUP(A241,Übersicht!$C$2:$J$67,8,FALSE)*100</f>
        <v>100</v>
      </c>
      <c r="S241" s="4" t="str">
        <f>VLOOKUP(A241,Übersicht!$C$2:$K$67,9,FALSE)</f>
        <v>-</v>
      </c>
      <c r="T241" s="4" t="str">
        <f>VLOOKUP(A241,Übersicht!$C$2:$L$67,10,FALSE)</f>
        <v>-</v>
      </c>
      <c r="U241" s="25">
        <f>VLOOKUP(A241,Übersicht!$C$2:$M$67,11,FALSE)</f>
        <v>850</v>
      </c>
      <c r="V241" s="25" t="str">
        <f>VLOOKUP(A241,Übersicht!$C$2:$N$67,12,FALSE)</f>
        <v>-</v>
      </c>
      <c r="W241" s="25" t="str">
        <f>VLOOKUP(A241,Übersicht!$C$2:$O$67,13,FALSE)</f>
        <v>-</v>
      </c>
      <c r="X241" s="4" t="s">
        <v>67</v>
      </c>
    </row>
    <row r="242" spans="1:24" x14ac:dyDescent="0.35">
      <c r="A242" s="3">
        <v>2005</v>
      </c>
      <c r="B242" s="22" t="s">
        <v>15</v>
      </c>
      <c r="C242" s="21" t="s">
        <v>22</v>
      </c>
      <c r="D242" s="23">
        <f>VLOOKUP(A242,Übersicht!$C$2:$D$67,2,FALSE)</f>
        <v>0</v>
      </c>
      <c r="E242" s="23" t="str">
        <f>VLOOKUP(A242,Übersicht!$C$2:$E$67,3,FALSE)</f>
        <v>≤ 16bar</v>
      </c>
      <c r="F242" s="3">
        <v>236</v>
      </c>
      <c r="G242" s="3">
        <f>VLOOKUP(A242,Übersicht!$C$2:$P$67,14,FALSE)</f>
        <v>1</v>
      </c>
      <c r="H242" s="3">
        <v>1</v>
      </c>
      <c r="I242" s="24">
        <v>2584603.0493099364</v>
      </c>
      <c r="J242" s="3">
        <v>1975</v>
      </c>
      <c r="K242" s="4">
        <f t="shared" si="3"/>
        <v>24</v>
      </c>
      <c r="L242" s="21">
        <f>VLOOKUP(A242,Übersicht!$C$2:$F$67,4,FALSE)</f>
        <v>70</v>
      </c>
      <c r="M242" s="21">
        <f>VLOOKUP(A242,Übersicht!$C$2:$F$67,4,FALSE)</f>
        <v>70</v>
      </c>
      <c r="N242" s="3" t="s">
        <v>67</v>
      </c>
      <c r="O242" s="3">
        <v>1</v>
      </c>
      <c r="P242" s="4">
        <f>VLOOKUP(A242,Übersicht!$C$2:$I$67,7,FALSE)*100</f>
        <v>100</v>
      </c>
      <c r="Q242" s="4" t="s">
        <v>67</v>
      </c>
      <c r="R242" s="4">
        <f>VLOOKUP(A242,Übersicht!$C$2:$J$67,8,FALSE)*100</f>
        <v>100</v>
      </c>
      <c r="S242" s="4" t="str">
        <f>VLOOKUP(A242,Übersicht!$C$2:$K$67,9,FALSE)</f>
        <v>-</v>
      </c>
      <c r="T242" s="4" t="str">
        <f>VLOOKUP(A242,Übersicht!$C$2:$L$67,10,FALSE)</f>
        <v>-</v>
      </c>
      <c r="U242" s="25">
        <f>VLOOKUP(A242,Übersicht!$C$2:$M$67,11,FALSE)</f>
        <v>850</v>
      </c>
      <c r="V242" s="25" t="str">
        <f>VLOOKUP(A242,Übersicht!$C$2:$N$67,12,FALSE)</f>
        <v>-</v>
      </c>
      <c r="W242" s="25" t="str">
        <f>VLOOKUP(A242,Übersicht!$C$2:$O$67,13,FALSE)</f>
        <v>-</v>
      </c>
      <c r="X242" s="4" t="s">
        <v>67</v>
      </c>
    </row>
    <row r="243" spans="1:24" x14ac:dyDescent="0.35">
      <c r="A243" s="3">
        <v>2005</v>
      </c>
      <c r="B243" s="22" t="s">
        <v>15</v>
      </c>
      <c r="C243" s="21" t="s">
        <v>22</v>
      </c>
      <c r="D243" s="23">
        <f>VLOOKUP(A243,Übersicht!$C$2:$D$67,2,FALSE)</f>
        <v>0</v>
      </c>
      <c r="E243" s="23" t="str">
        <f>VLOOKUP(A243,Übersicht!$C$2:$E$67,3,FALSE)</f>
        <v>≤ 16bar</v>
      </c>
      <c r="F243" s="3">
        <v>237</v>
      </c>
      <c r="G243" s="3">
        <f>VLOOKUP(A243,Übersicht!$C$2:$P$67,14,FALSE)</f>
        <v>1</v>
      </c>
      <c r="H243" s="3">
        <v>1</v>
      </c>
      <c r="I243" s="24">
        <v>2584603.0493099364</v>
      </c>
      <c r="J243" s="3">
        <v>1976</v>
      </c>
      <c r="K243" s="4">
        <f t="shared" si="3"/>
        <v>25</v>
      </c>
      <c r="L243" s="21">
        <f>VLOOKUP(A243,Übersicht!$C$2:$F$67,4,FALSE)</f>
        <v>70</v>
      </c>
      <c r="M243" s="21">
        <f>VLOOKUP(A243,Übersicht!$C$2:$F$67,4,FALSE)</f>
        <v>70</v>
      </c>
      <c r="N243" s="3" t="s">
        <v>67</v>
      </c>
      <c r="O243" s="3">
        <v>1</v>
      </c>
      <c r="P243" s="4">
        <f>VLOOKUP(A243,Übersicht!$C$2:$I$67,7,FALSE)*100</f>
        <v>100</v>
      </c>
      <c r="Q243" s="4" t="s">
        <v>67</v>
      </c>
      <c r="R243" s="4">
        <f>VLOOKUP(A243,Übersicht!$C$2:$J$67,8,FALSE)*100</f>
        <v>100</v>
      </c>
      <c r="S243" s="4" t="str">
        <f>VLOOKUP(A243,Übersicht!$C$2:$K$67,9,FALSE)</f>
        <v>-</v>
      </c>
      <c r="T243" s="4" t="str">
        <f>VLOOKUP(A243,Übersicht!$C$2:$L$67,10,FALSE)</f>
        <v>-</v>
      </c>
      <c r="U243" s="25">
        <f>VLOOKUP(A243,Übersicht!$C$2:$M$67,11,FALSE)</f>
        <v>850</v>
      </c>
      <c r="V243" s="25" t="str">
        <f>VLOOKUP(A243,Übersicht!$C$2:$N$67,12,FALSE)</f>
        <v>-</v>
      </c>
      <c r="W243" s="25" t="str">
        <f>VLOOKUP(A243,Übersicht!$C$2:$O$67,13,FALSE)</f>
        <v>-</v>
      </c>
      <c r="X243" s="4" t="s">
        <v>67</v>
      </c>
    </row>
    <row r="244" spans="1:24" x14ac:dyDescent="0.35">
      <c r="A244" s="3">
        <v>2005</v>
      </c>
      <c r="B244" s="22" t="s">
        <v>15</v>
      </c>
      <c r="C244" s="21" t="s">
        <v>22</v>
      </c>
      <c r="D244" s="23">
        <f>VLOOKUP(A244,Übersicht!$C$2:$D$67,2,FALSE)</f>
        <v>0</v>
      </c>
      <c r="E244" s="23" t="str">
        <f>VLOOKUP(A244,Übersicht!$C$2:$E$67,3,FALSE)</f>
        <v>≤ 16bar</v>
      </c>
      <c r="F244" s="3">
        <v>238</v>
      </c>
      <c r="G244" s="3">
        <f>VLOOKUP(A244,Übersicht!$C$2:$P$67,14,FALSE)</f>
        <v>1</v>
      </c>
      <c r="H244" s="3">
        <v>1</v>
      </c>
      <c r="I244" s="24">
        <v>2584603.0493099364</v>
      </c>
      <c r="J244" s="3">
        <v>1977</v>
      </c>
      <c r="K244" s="4">
        <f t="shared" si="3"/>
        <v>26</v>
      </c>
      <c r="L244" s="21">
        <f>VLOOKUP(A244,Übersicht!$C$2:$F$67,4,FALSE)</f>
        <v>70</v>
      </c>
      <c r="M244" s="21">
        <f>VLOOKUP(A244,Übersicht!$C$2:$F$67,4,FALSE)</f>
        <v>70</v>
      </c>
      <c r="N244" s="3" t="s">
        <v>67</v>
      </c>
      <c r="O244" s="3">
        <v>1</v>
      </c>
      <c r="P244" s="4">
        <f>VLOOKUP(A244,Übersicht!$C$2:$I$67,7,FALSE)*100</f>
        <v>100</v>
      </c>
      <c r="Q244" s="4" t="s">
        <v>67</v>
      </c>
      <c r="R244" s="4">
        <f>VLOOKUP(A244,Übersicht!$C$2:$J$67,8,FALSE)*100</f>
        <v>100</v>
      </c>
      <c r="S244" s="4" t="str">
        <f>VLOOKUP(A244,Übersicht!$C$2:$K$67,9,FALSE)</f>
        <v>-</v>
      </c>
      <c r="T244" s="4" t="str">
        <f>VLOOKUP(A244,Übersicht!$C$2:$L$67,10,FALSE)</f>
        <v>-</v>
      </c>
      <c r="U244" s="25">
        <f>VLOOKUP(A244,Übersicht!$C$2:$M$67,11,FALSE)</f>
        <v>850</v>
      </c>
      <c r="V244" s="25" t="str">
        <f>VLOOKUP(A244,Übersicht!$C$2:$N$67,12,FALSE)</f>
        <v>-</v>
      </c>
      <c r="W244" s="25" t="str">
        <f>VLOOKUP(A244,Übersicht!$C$2:$O$67,13,FALSE)</f>
        <v>-</v>
      </c>
      <c r="X244" s="4" t="s">
        <v>67</v>
      </c>
    </row>
    <row r="245" spans="1:24" x14ac:dyDescent="0.35">
      <c r="A245" s="3">
        <v>2005</v>
      </c>
      <c r="B245" s="22" t="s">
        <v>15</v>
      </c>
      <c r="C245" s="21" t="s">
        <v>22</v>
      </c>
      <c r="D245" s="23">
        <f>VLOOKUP(A245,Übersicht!$C$2:$D$67,2,FALSE)</f>
        <v>0</v>
      </c>
      <c r="E245" s="23" t="str">
        <f>VLOOKUP(A245,Übersicht!$C$2:$E$67,3,FALSE)</f>
        <v>≤ 16bar</v>
      </c>
      <c r="F245" s="3">
        <v>239</v>
      </c>
      <c r="G245" s="3">
        <f>VLOOKUP(A245,Übersicht!$C$2:$P$67,14,FALSE)</f>
        <v>1</v>
      </c>
      <c r="H245" s="3">
        <v>1</v>
      </c>
      <c r="I245" s="24">
        <v>2584603.0493099364</v>
      </c>
      <c r="J245" s="3">
        <v>1978</v>
      </c>
      <c r="K245" s="4">
        <f t="shared" si="3"/>
        <v>27</v>
      </c>
      <c r="L245" s="21">
        <f>VLOOKUP(A245,Übersicht!$C$2:$F$67,4,FALSE)</f>
        <v>70</v>
      </c>
      <c r="M245" s="21">
        <f>VLOOKUP(A245,Übersicht!$C$2:$F$67,4,FALSE)</f>
        <v>70</v>
      </c>
      <c r="N245" s="3" t="s">
        <v>67</v>
      </c>
      <c r="O245" s="3">
        <v>1</v>
      </c>
      <c r="P245" s="4">
        <f>VLOOKUP(A245,Übersicht!$C$2:$I$67,7,FALSE)*100</f>
        <v>100</v>
      </c>
      <c r="Q245" s="4" t="s">
        <v>67</v>
      </c>
      <c r="R245" s="4">
        <f>VLOOKUP(A245,Übersicht!$C$2:$J$67,8,FALSE)*100</f>
        <v>100</v>
      </c>
      <c r="S245" s="4" t="str">
        <f>VLOOKUP(A245,Übersicht!$C$2:$K$67,9,FALSE)</f>
        <v>-</v>
      </c>
      <c r="T245" s="4" t="str">
        <f>VLOOKUP(A245,Übersicht!$C$2:$L$67,10,FALSE)</f>
        <v>-</v>
      </c>
      <c r="U245" s="25">
        <f>VLOOKUP(A245,Übersicht!$C$2:$M$67,11,FALSE)</f>
        <v>850</v>
      </c>
      <c r="V245" s="25" t="str">
        <f>VLOOKUP(A245,Übersicht!$C$2:$N$67,12,FALSE)</f>
        <v>-</v>
      </c>
      <c r="W245" s="25" t="str">
        <f>VLOOKUP(A245,Übersicht!$C$2:$O$67,13,FALSE)</f>
        <v>-</v>
      </c>
      <c r="X245" s="4" t="s">
        <v>67</v>
      </c>
    </row>
    <row r="246" spans="1:24" x14ac:dyDescent="0.35">
      <c r="A246" s="3">
        <v>2005</v>
      </c>
      <c r="B246" s="22" t="s">
        <v>15</v>
      </c>
      <c r="C246" s="21" t="s">
        <v>22</v>
      </c>
      <c r="D246" s="23">
        <f>VLOOKUP(A246,Übersicht!$C$2:$D$67,2,FALSE)</f>
        <v>0</v>
      </c>
      <c r="E246" s="23" t="str">
        <f>VLOOKUP(A246,Übersicht!$C$2:$E$67,3,FALSE)</f>
        <v>≤ 16bar</v>
      </c>
      <c r="F246" s="3">
        <v>240</v>
      </c>
      <c r="G246" s="3">
        <f>VLOOKUP(A246,Übersicht!$C$2:$P$67,14,FALSE)</f>
        <v>1</v>
      </c>
      <c r="H246" s="3">
        <v>1</v>
      </c>
      <c r="I246" s="24">
        <v>2584603.0493099364</v>
      </c>
      <c r="J246" s="3">
        <v>1979</v>
      </c>
      <c r="K246" s="4">
        <f t="shared" si="3"/>
        <v>28</v>
      </c>
      <c r="L246" s="21">
        <f>VLOOKUP(A246,Übersicht!$C$2:$F$67,4,FALSE)</f>
        <v>70</v>
      </c>
      <c r="M246" s="21">
        <f>VLOOKUP(A246,Übersicht!$C$2:$F$67,4,FALSE)</f>
        <v>70</v>
      </c>
      <c r="N246" s="3" t="s">
        <v>67</v>
      </c>
      <c r="O246" s="3">
        <v>1</v>
      </c>
      <c r="P246" s="4">
        <f>VLOOKUP(A246,Übersicht!$C$2:$I$67,7,FALSE)*100</f>
        <v>100</v>
      </c>
      <c r="Q246" s="4" t="s">
        <v>67</v>
      </c>
      <c r="R246" s="4">
        <f>VLOOKUP(A246,Übersicht!$C$2:$J$67,8,FALSE)*100</f>
        <v>100</v>
      </c>
      <c r="S246" s="4" t="str">
        <f>VLOOKUP(A246,Übersicht!$C$2:$K$67,9,FALSE)</f>
        <v>-</v>
      </c>
      <c r="T246" s="4" t="str">
        <f>VLOOKUP(A246,Übersicht!$C$2:$L$67,10,FALSE)</f>
        <v>-</v>
      </c>
      <c r="U246" s="25">
        <f>VLOOKUP(A246,Übersicht!$C$2:$M$67,11,FALSE)</f>
        <v>850</v>
      </c>
      <c r="V246" s="25" t="str">
        <f>VLOOKUP(A246,Übersicht!$C$2:$N$67,12,FALSE)</f>
        <v>-</v>
      </c>
      <c r="W246" s="25" t="str">
        <f>VLOOKUP(A246,Übersicht!$C$2:$O$67,13,FALSE)</f>
        <v>-</v>
      </c>
      <c r="X246" s="4" t="s">
        <v>67</v>
      </c>
    </row>
    <row r="247" spans="1:24" x14ac:dyDescent="0.35">
      <c r="A247" s="3">
        <v>2005</v>
      </c>
      <c r="B247" s="22" t="s">
        <v>15</v>
      </c>
      <c r="C247" s="21" t="s">
        <v>22</v>
      </c>
      <c r="D247" s="23">
        <f>VLOOKUP(A247,Übersicht!$C$2:$D$67,2,FALSE)</f>
        <v>0</v>
      </c>
      <c r="E247" s="23" t="str">
        <f>VLOOKUP(A247,Übersicht!$C$2:$E$67,3,FALSE)</f>
        <v>≤ 16bar</v>
      </c>
      <c r="F247" s="3">
        <v>241</v>
      </c>
      <c r="G247" s="3">
        <f>VLOOKUP(A247,Übersicht!$C$2:$P$67,14,FALSE)</f>
        <v>1</v>
      </c>
      <c r="H247" s="3">
        <v>1</v>
      </c>
      <c r="I247" s="24">
        <v>3645951.0886350009</v>
      </c>
      <c r="J247" s="3">
        <v>1980</v>
      </c>
      <c r="K247" s="4">
        <f t="shared" si="3"/>
        <v>29</v>
      </c>
      <c r="L247" s="21">
        <f>VLOOKUP(A247,Übersicht!$C$2:$F$67,4,FALSE)</f>
        <v>70</v>
      </c>
      <c r="M247" s="21">
        <f>VLOOKUP(A247,Übersicht!$C$2:$F$67,4,FALSE)</f>
        <v>70</v>
      </c>
      <c r="N247" s="3" t="s">
        <v>67</v>
      </c>
      <c r="O247" s="3">
        <v>1</v>
      </c>
      <c r="P247" s="4">
        <f>VLOOKUP(A247,Übersicht!$C$2:$I$67,7,FALSE)*100</f>
        <v>100</v>
      </c>
      <c r="Q247" s="4" t="s">
        <v>67</v>
      </c>
      <c r="R247" s="4">
        <f>VLOOKUP(A247,Übersicht!$C$2:$J$67,8,FALSE)*100</f>
        <v>100</v>
      </c>
      <c r="S247" s="4" t="str">
        <f>VLOOKUP(A247,Übersicht!$C$2:$K$67,9,FALSE)</f>
        <v>-</v>
      </c>
      <c r="T247" s="4" t="str">
        <f>VLOOKUP(A247,Übersicht!$C$2:$L$67,10,FALSE)</f>
        <v>-</v>
      </c>
      <c r="U247" s="25">
        <f>VLOOKUP(A247,Übersicht!$C$2:$M$67,11,FALSE)</f>
        <v>850</v>
      </c>
      <c r="V247" s="25" t="str">
        <f>VLOOKUP(A247,Übersicht!$C$2:$N$67,12,FALSE)</f>
        <v>-</v>
      </c>
      <c r="W247" s="25" t="str">
        <f>VLOOKUP(A247,Übersicht!$C$2:$O$67,13,FALSE)</f>
        <v>-</v>
      </c>
      <c r="X247" s="4" t="s">
        <v>67</v>
      </c>
    </row>
    <row r="248" spans="1:24" x14ac:dyDescent="0.35">
      <c r="A248" s="3">
        <v>2005</v>
      </c>
      <c r="B248" s="22" t="s">
        <v>15</v>
      </c>
      <c r="C248" s="21" t="s">
        <v>22</v>
      </c>
      <c r="D248" s="23">
        <f>VLOOKUP(A248,Übersicht!$C$2:$D$67,2,FALSE)</f>
        <v>0</v>
      </c>
      <c r="E248" s="23" t="str">
        <f>VLOOKUP(A248,Übersicht!$C$2:$E$67,3,FALSE)</f>
        <v>≤ 16bar</v>
      </c>
      <c r="F248" s="3">
        <v>242</v>
      </c>
      <c r="G248" s="3">
        <f>VLOOKUP(A248,Übersicht!$C$2:$P$67,14,FALSE)</f>
        <v>1</v>
      </c>
      <c r="H248" s="3">
        <v>1</v>
      </c>
      <c r="I248" s="24">
        <v>3645951.0886350009</v>
      </c>
      <c r="J248" s="3">
        <v>1981</v>
      </c>
      <c r="K248" s="4">
        <f t="shared" si="3"/>
        <v>30</v>
      </c>
      <c r="L248" s="21">
        <f>VLOOKUP(A248,Übersicht!$C$2:$F$67,4,FALSE)</f>
        <v>70</v>
      </c>
      <c r="M248" s="21">
        <f>VLOOKUP(A248,Übersicht!$C$2:$F$67,4,FALSE)</f>
        <v>70</v>
      </c>
      <c r="N248" s="3" t="s">
        <v>67</v>
      </c>
      <c r="O248" s="3">
        <v>1</v>
      </c>
      <c r="P248" s="4">
        <f>VLOOKUP(A248,Übersicht!$C$2:$I$67,7,FALSE)*100</f>
        <v>100</v>
      </c>
      <c r="Q248" s="4" t="s">
        <v>67</v>
      </c>
      <c r="R248" s="4">
        <f>VLOOKUP(A248,Übersicht!$C$2:$J$67,8,FALSE)*100</f>
        <v>100</v>
      </c>
      <c r="S248" s="4" t="str">
        <f>VLOOKUP(A248,Übersicht!$C$2:$K$67,9,FALSE)</f>
        <v>-</v>
      </c>
      <c r="T248" s="4" t="str">
        <f>VLOOKUP(A248,Übersicht!$C$2:$L$67,10,FALSE)</f>
        <v>-</v>
      </c>
      <c r="U248" s="25">
        <f>VLOOKUP(A248,Übersicht!$C$2:$M$67,11,FALSE)</f>
        <v>850</v>
      </c>
      <c r="V248" s="25" t="str">
        <f>VLOOKUP(A248,Übersicht!$C$2:$N$67,12,FALSE)</f>
        <v>-</v>
      </c>
      <c r="W248" s="25" t="str">
        <f>VLOOKUP(A248,Übersicht!$C$2:$O$67,13,FALSE)</f>
        <v>-</v>
      </c>
      <c r="X248" s="4" t="s">
        <v>67</v>
      </c>
    </row>
    <row r="249" spans="1:24" x14ac:dyDescent="0.35">
      <c r="A249" s="3">
        <v>2005</v>
      </c>
      <c r="B249" s="22" t="s">
        <v>15</v>
      </c>
      <c r="C249" s="21" t="s">
        <v>22</v>
      </c>
      <c r="D249" s="23">
        <f>VLOOKUP(A249,Übersicht!$C$2:$D$67,2,FALSE)</f>
        <v>0</v>
      </c>
      <c r="E249" s="23" t="str">
        <f>VLOOKUP(A249,Übersicht!$C$2:$E$67,3,FALSE)</f>
        <v>≤ 16bar</v>
      </c>
      <c r="F249" s="3">
        <v>243</v>
      </c>
      <c r="G249" s="3">
        <f>VLOOKUP(A249,Übersicht!$C$2:$P$67,14,FALSE)</f>
        <v>1</v>
      </c>
      <c r="H249" s="3">
        <v>1</v>
      </c>
      <c r="I249" s="24">
        <v>3645951.0886350009</v>
      </c>
      <c r="J249" s="3">
        <v>1982</v>
      </c>
      <c r="K249" s="4">
        <f t="shared" si="3"/>
        <v>31</v>
      </c>
      <c r="L249" s="21">
        <f>VLOOKUP(A249,Übersicht!$C$2:$F$67,4,FALSE)</f>
        <v>70</v>
      </c>
      <c r="M249" s="21">
        <f>VLOOKUP(A249,Übersicht!$C$2:$F$67,4,FALSE)</f>
        <v>70</v>
      </c>
      <c r="N249" s="3" t="s">
        <v>67</v>
      </c>
      <c r="O249" s="3">
        <v>1</v>
      </c>
      <c r="P249" s="4">
        <f>VLOOKUP(A249,Übersicht!$C$2:$I$67,7,FALSE)*100</f>
        <v>100</v>
      </c>
      <c r="Q249" s="4" t="s">
        <v>67</v>
      </c>
      <c r="R249" s="4">
        <f>VLOOKUP(A249,Übersicht!$C$2:$J$67,8,FALSE)*100</f>
        <v>100</v>
      </c>
      <c r="S249" s="4" t="str">
        <f>VLOOKUP(A249,Übersicht!$C$2:$K$67,9,FALSE)</f>
        <v>-</v>
      </c>
      <c r="T249" s="4" t="str">
        <f>VLOOKUP(A249,Übersicht!$C$2:$L$67,10,FALSE)</f>
        <v>-</v>
      </c>
      <c r="U249" s="25">
        <f>VLOOKUP(A249,Übersicht!$C$2:$M$67,11,FALSE)</f>
        <v>850</v>
      </c>
      <c r="V249" s="25" t="str">
        <f>VLOOKUP(A249,Übersicht!$C$2:$N$67,12,FALSE)</f>
        <v>-</v>
      </c>
      <c r="W249" s="25" t="str">
        <f>VLOOKUP(A249,Übersicht!$C$2:$O$67,13,FALSE)</f>
        <v>-</v>
      </c>
      <c r="X249" s="4" t="s">
        <v>67</v>
      </c>
    </row>
    <row r="250" spans="1:24" x14ac:dyDescent="0.35">
      <c r="A250" s="3">
        <v>2005</v>
      </c>
      <c r="B250" s="22" t="s">
        <v>15</v>
      </c>
      <c r="C250" s="21" t="s">
        <v>22</v>
      </c>
      <c r="D250" s="23">
        <f>VLOOKUP(A250,Übersicht!$C$2:$D$67,2,FALSE)</f>
        <v>0</v>
      </c>
      <c r="E250" s="23" t="str">
        <f>VLOOKUP(A250,Übersicht!$C$2:$E$67,3,FALSE)</f>
        <v>≤ 16bar</v>
      </c>
      <c r="F250" s="3">
        <v>244</v>
      </c>
      <c r="G250" s="3">
        <f>VLOOKUP(A250,Übersicht!$C$2:$P$67,14,FALSE)</f>
        <v>1</v>
      </c>
      <c r="H250" s="3">
        <v>1</v>
      </c>
      <c r="I250" s="24">
        <v>3645951.0886350009</v>
      </c>
      <c r="J250" s="3">
        <v>1983</v>
      </c>
      <c r="K250" s="4">
        <f t="shared" si="3"/>
        <v>32</v>
      </c>
      <c r="L250" s="21">
        <f>VLOOKUP(A250,Übersicht!$C$2:$F$67,4,FALSE)</f>
        <v>70</v>
      </c>
      <c r="M250" s="21">
        <f>VLOOKUP(A250,Übersicht!$C$2:$F$67,4,FALSE)</f>
        <v>70</v>
      </c>
      <c r="N250" s="3" t="s">
        <v>67</v>
      </c>
      <c r="O250" s="3">
        <v>1</v>
      </c>
      <c r="P250" s="4">
        <f>VLOOKUP(A250,Übersicht!$C$2:$I$67,7,FALSE)*100</f>
        <v>100</v>
      </c>
      <c r="Q250" s="4" t="s">
        <v>67</v>
      </c>
      <c r="R250" s="4">
        <f>VLOOKUP(A250,Übersicht!$C$2:$J$67,8,FALSE)*100</f>
        <v>100</v>
      </c>
      <c r="S250" s="4" t="str">
        <f>VLOOKUP(A250,Übersicht!$C$2:$K$67,9,FALSE)</f>
        <v>-</v>
      </c>
      <c r="T250" s="4" t="str">
        <f>VLOOKUP(A250,Übersicht!$C$2:$L$67,10,FALSE)</f>
        <v>-</v>
      </c>
      <c r="U250" s="25">
        <f>VLOOKUP(A250,Übersicht!$C$2:$M$67,11,FALSE)</f>
        <v>850</v>
      </c>
      <c r="V250" s="25" t="str">
        <f>VLOOKUP(A250,Übersicht!$C$2:$N$67,12,FALSE)</f>
        <v>-</v>
      </c>
      <c r="W250" s="25" t="str">
        <f>VLOOKUP(A250,Übersicht!$C$2:$O$67,13,FALSE)</f>
        <v>-</v>
      </c>
      <c r="X250" s="4" t="s">
        <v>67</v>
      </c>
    </row>
    <row r="251" spans="1:24" x14ac:dyDescent="0.35">
      <c r="A251" s="3">
        <v>2005</v>
      </c>
      <c r="B251" s="22" t="s">
        <v>15</v>
      </c>
      <c r="C251" s="21" t="s">
        <v>22</v>
      </c>
      <c r="D251" s="23">
        <f>VLOOKUP(A251,Übersicht!$C$2:$D$67,2,FALSE)</f>
        <v>0</v>
      </c>
      <c r="E251" s="23" t="str">
        <f>VLOOKUP(A251,Übersicht!$C$2:$E$67,3,FALSE)</f>
        <v>≤ 16bar</v>
      </c>
      <c r="F251" s="3">
        <v>245</v>
      </c>
      <c r="G251" s="3">
        <f>VLOOKUP(A251,Übersicht!$C$2:$P$67,14,FALSE)</f>
        <v>1</v>
      </c>
      <c r="H251" s="3">
        <v>1</v>
      </c>
      <c r="I251" s="24">
        <v>3645951.0886350009</v>
      </c>
      <c r="J251" s="3">
        <v>1984</v>
      </c>
      <c r="K251" s="4">
        <f t="shared" si="3"/>
        <v>33</v>
      </c>
      <c r="L251" s="21">
        <f>VLOOKUP(A251,Übersicht!$C$2:$F$67,4,FALSE)</f>
        <v>70</v>
      </c>
      <c r="M251" s="21">
        <f>VLOOKUP(A251,Übersicht!$C$2:$F$67,4,FALSE)</f>
        <v>70</v>
      </c>
      <c r="N251" s="3" t="s">
        <v>67</v>
      </c>
      <c r="O251" s="3">
        <v>1</v>
      </c>
      <c r="P251" s="4">
        <f>VLOOKUP(A251,Übersicht!$C$2:$I$67,7,FALSE)*100</f>
        <v>100</v>
      </c>
      <c r="Q251" s="4" t="s">
        <v>67</v>
      </c>
      <c r="R251" s="4">
        <f>VLOOKUP(A251,Übersicht!$C$2:$J$67,8,FALSE)*100</f>
        <v>100</v>
      </c>
      <c r="S251" s="4" t="str">
        <f>VLOOKUP(A251,Übersicht!$C$2:$K$67,9,FALSE)</f>
        <v>-</v>
      </c>
      <c r="T251" s="4" t="str">
        <f>VLOOKUP(A251,Übersicht!$C$2:$L$67,10,FALSE)</f>
        <v>-</v>
      </c>
      <c r="U251" s="25">
        <f>VLOOKUP(A251,Übersicht!$C$2:$M$67,11,FALSE)</f>
        <v>850</v>
      </c>
      <c r="V251" s="25" t="str">
        <f>VLOOKUP(A251,Übersicht!$C$2:$N$67,12,FALSE)</f>
        <v>-</v>
      </c>
      <c r="W251" s="25" t="str">
        <f>VLOOKUP(A251,Übersicht!$C$2:$O$67,13,FALSE)</f>
        <v>-</v>
      </c>
      <c r="X251" s="4" t="s">
        <v>67</v>
      </c>
    </row>
    <row r="252" spans="1:24" x14ac:dyDescent="0.35">
      <c r="A252" s="3">
        <v>2005</v>
      </c>
      <c r="B252" s="22" t="s">
        <v>15</v>
      </c>
      <c r="C252" s="21" t="s">
        <v>22</v>
      </c>
      <c r="D252" s="23">
        <f>VLOOKUP(A252,Übersicht!$C$2:$D$67,2,FALSE)</f>
        <v>0</v>
      </c>
      <c r="E252" s="23" t="str">
        <f>VLOOKUP(A252,Übersicht!$C$2:$E$67,3,FALSE)</f>
        <v>≤ 16bar</v>
      </c>
      <c r="F252" s="3">
        <v>246</v>
      </c>
      <c r="G252" s="3">
        <f>VLOOKUP(A252,Übersicht!$C$2:$P$67,14,FALSE)</f>
        <v>1</v>
      </c>
      <c r="H252" s="3">
        <v>1</v>
      </c>
      <c r="I252" s="24">
        <v>3645951.0886350009</v>
      </c>
      <c r="J252" s="3">
        <v>1985</v>
      </c>
      <c r="K252" s="4">
        <f t="shared" si="3"/>
        <v>34</v>
      </c>
      <c r="L252" s="21">
        <f>VLOOKUP(A252,Übersicht!$C$2:$F$67,4,FALSE)</f>
        <v>70</v>
      </c>
      <c r="M252" s="21">
        <f>VLOOKUP(A252,Übersicht!$C$2:$F$67,4,FALSE)</f>
        <v>70</v>
      </c>
      <c r="N252" s="3" t="s">
        <v>67</v>
      </c>
      <c r="O252" s="3">
        <v>1</v>
      </c>
      <c r="P252" s="4">
        <f>VLOOKUP(A252,Übersicht!$C$2:$I$67,7,FALSE)*100</f>
        <v>100</v>
      </c>
      <c r="Q252" s="4" t="s">
        <v>67</v>
      </c>
      <c r="R252" s="4">
        <f>VLOOKUP(A252,Übersicht!$C$2:$J$67,8,FALSE)*100</f>
        <v>100</v>
      </c>
      <c r="S252" s="4" t="str">
        <f>VLOOKUP(A252,Übersicht!$C$2:$K$67,9,FALSE)</f>
        <v>-</v>
      </c>
      <c r="T252" s="4" t="str">
        <f>VLOOKUP(A252,Übersicht!$C$2:$L$67,10,FALSE)</f>
        <v>-</v>
      </c>
      <c r="U252" s="25">
        <f>VLOOKUP(A252,Übersicht!$C$2:$M$67,11,FALSE)</f>
        <v>850</v>
      </c>
      <c r="V252" s="25" t="str">
        <f>VLOOKUP(A252,Übersicht!$C$2:$N$67,12,FALSE)</f>
        <v>-</v>
      </c>
      <c r="W252" s="25" t="str">
        <f>VLOOKUP(A252,Übersicht!$C$2:$O$67,13,FALSE)</f>
        <v>-</v>
      </c>
      <c r="X252" s="4" t="s">
        <v>67</v>
      </c>
    </row>
    <row r="253" spans="1:24" x14ac:dyDescent="0.35">
      <c r="A253" s="3">
        <v>2005</v>
      </c>
      <c r="B253" s="22" t="s">
        <v>15</v>
      </c>
      <c r="C253" s="21" t="s">
        <v>22</v>
      </c>
      <c r="D253" s="23">
        <f>VLOOKUP(A253,Übersicht!$C$2:$D$67,2,FALSE)</f>
        <v>0</v>
      </c>
      <c r="E253" s="23" t="str">
        <f>VLOOKUP(A253,Übersicht!$C$2:$E$67,3,FALSE)</f>
        <v>≤ 16bar</v>
      </c>
      <c r="F253" s="3">
        <v>247</v>
      </c>
      <c r="G253" s="3">
        <f>VLOOKUP(A253,Übersicht!$C$2:$P$67,14,FALSE)</f>
        <v>1</v>
      </c>
      <c r="H253" s="3">
        <v>1</v>
      </c>
      <c r="I253" s="24">
        <v>3645951.0886350009</v>
      </c>
      <c r="J253" s="3">
        <v>1986</v>
      </c>
      <c r="K253" s="4">
        <f t="shared" si="3"/>
        <v>35</v>
      </c>
      <c r="L253" s="21">
        <f>VLOOKUP(A253,Übersicht!$C$2:$F$67,4,FALSE)</f>
        <v>70</v>
      </c>
      <c r="M253" s="21">
        <f>VLOOKUP(A253,Übersicht!$C$2:$F$67,4,FALSE)</f>
        <v>70</v>
      </c>
      <c r="N253" s="3" t="s">
        <v>67</v>
      </c>
      <c r="O253" s="3">
        <v>1</v>
      </c>
      <c r="P253" s="4">
        <f>VLOOKUP(A253,Übersicht!$C$2:$I$67,7,FALSE)*100</f>
        <v>100</v>
      </c>
      <c r="Q253" s="4" t="s">
        <v>67</v>
      </c>
      <c r="R253" s="4">
        <f>VLOOKUP(A253,Übersicht!$C$2:$J$67,8,FALSE)*100</f>
        <v>100</v>
      </c>
      <c r="S253" s="4" t="str">
        <f>VLOOKUP(A253,Übersicht!$C$2:$K$67,9,FALSE)</f>
        <v>-</v>
      </c>
      <c r="T253" s="4" t="str">
        <f>VLOOKUP(A253,Übersicht!$C$2:$L$67,10,FALSE)</f>
        <v>-</v>
      </c>
      <c r="U253" s="25">
        <f>VLOOKUP(A253,Übersicht!$C$2:$M$67,11,FALSE)</f>
        <v>850</v>
      </c>
      <c r="V253" s="25" t="str">
        <f>VLOOKUP(A253,Übersicht!$C$2:$N$67,12,FALSE)</f>
        <v>-</v>
      </c>
      <c r="W253" s="25" t="str">
        <f>VLOOKUP(A253,Übersicht!$C$2:$O$67,13,FALSE)</f>
        <v>-</v>
      </c>
      <c r="X253" s="4" t="s">
        <v>67</v>
      </c>
    </row>
    <row r="254" spans="1:24" x14ac:dyDescent="0.35">
      <c r="A254" s="3">
        <v>2005</v>
      </c>
      <c r="B254" s="22" t="s">
        <v>15</v>
      </c>
      <c r="C254" s="21" t="s">
        <v>22</v>
      </c>
      <c r="D254" s="23">
        <f>VLOOKUP(A254,Übersicht!$C$2:$D$67,2,FALSE)</f>
        <v>0</v>
      </c>
      <c r="E254" s="23" t="str">
        <f>VLOOKUP(A254,Übersicht!$C$2:$E$67,3,FALSE)</f>
        <v>≤ 16bar</v>
      </c>
      <c r="F254" s="3">
        <v>248</v>
      </c>
      <c r="G254" s="3">
        <f>VLOOKUP(A254,Übersicht!$C$2:$P$67,14,FALSE)</f>
        <v>1</v>
      </c>
      <c r="H254" s="3">
        <v>1</v>
      </c>
      <c r="I254" s="24">
        <v>3645951.0886350009</v>
      </c>
      <c r="J254" s="3">
        <v>1987</v>
      </c>
      <c r="K254" s="4">
        <f t="shared" si="3"/>
        <v>36</v>
      </c>
      <c r="L254" s="21">
        <f>VLOOKUP(A254,Übersicht!$C$2:$F$67,4,FALSE)</f>
        <v>70</v>
      </c>
      <c r="M254" s="21">
        <f>VLOOKUP(A254,Übersicht!$C$2:$F$67,4,FALSE)</f>
        <v>70</v>
      </c>
      <c r="N254" s="3" t="s">
        <v>67</v>
      </c>
      <c r="O254" s="3">
        <v>1</v>
      </c>
      <c r="P254" s="4">
        <f>VLOOKUP(A254,Übersicht!$C$2:$I$67,7,FALSE)*100</f>
        <v>100</v>
      </c>
      <c r="Q254" s="4" t="s">
        <v>67</v>
      </c>
      <c r="R254" s="4">
        <f>VLOOKUP(A254,Übersicht!$C$2:$J$67,8,FALSE)*100</f>
        <v>100</v>
      </c>
      <c r="S254" s="4" t="str">
        <f>VLOOKUP(A254,Übersicht!$C$2:$K$67,9,FALSE)</f>
        <v>-</v>
      </c>
      <c r="T254" s="4" t="str">
        <f>VLOOKUP(A254,Übersicht!$C$2:$L$67,10,FALSE)</f>
        <v>-</v>
      </c>
      <c r="U254" s="25">
        <f>VLOOKUP(A254,Übersicht!$C$2:$M$67,11,FALSE)</f>
        <v>850</v>
      </c>
      <c r="V254" s="25" t="str">
        <f>VLOOKUP(A254,Übersicht!$C$2:$N$67,12,FALSE)</f>
        <v>-</v>
      </c>
      <c r="W254" s="25" t="str">
        <f>VLOOKUP(A254,Übersicht!$C$2:$O$67,13,FALSE)</f>
        <v>-</v>
      </c>
      <c r="X254" s="4" t="s">
        <v>67</v>
      </c>
    </row>
    <row r="255" spans="1:24" x14ac:dyDescent="0.35">
      <c r="A255" s="3">
        <v>2005</v>
      </c>
      <c r="B255" s="22" t="s">
        <v>15</v>
      </c>
      <c r="C255" s="21" t="s">
        <v>22</v>
      </c>
      <c r="D255" s="23">
        <f>VLOOKUP(A255,Übersicht!$C$2:$D$67,2,FALSE)</f>
        <v>0</v>
      </c>
      <c r="E255" s="23" t="str">
        <f>VLOOKUP(A255,Übersicht!$C$2:$E$67,3,FALSE)</f>
        <v>≤ 16bar</v>
      </c>
      <c r="F255" s="3">
        <v>249</v>
      </c>
      <c r="G255" s="3">
        <f>VLOOKUP(A255,Übersicht!$C$2:$P$67,14,FALSE)</f>
        <v>1</v>
      </c>
      <c r="H255" s="3">
        <v>1</v>
      </c>
      <c r="I255" s="24">
        <v>3645951.0886350009</v>
      </c>
      <c r="J255" s="3">
        <v>1988</v>
      </c>
      <c r="K255" s="4">
        <f t="shared" si="3"/>
        <v>37</v>
      </c>
      <c r="L255" s="21">
        <f>VLOOKUP(A255,Übersicht!$C$2:$F$67,4,FALSE)</f>
        <v>70</v>
      </c>
      <c r="M255" s="21">
        <f>VLOOKUP(A255,Übersicht!$C$2:$F$67,4,FALSE)</f>
        <v>70</v>
      </c>
      <c r="N255" s="3" t="s">
        <v>67</v>
      </c>
      <c r="O255" s="3">
        <v>1</v>
      </c>
      <c r="P255" s="4">
        <f>VLOOKUP(A255,Übersicht!$C$2:$I$67,7,FALSE)*100</f>
        <v>100</v>
      </c>
      <c r="Q255" s="4" t="s">
        <v>67</v>
      </c>
      <c r="R255" s="4">
        <f>VLOOKUP(A255,Übersicht!$C$2:$J$67,8,FALSE)*100</f>
        <v>100</v>
      </c>
      <c r="S255" s="4" t="str">
        <f>VLOOKUP(A255,Übersicht!$C$2:$K$67,9,FALSE)</f>
        <v>-</v>
      </c>
      <c r="T255" s="4" t="str">
        <f>VLOOKUP(A255,Übersicht!$C$2:$L$67,10,FALSE)</f>
        <v>-</v>
      </c>
      <c r="U255" s="25">
        <f>VLOOKUP(A255,Übersicht!$C$2:$M$67,11,FALSE)</f>
        <v>850</v>
      </c>
      <c r="V255" s="25" t="str">
        <f>VLOOKUP(A255,Übersicht!$C$2:$N$67,12,FALSE)</f>
        <v>-</v>
      </c>
      <c r="W255" s="25" t="str">
        <f>VLOOKUP(A255,Übersicht!$C$2:$O$67,13,FALSE)</f>
        <v>-</v>
      </c>
      <c r="X255" s="4" t="s">
        <v>67</v>
      </c>
    </row>
    <row r="256" spans="1:24" x14ac:dyDescent="0.35">
      <c r="A256" s="3">
        <v>2005</v>
      </c>
      <c r="B256" s="22" t="s">
        <v>15</v>
      </c>
      <c r="C256" s="21" t="s">
        <v>22</v>
      </c>
      <c r="D256" s="23">
        <f>VLOOKUP(A256,Übersicht!$C$2:$D$67,2,FALSE)</f>
        <v>0</v>
      </c>
      <c r="E256" s="23" t="str">
        <f>VLOOKUP(A256,Übersicht!$C$2:$E$67,3,FALSE)</f>
        <v>≤ 16bar</v>
      </c>
      <c r="F256" s="3">
        <v>250</v>
      </c>
      <c r="G256" s="3">
        <f>VLOOKUP(A256,Übersicht!$C$2:$P$67,14,FALSE)</f>
        <v>1</v>
      </c>
      <c r="H256" s="3">
        <v>1</v>
      </c>
      <c r="I256" s="24">
        <v>3645951.0886350009</v>
      </c>
      <c r="J256" s="3">
        <v>1989</v>
      </c>
      <c r="K256" s="4">
        <f t="shared" si="3"/>
        <v>38</v>
      </c>
      <c r="L256" s="21">
        <f>VLOOKUP(A256,Übersicht!$C$2:$F$67,4,FALSE)</f>
        <v>70</v>
      </c>
      <c r="M256" s="21">
        <f>VLOOKUP(A256,Übersicht!$C$2:$F$67,4,FALSE)</f>
        <v>70</v>
      </c>
      <c r="N256" s="3" t="s">
        <v>67</v>
      </c>
      <c r="O256" s="3">
        <v>1</v>
      </c>
      <c r="P256" s="4">
        <f>VLOOKUP(A256,Übersicht!$C$2:$I$67,7,FALSE)*100</f>
        <v>100</v>
      </c>
      <c r="Q256" s="4" t="s">
        <v>67</v>
      </c>
      <c r="R256" s="4">
        <f>VLOOKUP(A256,Übersicht!$C$2:$J$67,8,FALSE)*100</f>
        <v>100</v>
      </c>
      <c r="S256" s="4" t="str">
        <f>VLOOKUP(A256,Übersicht!$C$2:$K$67,9,FALSE)</f>
        <v>-</v>
      </c>
      <c r="T256" s="4" t="str">
        <f>VLOOKUP(A256,Übersicht!$C$2:$L$67,10,FALSE)</f>
        <v>-</v>
      </c>
      <c r="U256" s="25">
        <f>VLOOKUP(A256,Übersicht!$C$2:$M$67,11,FALSE)</f>
        <v>850</v>
      </c>
      <c r="V256" s="25" t="str">
        <f>VLOOKUP(A256,Übersicht!$C$2:$N$67,12,FALSE)</f>
        <v>-</v>
      </c>
      <c r="W256" s="25" t="str">
        <f>VLOOKUP(A256,Übersicht!$C$2:$O$67,13,FALSE)</f>
        <v>-</v>
      </c>
      <c r="X256" s="4" t="s">
        <v>67</v>
      </c>
    </row>
    <row r="257" spans="1:24" x14ac:dyDescent="0.35">
      <c r="A257" s="3">
        <v>2005</v>
      </c>
      <c r="B257" s="22" t="s">
        <v>15</v>
      </c>
      <c r="C257" s="21" t="s">
        <v>22</v>
      </c>
      <c r="D257" s="23">
        <f>VLOOKUP(A257,Übersicht!$C$2:$D$67,2,FALSE)</f>
        <v>0</v>
      </c>
      <c r="E257" s="23" t="str">
        <f>VLOOKUP(A257,Übersicht!$C$2:$E$67,3,FALSE)</f>
        <v>≤ 16bar</v>
      </c>
      <c r="F257" s="3">
        <v>251</v>
      </c>
      <c r="G257" s="3">
        <f>VLOOKUP(A257,Übersicht!$C$2:$P$67,14,FALSE)</f>
        <v>1</v>
      </c>
      <c r="H257" s="3">
        <v>1</v>
      </c>
      <c r="I257" s="24">
        <v>7259464.8900045631</v>
      </c>
      <c r="J257" s="3">
        <v>1990</v>
      </c>
      <c r="K257" s="4">
        <f t="shared" si="3"/>
        <v>39</v>
      </c>
      <c r="L257" s="21">
        <f>VLOOKUP(A257,Übersicht!$C$2:$F$67,4,FALSE)</f>
        <v>70</v>
      </c>
      <c r="M257" s="21">
        <f>VLOOKUP(A257,Übersicht!$C$2:$F$67,4,FALSE)</f>
        <v>70</v>
      </c>
      <c r="N257" s="3" t="s">
        <v>67</v>
      </c>
      <c r="O257" s="3">
        <v>1</v>
      </c>
      <c r="P257" s="4">
        <f>VLOOKUP(A257,Übersicht!$C$2:$I$67,7,FALSE)*100</f>
        <v>100</v>
      </c>
      <c r="Q257" s="4" t="s">
        <v>67</v>
      </c>
      <c r="R257" s="4">
        <f>VLOOKUP(A257,Übersicht!$C$2:$J$67,8,FALSE)*100</f>
        <v>100</v>
      </c>
      <c r="S257" s="4" t="str">
        <f>VLOOKUP(A257,Übersicht!$C$2:$K$67,9,FALSE)</f>
        <v>-</v>
      </c>
      <c r="T257" s="4" t="str">
        <f>VLOOKUP(A257,Übersicht!$C$2:$L$67,10,FALSE)</f>
        <v>-</v>
      </c>
      <c r="U257" s="25">
        <f>VLOOKUP(A257,Übersicht!$C$2:$M$67,11,FALSE)</f>
        <v>850</v>
      </c>
      <c r="V257" s="25" t="str">
        <f>VLOOKUP(A257,Übersicht!$C$2:$N$67,12,FALSE)</f>
        <v>-</v>
      </c>
      <c r="W257" s="25" t="str">
        <f>VLOOKUP(A257,Übersicht!$C$2:$O$67,13,FALSE)</f>
        <v>-</v>
      </c>
      <c r="X257" s="4" t="s">
        <v>67</v>
      </c>
    </row>
    <row r="258" spans="1:24" x14ac:dyDescent="0.35">
      <c r="A258" s="3">
        <v>2005</v>
      </c>
      <c r="B258" s="22" t="s">
        <v>15</v>
      </c>
      <c r="C258" s="21" t="s">
        <v>22</v>
      </c>
      <c r="D258" s="23">
        <f>VLOOKUP(A258,Übersicht!$C$2:$D$67,2,FALSE)</f>
        <v>0</v>
      </c>
      <c r="E258" s="23" t="str">
        <f>VLOOKUP(A258,Übersicht!$C$2:$E$67,3,FALSE)</f>
        <v>≤ 16bar</v>
      </c>
      <c r="F258" s="3">
        <v>252</v>
      </c>
      <c r="G258" s="3">
        <f>VLOOKUP(A258,Übersicht!$C$2:$P$67,14,FALSE)</f>
        <v>1</v>
      </c>
      <c r="H258" s="3">
        <v>1</v>
      </c>
      <c r="I258" s="24">
        <v>7259464.8900045631</v>
      </c>
      <c r="J258" s="3">
        <v>1991</v>
      </c>
      <c r="K258" s="4">
        <f t="shared" si="3"/>
        <v>40</v>
      </c>
      <c r="L258" s="21">
        <f>VLOOKUP(A258,Übersicht!$C$2:$F$67,4,FALSE)</f>
        <v>70</v>
      </c>
      <c r="M258" s="21">
        <f>VLOOKUP(A258,Übersicht!$C$2:$F$67,4,FALSE)</f>
        <v>70</v>
      </c>
      <c r="N258" s="3" t="s">
        <v>67</v>
      </c>
      <c r="O258" s="3">
        <v>1</v>
      </c>
      <c r="P258" s="4">
        <f>VLOOKUP(A258,Übersicht!$C$2:$I$67,7,FALSE)*100</f>
        <v>100</v>
      </c>
      <c r="Q258" s="4" t="s">
        <v>67</v>
      </c>
      <c r="R258" s="4">
        <f>VLOOKUP(A258,Übersicht!$C$2:$J$67,8,FALSE)*100</f>
        <v>100</v>
      </c>
      <c r="S258" s="4" t="str">
        <f>VLOOKUP(A258,Übersicht!$C$2:$K$67,9,FALSE)</f>
        <v>-</v>
      </c>
      <c r="T258" s="4" t="str">
        <f>VLOOKUP(A258,Übersicht!$C$2:$L$67,10,FALSE)</f>
        <v>-</v>
      </c>
      <c r="U258" s="25">
        <f>VLOOKUP(A258,Übersicht!$C$2:$M$67,11,FALSE)</f>
        <v>850</v>
      </c>
      <c r="V258" s="25" t="str">
        <f>VLOOKUP(A258,Übersicht!$C$2:$N$67,12,FALSE)</f>
        <v>-</v>
      </c>
      <c r="W258" s="25" t="str">
        <f>VLOOKUP(A258,Übersicht!$C$2:$O$67,13,FALSE)</f>
        <v>-</v>
      </c>
      <c r="X258" s="4" t="s">
        <v>67</v>
      </c>
    </row>
    <row r="259" spans="1:24" x14ac:dyDescent="0.35">
      <c r="A259" s="3">
        <v>2005</v>
      </c>
      <c r="B259" s="22" t="s">
        <v>15</v>
      </c>
      <c r="C259" s="21" t="s">
        <v>22</v>
      </c>
      <c r="D259" s="23">
        <f>VLOOKUP(A259,Übersicht!$C$2:$D$67,2,FALSE)</f>
        <v>0</v>
      </c>
      <c r="E259" s="23" t="str">
        <f>VLOOKUP(A259,Übersicht!$C$2:$E$67,3,FALSE)</f>
        <v>≤ 16bar</v>
      </c>
      <c r="F259" s="3">
        <v>253</v>
      </c>
      <c r="G259" s="3">
        <f>VLOOKUP(A259,Übersicht!$C$2:$P$67,14,FALSE)</f>
        <v>1</v>
      </c>
      <c r="H259" s="3">
        <v>1</v>
      </c>
      <c r="I259" s="24">
        <v>7259464.8900045631</v>
      </c>
      <c r="J259" s="3">
        <v>1992</v>
      </c>
      <c r="K259" s="4">
        <f t="shared" si="3"/>
        <v>41</v>
      </c>
      <c r="L259" s="21">
        <f>VLOOKUP(A259,Übersicht!$C$2:$F$67,4,FALSE)</f>
        <v>70</v>
      </c>
      <c r="M259" s="21">
        <f>VLOOKUP(A259,Übersicht!$C$2:$F$67,4,FALSE)</f>
        <v>70</v>
      </c>
      <c r="N259" s="3" t="s">
        <v>67</v>
      </c>
      <c r="O259" s="3">
        <v>1</v>
      </c>
      <c r="P259" s="4">
        <f>VLOOKUP(A259,Übersicht!$C$2:$I$67,7,FALSE)*100</f>
        <v>100</v>
      </c>
      <c r="Q259" s="4" t="s">
        <v>67</v>
      </c>
      <c r="R259" s="4">
        <f>VLOOKUP(A259,Übersicht!$C$2:$J$67,8,FALSE)*100</f>
        <v>100</v>
      </c>
      <c r="S259" s="4" t="str">
        <f>VLOOKUP(A259,Übersicht!$C$2:$K$67,9,FALSE)</f>
        <v>-</v>
      </c>
      <c r="T259" s="4" t="str">
        <f>VLOOKUP(A259,Übersicht!$C$2:$L$67,10,FALSE)</f>
        <v>-</v>
      </c>
      <c r="U259" s="25">
        <f>VLOOKUP(A259,Übersicht!$C$2:$M$67,11,FALSE)</f>
        <v>850</v>
      </c>
      <c r="V259" s="25" t="str">
        <f>VLOOKUP(A259,Übersicht!$C$2:$N$67,12,FALSE)</f>
        <v>-</v>
      </c>
      <c r="W259" s="25" t="str">
        <f>VLOOKUP(A259,Übersicht!$C$2:$O$67,13,FALSE)</f>
        <v>-</v>
      </c>
      <c r="X259" s="4" t="s">
        <v>67</v>
      </c>
    </row>
    <row r="260" spans="1:24" x14ac:dyDescent="0.35">
      <c r="A260" s="3">
        <v>2005</v>
      </c>
      <c r="B260" s="22" t="s">
        <v>15</v>
      </c>
      <c r="C260" s="21" t="s">
        <v>22</v>
      </c>
      <c r="D260" s="23">
        <f>VLOOKUP(A260,Übersicht!$C$2:$D$67,2,FALSE)</f>
        <v>0</v>
      </c>
      <c r="E260" s="23" t="str">
        <f>VLOOKUP(A260,Übersicht!$C$2:$E$67,3,FALSE)</f>
        <v>≤ 16bar</v>
      </c>
      <c r="F260" s="3">
        <v>254</v>
      </c>
      <c r="G260" s="3">
        <f>VLOOKUP(A260,Übersicht!$C$2:$P$67,14,FALSE)</f>
        <v>1</v>
      </c>
      <c r="H260" s="3">
        <v>1</v>
      </c>
      <c r="I260" s="24">
        <v>7259464.8900045631</v>
      </c>
      <c r="J260" s="3">
        <v>1993</v>
      </c>
      <c r="K260" s="4">
        <f t="shared" si="3"/>
        <v>42</v>
      </c>
      <c r="L260" s="21">
        <f>VLOOKUP(A260,Übersicht!$C$2:$F$67,4,FALSE)</f>
        <v>70</v>
      </c>
      <c r="M260" s="21">
        <f>VLOOKUP(A260,Übersicht!$C$2:$F$67,4,FALSE)</f>
        <v>70</v>
      </c>
      <c r="N260" s="3" t="s">
        <v>67</v>
      </c>
      <c r="O260" s="3">
        <v>1</v>
      </c>
      <c r="P260" s="4">
        <f>VLOOKUP(A260,Übersicht!$C$2:$I$67,7,FALSE)*100</f>
        <v>100</v>
      </c>
      <c r="Q260" s="4" t="s">
        <v>67</v>
      </c>
      <c r="R260" s="4">
        <f>VLOOKUP(A260,Übersicht!$C$2:$J$67,8,FALSE)*100</f>
        <v>100</v>
      </c>
      <c r="S260" s="4" t="str">
        <f>VLOOKUP(A260,Übersicht!$C$2:$K$67,9,FALSE)</f>
        <v>-</v>
      </c>
      <c r="T260" s="4" t="str">
        <f>VLOOKUP(A260,Übersicht!$C$2:$L$67,10,FALSE)</f>
        <v>-</v>
      </c>
      <c r="U260" s="25">
        <f>VLOOKUP(A260,Übersicht!$C$2:$M$67,11,FALSE)</f>
        <v>850</v>
      </c>
      <c r="V260" s="25" t="str">
        <f>VLOOKUP(A260,Übersicht!$C$2:$N$67,12,FALSE)</f>
        <v>-</v>
      </c>
      <c r="W260" s="25" t="str">
        <f>VLOOKUP(A260,Übersicht!$C$2:$O$67,13,FALSE)</f>
        <v>-</v>
      </c>
      <c r="X260" s="4" t="s">
        <v>67</v>
      </c>
    </row>
    <row r="261" spans="1:24" x14ac:dyDescent="0.35">
      <c r="A261" s="3">
        <v>2005</v>
      </c>
      <c r="B261" s="22" t="s">
        <v>15</v>
      </c>
      <c r="C261" s="21" t="s">
        <v>22</v>
      </c>
      <c r="D261" s="23">
        <f>VLOOKUP(A261,Übersicht!$C$2:$D$67,2,FALSE)</f>
        <v>0</v>
      </c>
      <c r="E261" s="23" t="str">
        <f>VLOOKUP(A261,Übersicht!$C$2:$E$67,3,FALSE)</f>
        <v>≤ 16bar</v>
      </c>
      <c r="F261" s="3">
        <v>255</v>
      </c>
      <c r="G261" s="3">
        <f>VLOOKUP(A261,Übersicht!$C$2:$P$67,14,FALSE)</f>
        <v>1</v>
      </c>
      <c r="H261" s="3">
        <v>1</v>
      </c>
      <c r="I261" s="24">
        <v>7259464.8900045631</v>
      </c>
      <c r="J261" s="3">
        <v>1994</v>
      </c>
      <c r="K261" s="4">
        <f t="shared" si="3"/>
        <v>43</v>
      </c>
      <c r="L261" s="21">
        <f>VLOOKUP(A261,Übersicht!$C$2:$F$67,4,FALSE)</f>
        <v>70</v>
      </c>
      <c r="M261" s="21">
        <f>VLOOKUP(A261,Übersicht!$C$2:$F$67,4,FALSE)</f>
        <v>70</v>
      </c>
      <c r="N261" s="3" t="s">
        <v>67</v>
      </c>
      <c r="O261" s="3">
        <v>1</v>
      </c>
      <c r="P261" s="4">
        <f>VLOOKUP(A261,Übersicht!$C$2:$I$67,7,FALSE)*100</f>
        <v>100</v>
      </c>
      <c r="Q261" s="4" t="s">
        <v>67</v>
      </c>
      <c r="R261" s="4">
        <f>VLOOKUP(A261,Übersicht!$C$2:$J$67,8,FALSE)*100</f>
        <v>100</v>
      </c>
      <c r="S261" s="4" t="str">
        <f>VLOOKUP(A261,Übersicht!$C$2:$K$67,9,FALSE)</f>
        <v>-</v>
      </c>
      <c r="T261" s="4" t="str">
        <f>VLOOKUP(A261,Übersicht!$C$2:$L$67,10,FALSE)</f>
        <v>-</v>
      </c>
      <c r="U261" s="25">
        <f>VLOOKUP(A261,Übersicht!$C$2:$M$67,11,FALSE)</f>
        <v>850</v>
      </c>
      <c r="V261" s="25" t="str">
        <f>VLOOKUP(A261,Übersicht!$C$2:$N$67,12,FALSE)</f>
        <v>-</v>
      </c>
      <c r="W261" s="25" t="str">
        <f>VLOOKUP(A261,Übersicht!$C$2:$O$67,13,FALSE)</f>
        <v>-</v>
      </c>
      <c r="X261" s="4" t="s">
        <v>67</v>
      </c>
    </row>
    <row r="262" spans="1:24" x14ac:dyDescent="0.35">
      <c r="A262" s="3">
        <v>2005</v>
      </c>
      <c r="B262" s="22" t="s">
        <v>15</v>
      </c>
      <c r="C262" s="21" t="s">
        <v>22</v>
      </c>
      <c r="D262" s="23">
        <f>VLOOKUP(A262,Übersicht!$C$2:$D$67,2,FALSE)</f>
        <v>0</v>
      </c>
      <c r="E262" s="23" t="str">
        <f>VLOOKUP(A262,Übersicht!$C$2:$E$67,3,FALSE)</f>
        <v>≤ 16bar</v>
      </c>
      <c r="F262" s="3">
        <v>256</v>
      </c>
      <c r="G262" s="3">
        <f>VLOOKUP(A262,Übersicht!$C$2:$P$67,14,FALSE)</f>
        <v>1</v>
      </c>
      <c r="H262" s="3">
        <v>1</v>
      </c>
      <c r="I262" s="24">
        <v>7259464.8900045631</v>
      </c>
      <c r="J262" s="3">
        <v>1995</v>
      </c>
      <c r="K262" s="4">
        <f t="shared" si="3"/>
        <v>44</v>
      </c>
      <c r="L262" s="21">
        <f>VLOOKUP(A262,Übersicht!$C$2:$F$67,4,FALSE)</f>
        <v>70</v>
      </c>
      <c r="M262" s="21">
        <f>VLOOKUP(A262,Übersicht!$C$2:$F$67,4,FALSE)</f>
        <v>70</v>
      </c>
      <c r="N262" s="3" t="s">
        <v>67</v>
      </c>
      <c r="O262" s="3">
        <v>1</v>
      </c>
      <c r="P262" s="4">
        <f>VLOOKUP(A262,Übersicht!$C$2:$I$67,7,FALSE)*100</f>
        <v>100</v>
      </c>
      <c r="Q262" s="4" t="s">
        <v>67</v>
      </c>
      <c r="R262" s="4">
        <f>VLOOKUP(A262,Übersicht!$C$2:$J$67,8,FALSE)*100</f>
        <v>100</v>
      </c>
      <c r="S262" s="4" t="str">
        <f>VLOOKUP(A262,Übersicht!$C$2:$K$67,9,FALSE)</f>
        <v>-</v>
      </c>
      <c r="T262" s="4" t="str">
        <f>VLOOKUP(A262,Übersicht!$C$2:$L$67,10,FALSE)</f>
        <v>-</v>
      </c>
      <c r="U262" s="25">
        <f>VLOOKUP(A262,Übersicht!$C$2:$M$67,11,FALSE)</f>
        <v>850</v>
      </c>
      <c r="V262" s="25" t="str">
        <f>VLOOKUP(A262,Übersicht!$C$2:$N$67,12,FALSE)</f>
        <v>-</v>
      </c>
      <c r="W262" s="25" t="str">
        <f>VLOOKUP(A262,Übersicht!$C$2:$O$67,13,FALSE)</f>
        <v>-</v>
      </c>
      <c r="X262" s="4" t="s">
        <v>67</v>
      </c>
    </row>
    <row r="263" spans="1:24" x14ac:dyDescent="0.35">
      <c r="A263" s="3">
        <v>2005</v>
      </c>
      <c r="B263" s="22" t="s">
        <v>15</v>
      </c>
      <c r="C263" s="21" t="s">
        <v>22</v>
      </c>
      <c r="D263" s="23">
        <f>VLOOKUP(A263,Übersicht!$C$2:$D$67,2,FALSE)</f>
        <v>0</v>
      </c>
      <c r="E263" s="23" t="str">
        <f>VLOOKUP(A263,Übersicht!$C$2:$E$67,3,FALSE)</f>
        <v>≤ 16bar</v>
      </c>
      <c r="F263" s="3">
        <v>257</v>
      </c>
      <c r="G263" s="3">
        <f>VLOOKUP(A263,Übersicht!$C$2:$P$67,14,FALSE)</f>
        <v>1</v>
      </c>
      <c r="H263" s="3">
        <v>1</v>
      </c>
      <c r="I263" s="24">
        <v>7259464.8900045631</v>
      </c>
      <c r="J263" s="3">
        <v>1996</v>
      </c>
      <c r="K263" s="4">
        <f t="shared" ref="K263:K326" si="4">IF(M263-($K$2-J263)&lt;=0,0,M263-($K$2-J263))</f>
        <v>45</v>
      </c>
      <c r="L263" s="21">
        <f>VLOOKUP(A263,Übersicht!$C$2:$F$67,4,FALSE)</f>
        <v>70</v>
      </c>
      <c r="M263" s="21">
        <f>VLOOKUP(A263,Übersicht!$C$2:$F$67,4,FALSE)</f>
        <v>70</v>
      </c>
      <c r="N263" s="3" t="s">
        <v>67</v>
      </c>
      <c r="O263" s="3">
        <v>1</v>
      </c>
      <c r="P263" s="4">
        <f>VLOOKUP(A263,Übersicht!$C$2:$I$67,7,FALSE)*100</f>
        <v>100</v>
      </c>
      <c r="Q263" s="4" t="s">
        <v>67</v>
      </c>
      <c r="R263" s="4">
        <f>VLOOKUP(A263,Übersicht!$C$2:$J$67,8,FALSE)*100</f>
        <v>100</v>
      </c>
      <c r="S263" s="4" t="str">
        <f>VLOOKUP(A263,Übersicht!$C$2:$K$67,9,FALSE)</f>
        <v>-</v>
      </c>
      <c r="T263" s="4" t="str">
        <f>VLOOKUP(A263,Übersicht!$C$2:$L$67,10,FALSE)</f>
        <v>-</v>
      </c>
      <c r="U263" s="25">
        <f>VLOOKUP(A263,Übersicht!$C$2:$M$67,11,FALSE)</f>
        <v>850</v>
      </c>
      <c r="V263" s="25" t="str">
        <f>VLOOKUP(A263,Übersicht!$C$2:$N$67,12,FALSE)</f>
        <v>-</v>
      </c>
      <c r="W263" s="25" t="str">
        <f>VLOOKUP(A263,Übersicht!$C$2:$O$67,13,FALSE)</f>
        <v>-</v>
      </c>
      <c r="X263" s="4" t="s">
        <v>67</v>
      </c>
    </row>
    <row r="264" spans="1:24" x14ac:dyDescent="0.35">
      <c r="A264" s="3">
        <v>2005</v>
      </c>
      <c r="B264" s="22" t="s">
        <v>15</v>
      </c>
      <c r="C264" s="21" t="s">
        <v>22</v>
      </c>
      <c r="D264" s="23">
        <f>VLOOKUP(A264,Übersicht!$C$2:$D$67,2,FALSE)</f>
        <v>0</v>
      </c>
      <c r="E264" s="23" t="str">
        <f>VLOOKUP(A264,Übersicht!$C$2:$E$67,3,FALSE)</f>
        <v>≤ 16bar</v>
      </c>
      <c r="F264" s="3">
        <v>258</v>
      </c>
      <c r="G264" s="3">
        <f>VLOOKUP(A264,Übersicht!$C$2:$P$67,14,FALSE)</f>
        <v>1</v>
      </c>
      <c r="H264" s="3">
        <v>1</v>
      </c>
      <c r="I264" s="24">
        <v>7259464.8900045631</v>
      </c>
      <c r="J264" s="3">
        <v>1997</v>
      </c>
      <c r="K264" s="4">
        <f t="shared" si="4"/>
        <v>46</v>
      </c>
      <c r="L264" s="21">
        <f>VLOOKUP(A264,Übersicht!$C$2:$F$67,4,FALSE)</f>
        <v>70</v>
      </c>
      <c r="M264" s="21">
        <f>VLOOKUP(A264,Übersicht!$C$2:$F$67,4,FALSE)</f>
        <v>70</v>
      </c>
      <c r="N264" s="3" t="s">
        <v>67</v>
      </c>
      <c r="O264" s="3">
        <v>1</v>
      </c>
      <c r="P264" s="4">
        <f>VLOOKUP(A264,Übersicht!$C$2:$I$67,7,FALSE)*100</f>
        <v>100</v>
      </c>
      <c r="Q264" s="4" t="s">
        <v>67</v>
      </c>
      <c r="R264" s="4">
        <f>VLOOKUP(A264,Übersicht!$C$2:$J$67,8,FALSE)*100</f>
        <v>100</v>
      </c>
      <c r="S264" s="4" t="str">
        <f>VLOOKUP(A264,Übersicht!$C$2:$K$67,9,FALSE)</f>
        <v>-</v>
      </c>
      <c r="T264" s="4" t="str">
        <f>VLOOKUP(A264,Übersicht!$C$2:$L$67,10,FALSE)</f>
        <v>-</v>
      </c>
      <c r="U264" s="25">
        <f>VLOOKUP(A264,Übersicht!$C$2:$M$67,11,FALSE)</f>
        <v>850</v>
      </c>
      <c r="V264" s="25" t="str">
        <f>VLOOKUP(A264,Übersicht!$C$2:$N$67,12,FALSE)</f>
        <v>-</v>
      </c>
      <c r="W264" s="25" t="str">
        <f>VLOOKUP(A264,Übersicht!$C$2:$O$67,13,FALSE)</f>
        <v>-</v>
      </c>
      <c r="X264" s="4" t="s">
        <v>67</v>
      </c>
    </row>
    <row r="265" spans="1:24" x14ac:dyDescent="0.35">
      <c r="A265" s="3">
        <v>2005</v>
      </c>
      <c r="B265" s="22" t="s">
        <v>15</v>
      </c>
      <c r="C265" s="21" t="s">
        <v>22</v>
      </c>
      <c r="D265" s="23">
        <f>VLOOKUP(A265,Übersicht!$C$2:$D$67,2,FALSE)</f>
        <v>0</v>
      </c>
      <c r="E265" s="23" t="str">
        <f>VLOOKUP(A265,Übersicht!$C$2:$E$67,3,FALSE)</f>
        <v>≤ 16bar</v>
      </c>
      <c r="F265" s="3">
        <v>259</v>
      </c>
      <c r="G265" s="3">
        <f>VLOOKUP(A265,Übersicht!$C$2:$P$67,14,FALSE)</f>
        <v>1</v>
      </c>
      <c r="H265" s="3">
        <v>1</v>
      </c>
      <c r="I265" s="24">
        <v>7259464.8900045631</v>
      </c>
      <c r="J265" s="3">
        <v>1998</v>
      </c>
      <c r="K265" s="4">
        <f t="shared" si="4"/>
        <v>47</v>
      </c>
      <c r="L265" s="21">
        <f>VLOOKUP(A265,Übersicht!$C$2:$F$67,4,FALSE)</f>
        <v>70</v>
      </c>
      <c r="M265" s="21">
        <f>VLOOKUP(A265,Übersicht!$C$2:$F$67,4,FALSE)</f>
        <v>70</v>
      </c>
      <c r="N265" s="3" t="s">
        <v>67</v>
      </c>
      <c r="O265" s="3">
        <v>1</v>
      </c>
      <c r="P265" s="4">
        <f>VLOOKUP(A265,Übersicht!$C$2:$I$67,7,FALSE)*100</f>
        <v>100</v>
      </c>
      <c r="Q265" s="4" t="s">
        <v>67</v>
      </c>
      <c r="R265" s="4">
        <f>VLOOKUP(A265,Übersicht!$C$2:$J$67,8,FALSE)*100</f>
        <v>100</v>
      </c>
      <c r="S265" s="4" t="str">
        <f>VLOOKUP(A265,Übersicht!$C$2:$K$67,9,FALSE)</f>
        <v>-</v>
      </c>
      <c r="T265" s="4" t="str">
        <f>VLOOKUP(A265,Übersicht!$C$2:$L$67,10,FALSE)</f>
        <v>-</v>
      </c>
      <c r="U265" s="25">
        <f>VLOOKUP(A265,Übersicht!$C$2:$M$67,11,FALSE)</f>
        <v>850</v>
      </c>
      <c r="V265" s="25" t="str">
        <f>VLOOKUP(A265,Übersicht!$C$2:$N$67,12,FALSE)</f>
        <v>-</v>
      </c>
      <c r="W265" s="25" t="str">
        <f>VLOOKUP(A265,Übersicht!$C$2:$O$67,13,FALSE)</f>
        <v>-</v>
      </c>
      <c r="X265" s="4" t="s">
        <v>67</v>
      </c>
    </row>
    <row r="266" spans="1:24" x14ac:dyDescent="0.35">
      <c r="A266" s="3">
        <v>2005</v>
      </c>
      <c r="B266" s="22" t="s">
        <v>15</v>
      </c>
      <c r="C266" s="21" t="s">
        <v>22</v>
      </c>
      <c r="D266" s="23">
        <f>VLOOKUP(A266,Übersicht!$C$2:$D$67,2,FALSE)</f>
        <v>0</v>
      </c>
      <c r="E266" s="23" t="str">
        <f>VLOOKUP(A266,Übersicht!$C$2:$E$67,3,FALSE)</f>
        <v>≤ 16bar</v>
      </c>
      <c r="F266" s="3">
        <v>260</v>
      </c>
      <c r="G266" s="3">
        <f>VLOOKUP(A266,Übersicht!$C$2:$P$67,14,FALSE)</f>
        <v>1</v>
      </c>
      <c r="H266" s="3">
        <v>1</v>
      </c>
      <c r="I266" s="24">
        <v>7259464.8900045631</v>
      </c>
      <c r="J266" s="3">
        <v>1999</v>
      </c>
      <c r="K266" s="4">
        <f t="shared" si="4"/>
        <v>48</v>
      </c>
      <c r="L266" s="21">
        <f>VLOOKUP(A266,Übersicht!$C$2:$F$67,4,FALSE)</f>
        <v>70</v>
      </c>
      <c r="M266" s="21">
        <f>VLOOKUP(A266,Übersicht!$C$2:$F$67,4,FALSE)</f>
        <v>70</v>
      </c>
      <c r="N266" s="3" t="s">
        <v>67</v>
      </c>
      <c r="O266" s="3">
        <v>1</v>
      </c>
      <c r="P266" s="4">
        <f>VLOOKUP(A266,Übersicht!$C$2:$I$67,7,FALSE)*100</f>
        <v>100</v>
      </c>
      <c r="Q266" s="4" t="s">
        <v>67</v>
      </c>
      <c r="R266" s="4">
        <f>VLOOKUP(A266,Übersicht!$C$2:$J$67,8,FALSE)*100</f>
        <v>100</v>
      </c>
      <c r="S266" s="4" t="str">
        <f>VLOOKUP(A266,Übersicht!$C$2:$K$67,9,FALSE)</f>
        <v>-</v>
      </c>
      <c r="T266" s="4" t="str">
        <f>VLOOKUP(A266,Übersicht!$C$2:$L$67,10,FALSE)</f>
        <v>-</v>
      </c>
      <c r="U266" s="25">
        <f>VLOOKUP(A266,Übersicht!$C$2:$M$67,11,FALSE)</f>
        <v>850</v>
      </c>
      <c r="V266" s="25" t="str">
        <f>VLOOKUP(A266,Übersicht!$C$2:$N$67,12,FALSE)</f>
        <v>-</v>
      </c>
      <c r="W266" s="25" t="str">
        <f>VLOOKUP(A266,Übersicht!$C$2:$O$67,13,FALSE)</f>
        <v>-</v>
      </c>
      <c r="X266" s="4" t="s">
        <v>67</v>
      </c>
    </row>
    <row r="267" spans="1:24" x14ac:dyDescent="0.35">
      <c r="A267" s="3">
        <v>2005</v>
      </c>
      <c r="B267" s="22" t="s">
        <v>15</v>
      </c>
      <c r="C267" s="21" t="s">
        <v>22</v>
      </c>
      <c r="D267" s="23">
        <f>VLOOKUP(A267,Übersicht!$C$2:$D$67,2,FALSE)</f>
        <v>0</v>
      </c>
      <c r="E267" s="23" t="str">
        <f>VLOOKUP(A267,Übersicht!$C$2:$E$67,3,FALSE)</f>
        <v>≤ 16bar</v>
      </c>
      <c r="F267" s="3">
        <v>261</v>
      </c>
      <c r="G267" s="3">
        <f>VLOOKUP(A267,Übersicht!$C$2:$P$67,14,FALSE)</f>
        <v>1</v>
      </c>
      <c r="H267" s="3">
        <v>1</v>
      </c>
      <c r="I267" s="24">
        <v>5660629.3302852809</v>
      </c>
      <c r="J267" s="3">
        <v>2000</v>
      </c>
      <c r="K267" s="4">
        <f t="shared" si="4"/>
        <v>49</v>
      </c>
      <c r="L267" s="21">
        <f>VLOOKUP(A267,Übersicht!$C$2:$F$67,4,FALSE)</f>
        <v>70</v>
      </c>
      <c r="M267" s="21">
        <f>VLOOKUP(A267,Übersicht!$C$2:$F$67,4,FALSE)</f>
        <v>70</v>
      </c>
      <c r="N267" s="3" t="s">
        <v>67</v>
      </c>
      <c r="O267" s="3">
        <v>1</v>
      </c>
      <c r="P267" s="4">
        <f>VLOOKUP(A267,Übersicht!$C$2:$I$67,7,FALSE)*100</f>
        <v>100</v>
      </c>
      <c r="Q267" s="4" t="s">
        <v>67</v>
      </c>
      <c r="R267" s="4">
        <f>VLOOKUP(A267,Übersicht!$C$2:$J$67,8,FALSE)*100</f>
        <v>100</v>
      </c>
      <c r="S267" s="4" t="str">
        <f>VLOOKUP(A267,Übersicht!$C$2:$K$67,9,FALSE)</f>
        <v>-</v>
      </c>
      <c r="T267" s="4" t="str">
        <f>VLOOKUP(A267,Übersicht!$C$2:$L$67,10,FALSE)</f>
        <v>-</v>
      </c>
      <c r="U267" s="25">
        <f>VLOOKUP(A267,Übersicht!$C$2:$M$67,11,FALSE)</f>
        <v>850</v>
      </c>
      <c r="V267" s="25" t="str">
        <f>VLOOKUP(A267,Übersicht!$C$2:$N$67,12,FALSE)</f>
        <v>-</v>
      </c>
      <c r="W267" s="25" t="str">
        <f>VLOOKUP(A267,Übersicht!$C$2:$O$67,13,FALSE)</f>
        <v>-</v>
      </c>
      <c r="X267" s="4" t="s">
        <v>67</v>
      </c>
    </row>
    <row r="268" spans="1:24" x14ac:dyDescent="0.35">
      <c r="A268" s="3">
        <v>2005</v>
      </c>
      <c r="B268" s="22" t="s">
        <v>15</v>
      </c>
      <c r="C268" s="21" t="s">
        <v>22</v>
      </c>
      <c r="D268" s="23">
        <f>VLOOKUP(A268,Übersicht!$C$2:$D$67,2,FALSE)</f>
        <v>0</v>
      </c>
      <c r="E268" s="23" t="str">
        <f>VLOOKUP(A268,Übersicht!$C$2:$E$67,3,FALSE)</f>
        <v>≤ 16bar</v>
      </c>
      <c r="F268" s="3">
        <v>262</v>
      </c>
      <c r="G268" s="3">
        <f>VLOOKUP(A268,Übersicht!$C$2:$P$67,14,FALSE)</f>
        <v>1</v>
      </c>
      <c r="H268" s="3">
        <v>1</v>
      </c>
      <c r="I268" s="24">
        <v>5660629.3302852809</v>
      </c>
      <c r="J268" s="3">
        <v>2001</v>
      </c>
      <c r="K268" s="4">
        <f t="shared" si="4"/>
        <v>50</v>
      </c>
      <c r="L268" s="21">
        <f>VLOOKUP(A268,Übersicht!$C$2:$F$67,4,FALSE)</f>
        <v>70</v>
      </c>
      <c r="M268" s="21">
        <f>VLOOKUP(A268,Übersicht!$C$2:$F$67,4,FALSE)</f>
        <v>70</v>
      </c>
      <c r="N268" s="3" t="s">
        <v>67</v>
      </c>
      <c r="O268" s="3">
        <v>1</v>
      </c>
      <c r="P268" s="4">
        <f>VLOOKUP(A268,Übersicht!$C$2:$I$67,7,FALSE)*100</f>
        <v>100</v>
      </c>
      <c r="Q268" s="4" t="s">
        <v>67</v>
      </c>
      <c r="R268" s="4">
        <f>VLOOKUP(A268,Übersicht!$C$2:$J$67,8,FALSE)*100</f>
        <v>100</v>
      </c>
      <c r="S268" s="4" t="str">
        <f>VLOOKUP(A268,Übersicht!$C$2:$K$67,9,FALSE)</f>
        <v>-</v>
      </c>
      <c r="T268" s="4" t="str">
        <f>VLOOKUP(A268,Übersicht!$C$2:$L$67,10,FALSE)</f>
        <v>-</v>
      </c>
      <c r="U268" s="25">
        <f>VLOOKUP(A268,Übersicht!$C$2:$M$67,11,FALSE)</f>
        <v>850</v>
      </c>
      <c r="V268" s="25" t="str">
        <f>VLOOKUP(A268,Übersicht!$C$2:$N$67,12,FALSE)</f>
        <v>-</v>
      </c>
      <c r="W268" s="25" t="str">
        <f>VLOOKUP(A268,Übersicht!$C$2:$O$67,13,FALSE)</f>
        <v>-</v>
      </c>
      <c r="X268" s="4" t="s">
        <v>67</v>
      </c>
    </row>
    <row r="269" spans="1:24" x14ac:dyDescent="0.35">
      <c r="A269" s="3">
        <v>2005</v>
      </c>
      <c r="B269" s="22" t="s">
        <v>15</v>
      </c>
      <c r="C269" s="21" t="s">
        <v>22</v>
      </c>
      <c r="D269" s="23">
        <f>VLOOKUP(A269,Übersicht!$C$2:$D$67,2,FALSE)</f>
        <v>0</v>
      </c>
      <c r="E269" s="23" t="str">
        <f>VLOOKUP(A269,Übersicht!$C$2:$E$67,3,FALSE)</f>
        <v>≤ 16bar</v>
      </c>
      <c r="F269" s="3">
        <v>263</v>
      </c>
      <c r="G269" s="3">
        <f>VLOOKUP(A269,Übersicht!$C$2:$P$67,14,FALSE)</f>
        <v>1</v>
      </c>
      <c r="H269" s="3">
        <v>1</v>
      </c>
      <c r="I269" s="24">
        <v>5660629.3302852809</v>
      </c>
      <c r="J269" s="3">
        <v>2002</v>
      </c>
      <c r="K269" s="4">
        <f t="shared" si="4"/>
        <v>51</v>
      </c>
      <c r="L269" s="21">
        <f>VLOOKUP(A269,Übersicht!$C$2:$F$67,4,FALSE)</f>
        <v>70</v>
      </c>
      <c r="M269" s="21">
        <f>VLOOKUP(A269,Übersicht!$C$2:$F$67,4,FALSE)</f>
        <v>70</v>
      </c>
      <c r="N269" s="3" t="s">
        <v>67</v>
      </c>
      <c r="O269" s="3">
        <v>1</v>
      </c>
      <c r="P269" s="4">
        <f>VLOOKUP(A269,Übersicht!$C$2:$I$67,7,FALSE)*100</f>
        <v>100</v>
      </c>
      <c r="Q269" s="4" t="s">
        <v>67</v>
      </c>
      <c r="R269" s="4">
        <f>VLOOKUP(A269,Übersicht!$C$2:$J$67,8,FALSE)*100</f>
        <v>100</v>
      </c>
      <c r="S269" s="4" t="str">
        <f>VLOOKUP(A269,Übersicht!$C$2:$K$67,9,FALSE)</f>
        <v>-</v>
      </c>
      <c r="T269" s="4" t="str">
        <f>VLOOKUP(A269,Übersicht!$C$2:$L$67,10,FALSE)</f>
        <v>-</v>
      </c>
      <c r="U269" s="25">
        <f>VLOOKUP(A269,Übersicht!$C$2:$M$67,11,FALSE)</f>
        <v>850</v>
      </c>
      <c r="V269" s="25" t="str">
        <f>VLOOKUP(A269,Übersicht!$C$2:$N$67,12,FALSE)</f>
        <v>-</v>
      </c>
      <c r="W269" s="25" t="str">
        <f>VLOOKUP(A269,Übersicht!$C$2:$O$67,13,FALSE)</f>
        <v>-</v>
      </c>
      <c r="X269" s="4" t="s">
        <v>67</v>
      </c>
    </row>
    <row r="270" spans="1:24" x14ac:dyDescent="0.35">
      <c r="A270" s="3">
        <v>2005</v>
      </c>
      <c r="B270" s="22" t="s">
        <v>15</v>
      </c>
      <c r="C270" s="21" t="s">
        <v>22</v>
      </c>
      <c r="D270" s="23">
        <f>VLOOKUP(A270,Übersicht!$C$2:$D$67,2,FALSE)</f>
        <v>0</v>
      </c>
      <c r="E270" s="23" t="str">
        <f>VLOOKUP(A270,Übersicht!$C$2:$E$67,3,FALSE)</f>
        <v>≤ 16bar</v>
      </c>
      <c r="F270" s="3">
        <v>264</v>
      </c>
      <c r="G270" s="3">
        <f>VLOOKUP(A270,Übersicht!$C$2:$P$67,14,FALSE)</f>
        <v>1</v>
      </c>
      <c r="H270" s="3">
        <v>1</v>
      </c>
      <c r="I270" s="24">
        <v>5660629.3302852809</v>
      </c>
      <c r="J270" s="3">
        <v>2003</v>
      </c>
      <c r="K270" s="4">
        <f t="shared" si="4"/>
        <v>52</v>
      </c>
      <c r="L270" s="21">
        <f>VLOOKUP(A270,Übersicht!$C$2:$F$67,4,FALSE)</f>
        <v>70</v>
      </c>
      <c r="M270" s="21">
        <f>VLOOKUP(A270,Übersicht!$C$2:$F$67,4,FALSE)</f>
        <v>70</v>
      </c>
      <c r="N270" s="3" t="s">
        <v>67</v>
      </c>
      <c r="O270" s="3">
        <v>1</v>
      </c>
      <c r="P270" s="4">
        <f>VLOOKUP(A270,Übersicht!$C$2:$I$67,7,FALSE)*100</f>
        <v>100</v>
      </c>
      <c r="Q270" s="4" t="s">
        <v>67</v>
      </c>
      <c r="R270" s="4">
        <f>VLOOKUP(A270,Übersicht!$C$2:$J$67,8,FALSE)*100</f>
        <v>100</v>
      </c>
      <c r="S270" s="4" t="str">
        <f>VLOOKUP(A270,Übersicht!$C$2:$K$67,9,FALSE)</f>
        <v>-</v>
      </c>
      <c r="T270" s="4" t="str">
        <f>VLOOKUP(A270,Übersicht!$C$2:$L$67,10,FALSE)</f>
        <v>-</v>
      </c>
      <c r="U270" s="25">
        <f>VLOOKUP(A270,Übersicht!$C$2:$M$67,11,FALSE)</f>
        <v>850</v>
      </c>
      <c r="V270" s="25" t="str">
        <f>VLOOKUP(A270,Übersicht!$C$2:$N$67,12,FALSE)</f>
        <v>-</v>
      </c>
      <c r="W270" s="25" t="str">
        <f>VLOOKUP(A270,Übersicht!$C$2:$O$67,13,FALSE)</f>
        <v>-</v>
      </c>
      <c r="X270" s="4" t="s">
        <v>67</v>
      </c>
    </row>
    <row r="271" spans="1:24" x14ac:dyDescent="0.35">
      <c r="A271" s="3">
        <v>2005</v>
      </c>
      <c r="B271" s="22" t="s">
        <v>15</v>
      </c>
      <c r="C271" s="21" t="s">
        <v>22</v>
      </c>
      <c r="D271" s="23">
        <f>VLOOKUP(A271,Übersicht!$C$2:$D$67,2,FALSE)</f>
        <v>0</v>
      </c>
      <c r="E271" s="23" t="str">
        <f>VLOOKUP(A271,Übersicht!$C$2:$E$67,3,FALSE)</f>
        <v>≤ 16bar</v>
      </c>
      <c r="F271" s="3">
        <v>265</v>
      </c>
      <c r="G271" s="3">
        <f>VLOOKUP(A271,Übersicht!$C$2:$P$67,14,FALSE)</f>
        <v>1</v>
      </c>
      <c r="H271" s="3">
        <v>1</v>
      </c>
      <c r="I271" s="24">
        <v>5660629.3302852809</v>
      </c>
      <c r="J271" s="3">
        <v>2004</v>
      </c>
      <c r="K271" s="4">
        <f t="shared" si="4"/>
        <v>53</v>
      </c>
      <c r="L271" s="21">
        <f>VLOOKUP(A271,Übersicht!$C$2:$F$67,4,FALSE)</f>
        <v>70</v>
      </c>
      <c r="M271" s="21">
        <f>VLOOKUP(A271,Übersicht!$C$2:$F$67,4,FALSE)</f>
        <v>70</v>
      </c>
      <c r="N271" s="3" t="s">
        <v>67</v>
      </c>
      <c r="O271" s="3">
        <v>1</v>
      </c>
      <c r="P271" s="4">
        <f>VLOOKUP(A271,Übersicht!$C$2:$I$67,7,FALSE)*100</f>
        <v>100</v>
      </c>
      <c r="Q271" s="4" t="s">
        <v>67</v>
      </c>
      <c r="R271" s="4">
        <f>VLOOKUP(A271,Übersicht!$C$2:$J$67,8,FALSE)*100</f>
        <v>100</v>
      </c>
      <c r="S271" s="4" t="str">
        <f>VLOOKUP(A271,Übersicht!$C$2:$K$67,9,FALSE)</f>
        <v>-</v>
      </c>
      <c r="T271" s="4" t="str">
        <f>VLOOKUP(A271,Übersicht!$C$2:$L$67,10,FALSE)</f>
        <v>-</v>
      </c>
      <c r="U271" s="25">
        <f>VLOOKUP(A271,Übersicht!$C$2:$M$67,11,FALSE)</f>
        <v>850</v>
      </c>
      <c r="V271" s="25" t="str">
        <f>VLOOKUP(A271,Übersicht!$C$2:$N$67,12,FALSE)</f>
        <v>-</v>
      </c>
      <c r="W271" s="25" t="str">
        <f>VLOOKUP(A271,Übersicht!$C$2:$O$67,13,FALSE)</f>
        <v>-</v>
      </c>
      <c r="X271" s="4" t="s">
        <v>67</v>
      </c>
    </row>
    <row r="272" spans="1:24" x14ac:dyDescent="0.35">
      <c r="A272" s="3">
        <v>2005</v>
      </c>
      <c r="B272" s="22" t="s">
        <v>15</v>
      </c>
      <c r="C272" s="21" t="s">
        <v>22</v>
      </c>
      <c r="D272" s="23">
        <f>VLOOKUP(A272,Übersicht!$C$2:$D$67,2,FALSE)</f>
        <v>0</v>
      </c>
      <c r="E272" s="23" t="str">
        <f>VLOOKUP(A272,Übersicht!$C$2:$E$67,3,FALSE)</f>
        <v>≤ 16bar</v>
      </c>
      <c r="F272" s="3">
        <v>266</v>
      </c>
      <c r="G272" s="3">
        <f>VLOOKUP(A272,Übersicht!$C$2:$P$67,14,FALSE)</f>
        <v>1</v>
      </c>
      <c r="H272" s="3">
        <v>1</v>
      </c>
      <c r="I272" s="24">
        <v>5660629.3302852809</v>
      </c>
      <c r="J272" s="3">
        <v>2005</v>
      </c>
      <c r="K272" s="4">
        <f t="shared" si="4"/>
        <v>54</v>
      </c>
      <c r="L272" s="21">
        <f>VLOOKUP(A272,Übersicht!$C$2:$F$67,4,FALSE)</f>
        <v>70</v>
      </c>
      <c r="M272" s="21">
        <f>VLOOKUP(A272,Übersicht!$C$2:$F$67,4,FALSE)</f>
        <v>70</v>
      </c>
      <c r="N272" s="3" t="s">
        <v>67</v>
      </c>
      <c r="O272" s="3">
        <v>1</v>
      </c>
      <c r="P272" s="4">
        <f>VLOOKUP(A272,Übersicht!$C$2:$I$67,7,FALSE)*100</f>
        <v>100</v>
      </c>
      <c r="Q272" s="4" t="s">
        <v>67</v>
      </c>
      <c r="R272" s="4">
        <f>VLOOKUP(A272,Übersicht!$C$2:$J$67,8,FALSE)*100</f>
        <v>100</v>
      </c>
      <c r="S272" s="4" t="str">
        <f>VLOOKUP(A272,Übersicht!$C$2:$K$67,9,FALSE)</f>
        <v>-</v>
      </c>
      <c r="T272" s="4" t="str">
        <f>VLOOKUP(A272,Übersicht!$C$2:$L$67,10,FALSE)</f>
        <v>-</v>
      </c>
      <c r="U272" s="25">
        <f>VLOOKUP(A272,Übersicht!$C$2:$M$67,11,FALSE)</f>
        <v>850</v>
      </c>
      <c r="V272" s="25" t="str">
        <f>VLOOKUP(A272,Übersicht!$C$2:$N$67,12,FALSE)</f>
        <v>-</v>
      </c>
      <c r="W272" s="25" t="str">
        <f>VLOOKUP(A272,Übersicht!$C$2:$O$67,13,FALSE)</f>
        <v>-</v>
      </c>
      <c r="X272" s="4" t="s">
        <v>67</v>
      </c>
    </row>
    <row r="273" spans="1:24" x14ac:dyDescent="0.35">
      <c r="A273" s="3">
        <v>2005</v>
      </c>
      <c r="B273" s="22" t="s">
        <v>15</v>
      </c>
      <c r="C273" s="21" t="s">
        <v>22</v>
      </c>
      <c r="D273" s="23">
        <f>VLOOKUP(A273,Übersicht!$C$2:$D$67,2,FALSE)</f>
        <v>0</v>
      </c>
      <c r="E273" s="23" t="str">
        <f>VLOOKUP(A273,Übersicht!$C$2:$E$67,3,FALSE)</f>
        <v>≤ 16bar</v>
      </c>
      <c r="F273" s="3">
        <v>267</v>
      </c>
      <c r="G273" s="3">
        <f>VLOOKUP(A273,Übersicht!$C$2:$P$67,14,FALSE)</f>
        <v>1</v>
      </c>
      <c r="H273" s="3">
        <v>1</v>
      </c>
      <c r="I273" s="24">
        <v>5660629.3302852809</v>
      </c>
      <c r="J273" s="3">
        <v>2006</v>
      </c>
      <c r="K273" s="4">
        <f t="shared" si="4"/>
        <v>55</v>
      </c>
      <c r="L273" s="21">
        <f>VLOOKUP(A273,Übersicht!$C$2:$F$67,4,FALSE)</f>
        <v>70</v>
      </c>
      <c r="M273" s="21">
        <f>VLOOKUP(A273,Übersicht!$C$2:$F$67,4,FALSE)</f>
        <v>70</v>
      </c>
      <c r="N273" s="3" t="s">
        <v>67</v>
      </c>
      <c r="O273" s="3">
        <v>1</v>
      </c>
      <c r="P273" s="4">
        <f>VLOOKUP(A273,Übersicht!$C$2:$I$67,7,FALSE)*100</f>
        <v>100</v>
      </c>
      <c r="Q273" s="4" t="s">
        <v>67</v>
      </c>
      <c r="R273" s="4">
        <f>VLOOKUP(A273,Übersicht!$C$2:$J$67,8,FALSE)*100</f>
        <v>100</v>
      </c>
      <c r="S273" s="4" t="str">
        <f>VLOOKUP(A273,Übersicht!$C$2:$K$67,9,FALSE)</f>
        <v>-</v>
      </c>
      <c r="T273" s="4" t="str">
        <f>VLOOKUP(A273,Übersicht!$C$2:$L$67,10,FALSE)</f>
        <v>-</v>
      </c>
      <c r="U273" s="25">
        <f>VLOOKUP(A273,Übersicht!$C$2:$M$67,11,FALSE)</f>
        <v>850</v>
      </c>
      <c r="V273" s="25" t="str">
        <f>VLOOKUP(A273,Übersicht!$C$2:$N$67,12,FALSE)</f>
        <v>-</v>
      </c>
      <c r="W273" s="25" t="str">
        <f>VLOOKUP(A273,Übersicht!$C$2:$O$67,13,FALSE)</f>
        <v>-</v>
      </c>
      <c r="X273" s="4" t="s">
        <v>67</v>
      </c>
    </row>
    <row r="274" spans="1:24" x14ac:dyDescent="0.35">
      <c r="A274" s="3">
        <v>2005</v>
      </c>
      <c r="B274" s="22" t="s">
        <v>15</v>
      </c>
      <c r="C274" s="21" t="s">
        <v>22</v>
      </c>
      <c r="D274" s="23">
        <f>VLOOKUP(A274,Übersicht!$C$2:$D$67,2,FALSE)</f>
        <v>0</v>
      </c>
      <c r="E274" s="23" t="str">
        <f>VLOOKUP(A274,Übersicht!$C$2:$E$67,3,FALSE)</f>
        <v>≤ 16bar</v>
      </c>
      <c r="F274" s="3">
        <v>268</v>
      </c>
      <c r="G274" s="3">
        <f>VLOOKUP(A274,Übersicht!$C$2:$P$67,14,FALSE)</f>
        <v>1</v>
      </c>
      <c r="H274" s="3">
        <v>1</v>
      </c>
      <c r="I274" s="24">
        <v>5660629.3302852809</v>
      </c>
      <c r="J274" s="3">
        <v>2007</v>
      </c>
      <c r="K274" s="4">
        <f t="shared" si="4"/>
        <v>56</v>
      </c>
      <c r="L274" s="21">
        <f>VLOOKUP(A274,Übersicht!$C$2:$F$67,4,FALSE)</f>
        <v>70</v>
      </c>
      <c r="M274" s="21">
        <f>VLOOKUP(A274,Übersicht!$C$2:$F$67,4,FALSE)</f>
        <v>70</v>
      </c>
      <c r="N274" s="3" t="s">
        <v>67</v>
      </c>
      <c r="O274" s="3">
        <v>1</v>
      </c>
      <c r="P274" s="4">
        <f>VLOOKUP(A274,Übersicht!$C$2:$I$67,7,FALSE)*100</f>
        <v>100</v>
      </c>
      <c r="Q274" s="4" t="s">
        <v>67</v>
      </c>
      <c r="R274" s="4">
        <f>VLOOKUP(A274,Übersicht!$C$2:$J$67,8,FALSE)*100</f>
        <v>100</v>
      </c>
      <c r="S274" s="4" t="str">
        <f>VLOOKUP(A274,Übersicht!$C$2:$K$67,9,FALSE)</f>
        <v>-</v>
      </c>
      <c r="T274" s="4" t="str">
        <f>VLOOKUP(A274,Übersicht!$C$2:$L$67,10,FALSE)</f>
        <v>-</v>
      </c>
      <c r="U274" s="25">
        <f>VLOOKUP(A274,Übersicht!$C$2:$M$67,11,FALSE)</f>
        <v>850</v>
      </c>
      <c r="V274" s="25" t="str">
        <f>VLOOKUP(A274,Übersicht!$C$2:$N$67,12,FALSE)</f>
        <v>-</v>
      </c>
      <c r="W274" s="25" t="str">
        <f>VLOOKUP(A274,Übersicht!$C$2:$O$67,13,FALSE)</f>
        <v>-</v>
      </c>
      <c r="X274" s="4" t="s">
        <v>67</v>
      </c>
    </row>
    <row r="275" spans="1:24" x14ac:dyDescent="0.35">
      <c r="A275" s="3">
        <v>2005</v>
      </c>
      <c r="B275" s="22" t="s">
        <v>15</v>
      </c>
      <c r="C275" s="21" t="s">
        <v>22</v>
      </c>
      <c r="D275" s="23">
        <f>VLOOKUP(A275,Übersicht!$C$2:$D$67,2,FALSE)</f>
        <v>0</v>
      </c>
      <c r="E275" s="23" t="str">
        <f>VLOOKUP(A275,Übersicht!$C$2:$E$67,3,FALSE)</f>
        <v>≤ 16bar</v>
      </c>
      <c r="F275" s="3">
        <v>269</v>
      </c>
      <c r="G275" s="3">
        <f>VLOOKUP(A275,Übersicht!$C$2:$P$67,14,FALSE)</f>
        <v>1</v>
      </c>
      <c r="H275" s="3">
        <v>1</v>
      </c>
      <c r="I275" s="24">
        <v>5660629.3302852809</v>
      </c>
      <c r="J275" s="3">
        <v>2008</v>
      </c>
      <c r="K275" s="4">
        <f t="shared" si="4"/>
        <v>57</v>
      </c>
      <c r="L275" s="21">
        <f>VLOOKUP(A275,Übersicht!$C$2:$F$67,4,FALSE)</f>
        <v>70</v>
      </c>
      <c r="M275" s="21">
        <f>VLOOKUP(A275,Übersicht!$C$2:$F$67,4,FALSE)</f>
        <v>70</v>
      </c>
      <c r="N275" s="3" t="s">
        <v>67</v>
      </c>
      <c r="O275" s="3">
        <v>1</v>
      </c>
      <c r="P275" s="4">
        <f>VLOOKUP(A275,Übersicht!$C$2:$I$67,7,FALSE)*100</f>
        <v>100</v>
      </c>
      <c r="Q275" s="4" t="s">
        <v>67</v>
      </c>
      <c r="R275" s="4">
        <f>VLOOKUP(A275,Übersicht!$C$2:$J$67,8,FALSE)*100</f>
        <v>100</v>
      </c>
      <c r="S275" s="4" t="str">
        <f>VLOOKUP(A275,Übersicht!$C$2:$K$67,9,FALSE)</f>
        <v>-</v>
      </c>
      <c r="T275" s="4" t="str">
        <f>VLOOKUP(A275,Übersicht!$C$2:$L$67,10,FALSE)</f>
        <v>-</v>
      </c>
      <c r="U275" s="25">
        <f>VLOOKUP(A275,Übersicht!$C$2:$M$67,11,FALSE)</f>
        <v>850</v>
      </c>
      <c r="V275" s="25" t="str">
        <f>VLOOKUP(A275,Übersicht!$C$2:$N$67,12,FALSE)</f>
        <v>-</v>
      </c>
      <c r="W275" s="25" t="str">
        <f>VLOOKUP(A275,Übersicht!$C$2:$O$67,13,FALSE)</f>
        <v>-</v>
      </c>
      <c r="X275" s="4" t="s">
        <v>67</v>
      </c>
    </row>
    <row r="276" spans="1:24" x14ac:dyDescent="0.35">
      <c r="A276" s="3">
        <v>2005</v>
      </c>
      <c r="B276" s="22" t="s">
        <v>15</v>
      </c>
      <c r="C276" s="21" t="s">
        <v>22</v>
      </c>
      <c r="D276" s="23">
        <f>VLOOKUP(A276,Übersicht!$C$2:$D$67,2,FALSE)</f>
        <v>0</v>
      </c>
      <c r="E276" s="23" t="str">
        <f>VLOOKUP(A276,Übersicht!$C$2:$E$67,3,FALSE)</f>
        <v>≤ 16bar</v>
      </c>
      <c r="F276" s="3">
        <v>270</v>
      </c>
      <c r="G276" s="3">
        <f>VLOOKUP(A276,Übersicht!$C$2:$P$67,14,FALSE)</f>
        <v>1</v>
      </c>
      <c r="H276" s="3">
        <v>1</v>
      </c>
      <c r="I276" s="24">
        <v>5660629.3302852809</v>
      </c>
      <c r="J276" s="3">
        <v>2009</v>
      </c>
      <c r="K276" s="4">
        <f t="shared" si="4"/>
        <v>58</v>
      </c>
      <c r="L276" s="21">
        <f>VLOOKUP(A276,Übersicht!$C$2:$F$67,4,FALSE)</f>
        <v>70</v>
      </c>
      <c r="M276" s="21">
        <f>VLOOKUP(A276,Übersicht!$C$2:$F$67,4,FALSE)</f>
        <v>70</v>
      </c>
      <c r="N276" s="3" t="s">
        <v>67</v>
      </c>
      <c r="O276" s="3">
        <v>1</v>
      </c>
      <c r="P276" s="4">
        <f>VLOOKUP(A276,Übersicht!$C$2:$I$67,7,FALSE)*100</f>
        <v>100</v>
      </c>
      <c r="Q276" s="4" t="s">
        <v>67</v>
      </c>
      <c r="R276" s="4">
        <f>VLOOKUP(A276,Übersicht!$C$2:$J$67,8,FALSE)*100</f>
        <v>100</v>
      </c>
      <c r="S276" s="4" t="str">
        <f>VLOOKUP(A276,Übersicht!$C$2:$K$67,9,FALSE)</f>
        <v>-</v>
      </c>
      <c r="T276" s="4" t="str">
        <f>VLOOKUP(A276,Übersicht!$C$2:$L$67,10,FALSE)</f>
        <v>-</v>
      </c>
      <c r="U276" s="25">
        <f>VLOOKUP(A276,Übersicht!$C$2:$M$67,11,FALSE)</f>
        <v>850</v>
      </c>
      <c r="V276" s="25" t="str">
        <f>VLOOKUP(A276,Übersicht!$C$2:$N$67,12,FALSE)</f>
        <v>-</v>
      </c>
      <c r="W276" s="25" t="str">
        <f>VLOOKUP(A276,Übersicht!$C$2:$O$67,13,FALSE)</f>
        <v>-</v>
      </c>
      <c r="X276" s="4" t="s">
        <v>67</v>
      </c>
    </row>
    <row r="277" spans="1:24" x14ac:dyDescent="0.35">
      <c r="A277" s="3">
        <v>2005</v>
      </c>
      <c r="B277" s="22" t="s">
        <v>15</v>
      </c>
      <c r="C277" s="21" t="s">
        <v>22</v>
      </c>
      <c r="D277" s="23">
        <f>VLOOKUP(A277,Übersicht!$C$2:$D$67,2,FALSE)</f>
        <v>0</v>
      </c>
      <c r="E277" s="23" t="str">
        <f>VLOOKUP(A277,Übersicht!$C$2:$E$67,3,FALSE)</f>
        <v>≤ 16bar</v>
      </c>
      <c r="F277" s="3">
        <v>271</v>
      </c>
      <c r="G277" s="3">
        <f>VLOOKUP(A277,Übersicht!$C$2:$P$67,14,FALSE)</f>
        <v>1</v>
      </c>
      <c r="H277" s="3">
        <v>1</v>
      </c>
      <c r="I277" s="24">
        <v>2390305.3689959212</v>
      </c>
      <c r="J277" s="3">
        <v>2010</v>
      </c>
      <c r="K277" s="4">
        <f t="shared" si="4"/>
        <v>59</v>
      </c>
      <c r="L277" s="21">
        <f>VLOOKUP(A277,Übersicht!$C$2:$F$67,4,FALSE)</f>
        <v>70</v>
      </c>
      <c r="M277" s="21">
        <f>VLOOKUP(A277,Übersicht!$C$2:$F$67,4,FALSE)</f>
        <v>70</v>
      </c>
      <c r="N277" s="3" t="s">
        <v>67</v>
      </c>
      <c r="O277" s="3">
        <v>1</v>
      </c>
      <c r="P277" s="4">
        <f>VLOOKUP(A277,Übersicht!$C$2:$I$67,7,FALSE)*100</f>
        <v>100</v>
      </c>
      <c r="Q277" s="4" t="s">
        <v>67</v>
      </c>
      <c r="R277" s="4">
        <f>VLOOKUP(A277,Übersicht!$C$2:$J$67,8,FALSE)*100</f>
        <v>100</v>
      </c>
      <c r="S277" s="4" t="str">
        <f>VLOOKUP(A277,Übersicht!$C$2:$K$67,9,FALSE)</f>
        <v>-</v>
      </c>
      <c r="T277" s="4" t="str">
        <f>VLOOKUP(A277,Übersicht!$C$2:$L$67,10,FALSE)</f>
        <v>-</v>
      </c>
      <c r="U277" s="25">
        <f>VLOOKUP(A277,Übersicht!$C$2:$M$67,11,FALSE)</f>
        <v>850</v>
      </c>
      <c r="V277" s="25" t="str">
        <f>VLOOKUP(A277,Übersicht!$C$2:$N$67,12,FALSE)</f>
        <v>-</v>
      </c>
      <c r="W277" s="25" t="str">
        <f>VLOOKUP(A277,Übersicht!$C$2:$O$67,13,FALSE)</f>
        <v>-</v>
      </c>
      <c r="X277" s="4" t="s">
        <v>67</v>
      </c>
    </row>
    <row r="278" spans="1:24" x14ac:dyDescent="0.35">
      <c r="A278" s="3">
        <v>2005</v>
      </c>
      <c r="B278" s="22" t="s">
        <v>15</v>
      </c>
      <c r="C278" s="21" t="s">
        <v>22</v>
      </c>
      <c r="D278" s="23">
        <f>VLOOKUP(A278,Übersicht!$C$2:$D$67,2,FALSE)</f>
        <v>0</v>
      </c>
      <c r="E278" s="23" t="str">
        <f>VLOOKUP(A278,Übersicht!$C$2:$E$67,3,FALSE)</f>
        <v>≤ 16bar</v>
      </c>
      <c r="F278" s="3">
        <v>272</v>
      </c>
      <c r="G278" s="3">
        <f>VLOOKUP(A278,Übersicht!$C$2:$P$67,14,FALSE)</f>
        <v>1</v>
      </c>
      <c r="H278" s="3">
        <v>1</v>
      </c>
      <c r="I278" s="24">
        <v>2390305.3689959212</v>
      </c>
      <c r="J278" s="3">
        <v>2011</v>
      </c>
      <c r="K278" s="4">
        <f t="shared" si="4"/>
        <v>60</v>
      </c>
      <c r="L278" s="21">
        <f>VLOOKUP(A278,Übersicht!$C$2:$F$67,4,FALSE)</f>
        <v>70</v>
      </c>
      <c r="M278" s="21">
        <f>VLOOKUP(A278,Übersicht!$C$2:$F$67,4,FALSE)</f>
        <v>70</v>
      </c>
      <c r="N278" s="3" t="s">
        <v>67</v>
      </c>
      <c r="O278" s="3">
        <v>1</v>
      </c>
      <c r="P278" s="4">
        <f>VLOOKUP(A278,Übersicht!$C$2:$I$67,7,FALSE)*100</f>
        <v>100</v>
      </c>
      <c r="Q278" s="4" t="s">
        <v>67</v>
      </c>
      <c r="R278" s="4">
        <f>VLOOKUP(A278,Übersicht!$C$2:$J$67,8,FALSE)*100</f>
        <v>100</v>
      </c>
      <c r="S278" s="4" t="str">
        <f>VLOOKUP(A278,Übersicht!$C$2:$K$67,9,FALSE)</f>
        <v>-</v>
      </c>
      <c r="T278" s="4" t="str">
        <f>VLOOKUP(A278,Übersicht!$C$2:$L$67,10,FALSE)</f>
        <v>-</v>
      </c>
      <c r="U278" s="25">
        <f>VLOOKUP(A278,Übersicht!$C$2:$M$67,11,FALSE)</f>
        <v>850</v>
      </c>
      <c r="V278" s="25" t="str">
        <f>VLOOKUP(A278,Übersicht!$C$2:$N$67,12,FALSE)</f>
        <v>-</v>
      </c>
      <c r="W278" s="25" t="str">
        <f>VLOOKUP(A278,Übersicht!$C$2:$O$67,13,FALSE)</f>
        <v>-</v>
      </c>
      <c r="X278" s="4" t="s">
        <v>67</v>
      </c>
    </row>
    <row r="279" spans="1:24" x14ac:dyDescent="0.35">
      <c r="A279" s="3">
        <v>2005</v>
      </c>
      <c r="B279" s="22" t="s">
        <v>15</v>
      </c>
      <c r="C279" s="21" t="s">
        <v>22</v>
      </c>
      <c r="D279" s="23">
        <f>VLOOKUP(A279,Übersicht!$C$2:$D$67,2,FALSE)</f>
        <v>0</v>
      </c>
      <c r="E279" s="23" t="str">
        <f>VLOOKUP(A279,Übersicht!$C$2:$E$67,3,FALSE)</f>
        <v>≤ 16bar</v>
      </c>
      <c r="F279" s="3">
        <v>273</v>
      </c>
      <c r="G279" s="3">
        <f>VLOOKUP(A279,Übersicht!$C$2:$P$67,14,FALSE)</f>
        <v>1</v>
      </c>
      <c r="H279" s="3">
        <v>1</v>
      </c>
      <c r="I279" s="24">
        <v>2390305.3689959212</v>
      </c>
      <c r="J279" s="3">
        <v>2012</v>
      </c>
      <c r="K279" s="4">
        <f t="shared" si="4"/>
        <v>61</v>
      </c>
      <c r="L279" s="21">
        <f>VLOOKUP(A279,Übersicht!$C$2:$F$67,4,FALSE)</f>
        <v>70</v>
      </c>
      <c r="M279" s="21">
        <f>VLOOKUP(A279,Übersicht!$C$2:$F$67,4,FALSE)</f>
        <v>70</v>
      </c>
      <c r="N279" s="3" t="s">
        <v>67</v>
      </c>
      <c r="O279" s="3">
        <v>1</v>
      </c>
      <c r="P279" s="4">
        <f>VLOOKUP(A279,Übersicht!$C$2:$I$67,7,FALSE)*100</f>
        <v>100</v>
      </c>
      <c r="Q279" s="4" t="s">
        <v>67</v>
      </c>
      <c r="R279" s="4">
        <f>VLOOKUP(A279,Übersicht!$C$2:$J$67,8,FALSE)*100</f>
        <v>100</v>
      </c>
      <c r="S279" s="4" t="str">
        <f>VLOOKUP(A279,Übersicht!$C$2:$K$67,9,FALSE)</f>
        <v>-</v>
      </c>
      <c r="T279" s="4" t="str">
        <f>VLOOKUP(A279,Übersicht!$C$2:$L$67,10,FALSE)</f>
        <v>-</v>
      </c>
      <c r="U279" s="25">
        <f>VLOOKUP(A279,Übersicht!$C$2:$M$67,11,FALSE)</f>
        <v>850</v>
      </c>
      <c r="V279" s="25" t="str">
        <f>VLOOKUP(A279,Übersicht!$C$2:$N$67,12,FALSE)</f>
        <v>-</v>
      </c>
      <c r="W279" s="25" t="str">
        <f>VLOOKUP(A279,Übersicht!$C$2:$O$67,13,FALSE)</f>
        <v>-</v>
      </c>
      <c r="X279" s="4" t="s">
        <v>67</v>
      </c>
    </row>
    <row r="280" spans="1:24" x14ac:dyDescent="0.35">
      <c r="A280" s="3">
        <v>2005</v>
      </c>
      <c r="B280" s="22" t="s">
        <v>15</v>
      </c>
      <c r="C280" s="21" t="s">
        <v>22</v>
      </c>
      <c r="D280" s="23">
        <f>VLOOKUP(A280,Übersicht!$C$2:$D$67,2,FALSE)</f>
        <v>0</v>
      </c>
      <c r="E280" s="23" t="str">
        <f>VLOOKUP(A280,Übersicht!$C$2:$E$67,3,FALSE)</f>
        <v>≤ 16bar</v>
      </c>
      <c r="F280" s="3">
        <v>274</v>
      </c>
      <c r="G280" s="3">
        <f>VLOOKUP(A280,Übersicht!$C$2:$P$67,14,FALSE)</f>
        <v>1</v>
      </c>
      <c r="H280" s="3">
        <v>1</v>
      </c>
      <c r="I280" s="24">
        <v>2390305.3689959212</v>
      </c>
      <c r="J280" s="3">
        <v>2013</v>
      </c>
      <c r="K280" s="4">
        <f t="shared" si="4"/>
        <v>62</v>
      </c>
      <c r="L280" s="21">
        <f>VLOOKUP(A280,Übersicht!$C$2:$F$67,4,FALSE)</f>
        <v>70</v>
      </c>
      <c r="M280" s="21">
        <f>VLOOKUP(A280,Übersicht!$C$2:$F$67,4,FALSE)</f>
        <v>70</v>
      </c>
      <c r="N280" s="3" t="s">
        <v>67</v>
      </c>
      <c r="O280" s="3">
        <v>1</v>
      </c>
      <c r="P280" s="4">
        <f>VLOOKUP(A280,Übersicht!$C$2:$I$67,7,FALSE)*100</f>
        <v>100</v>
      </c>
      <c r="Q280" s="4" t="s">
        <v>67</v>
      </c>
      <c r="R280" s="4">
        <f>VLOOKUP(A280,Übersicht!$C$2:$J$67,8,FALSE)*100</f>
        <v>100</v>
      </c>
      <c r="S280" s="4" t="str">
        <f>VLOOKUP(A280,Übersicht!$C$2:$K$67,9,FALSE)</f>
        <v>-</v>
      </c>
      <c r="T280" s="4" t="str">
        <f>VLOOKUP(A280,Übersicht!$C$2:$L$67,10,FALSE)</f>
        <v>-</v>
      </c>
      <c r="U280" s="25">
        <f>VLOOKUP(A280,Übersicht!$C$2:$M$67,11,FALSE)</f>
        <v>850</v>
      </c>
      <c r="V280" s="25" t="str">
        <f>VLOOKUP(A280,Übersicht!$C$2:$N$67,12,FALSE)</f>
        <v>-</v>
      </c>
      <c r="W280" s="25" t="str">
        <f>VLOOKUP(A280,Übersicht!$C$2:$O$67,13,FALSE)</f>
        <v>-</v>
      </c>
      <c r="X280" s="4" t="s">
        <v>67</v>
      </c>
    </row>
    <row r="281" spans="1:24" x14ac:dyDescent="0.35">
      <c r="A281" s="3">
        <v>2005</v>
      </c>
      <c r="B281" s="22" t="s">
        <v>15</v>
      </c>
      <c r="C281" s="21" t="s">
        <v>22</v>
      </c>
      <c r="D281" s="23">
        <f>VLOOKUP(A281,Übersicht!$C$2:$D$67,2,FALSE)</f>
        <v>0</v>
      </c>
      <c r="E281" s="23" t="str">
        <f>VLOOKUP(A281,Übersicht!$C$2:$E$67,3,FALSE)</f>
        <v>≤ 16bar</v>
      </c>
      <c r="F281" s="3">
        <v>275</v>
      </c>
      <c r="G281" s="3">
        <f>VLOOKUP(A281,Übersicht!$C$2:$P$67,14,FALSE)</f>
        <v>1</v>
      </c>
      <c r="H281" s="3">
        <v>1</v>
      </c>
      <c r="I281" s="24">
        <v>2390305.3689959212</v>
      </c>
      <c r="J281" s="3">
        <v>2014</v>
      </c>
      <c r="K281" s="4">
        <f t="shared" si="4"/>
        <v>63</v>
      </c>
      <c r="L281" s="21">
        <f>VLOOKUP(A281,Übersicht!$C$2:$F$67,4,FALSE)</f>
        <v>70</v>
      </c>
      <c r="M281" s="21">
        <f>VLOOKUP(A281,Übersicht!$C$2:$F$67,4,FALSE)</f>
        <v>70</v>
      </c>
      <c r="N281" s="3" t="s">
        <v>67</v>
      </c>
      <c r="O281" s="3">
        <v>1</v>
      </c>
      <c r="P281" s="4">
        <f>VLOOKUP(A281,Übersicht!$C$2:$I$67,7,FALSE)*100</f>
        <v>100</v>
      </c>
      <c r="Q281" s="4" t="s">
        <v>67</v>
      </c>
      <c r="R281" s="4">
        <f>VLOOKUP(A281,Übersicht!$C$2:$J$67,8,FALSE)*100</f>
        <v>100</v>
      </c>
      <c r="S281" s="4" t="str">
        <f>VLOOKUP(A281,Übersicht!$C$2:$K$67,9,FALSE)</f>
        <v>-</v>
      </c>
      <c r="T281" s="4" t="str">
        <f>VLOOKUP(A281,Übersicht!$C$2:$L$67,10,FALSE)</f>
        <v>-</v>
      </c>
      <c r="U281" s="25">
        <f>VLOOKUP(A281,Übersicht!$C$2:$M$67,11,FALSE)</f>
        <v>850</v>
      </c>
      <c r="V281" s="25" t="str">
        <f>VLOOKUP(A281,Übersicht!$C$2:$N$67,12,FALSE)</f>
        <v>-</v>
      </c>
      <c r="W281" s="25" t="str">
        <f>VLOOKUP(A281,Übersicht!$C$2:$O$67,13,FALSE)</f>
        <v>-</v>
      </c>
      <c r="X281" s="4" t="s">
        <v>67</v>
      </c>
    </row>
    <row r="282" spans="1:24" x14ac:dyDescent="0.35">
      <c r="A282" s="3">
        <v>2005</v>
      </c>
      <c r="B282" s="22" t="s">
        <v>15</v>
      </c>
      <c r="C282" s="21" t="s">
        <v>22</v>
      </c>
      <c r="D282" s="23">
        <f>VLOOKUP(A282,Übersicht!$C$2:$D$67,2,FALSE)</f>
        <v>0</v>
      </c>
      <c r="E282" s="23" t="str">
        <f>VLOOKUP(A282,Übersicht!$C$2:$E$67,3,FALSE)</f>
        <v>≤ 16bar</v>
      </c>
      <c r="F282" s="3">
        <v>276</v>
      </c>
      <c r="G282" s="3">
        <f>VLOOKUP(A282,Übersicht!$C$2:$P$67,14,FALSE)</f>
        <v>1</v>
      </c>
      <c r="H282" s="3">
        <v>1</v>
      </c>
      <c r="I282" s="24">
        <v>2390305.3689959212</v>
      </c>
      <c r="J282" s="3">
        <v>2015</v>
      </c>
      <c r="K282" s="4">
        <f t="shared" si="4"/>
        <v>64</v>
      </c>
      <c r="L282" s="21">
        <f>VLOOKUP(A282,Übersicht!$C$2:$F$67,4,FALSE)</f>
        <v>70</v>
      </c>
      <c r="M282" s="21">
        <f>VLOOKUP(A282,Übersicht!$C$2:$F$67,4,FALSE)</f>
        <v>70</v>
      </c>
      <c r="N282" s="3" t="s">
        <v>67</v>
      </c>
      <c r="O282" s="3">
        <v>1</v>
      </c>
      <c r="P282" s="4">
        <f>VLOOKUP(A282,Übersicht!$C$2:$I$67,7,FALSE)*100</f>
        <v>100</v>
      </c>
      <c r="Q282" s="4" t="s">
        <v>67</v>
      </c>
      <c r="R282" s="4">
        <f>VLOOKUP(A282,Übersicht!$C$2:$J$67,8,FALSE)*100</f>
        <v>100</v>
      </c>
      <c r="S282" s="4" t="str">
        <f>VLOOKUP(A282,Übersicht!$C$2:$K$67,9,FALSE)</f>
        <v>-</v>
      </c>
      <c r="T282" s="4" t="str">
        <f>VLOOKUP(A282,Übersicht!$C$2:$L$67,10,FALSE)</f>
        <v>-</v>
      </c>
      <c r="U282" s="25">
        <f>VLOOKUP(A282,Übersicht!$C$2:$M$67,11,FALSE)</f>
        <v>850</v>
      </c>
      <c r="V282" s="25" t="str">
        <f>VLOOKUP(A282,Übersicht!$C$2:$N$67,12,FALSE)</f>
        <v>-</v>
      </c>
      <c r="W282" s="25" t="str">
        <f>VLOOKUP(A282,Übersicht!$C$2:$O$67,13,FALSE)</f>
        <v>-</v>
      </c>
      <c r="X282" s="4" t="s">
        <v>67</v>
      </c>
    </row>
    <row r="283" spans="1:24" x14ac:dyDescent="0.35">
      <c r="A283" s="3">
        <v>2005</v>
      </c>
      <c r="B283" s="22" t="s">
        <v>15</v>
      </c>
      <c r="C283" s="21" t="s">
        <v>22</v>
      </c>
      <c r="D283" s="23">
        <f>VLOOKUP(A283,Übersicht!$C$2:$D$67,2,FALSE)</f>
        <v>0</v>
      </c>
      <c r="E283" s="23" t="str">
        <f>VLOOKUP(A283,Übersicht!$C$2:$E$67,3,FALSE)</f>
        <v>≤ 16bar</v>
      </c>
      <c r="F283" s="3">
        <v>277</v>
      </c>
      <c r="G283" s="3">
        <f>VLOOKUP(A283,Übersicht!$C$2:$P$67,14,FALSE)</f>
        <v>1</v>
      </c>
      <c r="H283" s="3">
        <v>1</v>
      </c>
      <c r="I283" s="24">
        <v>2390305.3689959212</v>
      </c>
      <c r="J283" s="3">
        <v>2016</v>
      </c>
      <c r="K283" s="4">
        <f t="shared" si="4"/>
        <v>65</v>
      </c>
      <c r="L283" s="21">
        <f>VLOOKUP(A283,Übersicht!$C$2:$F$67,4,FALSE)</f>
        <v>70</v>
      </c>
      <c r="M283" s="21">
        <f>VLOOKUP(A283,Übersicht!$C$2:$F$67,4,FALSE)</f>
        <v>70</v>
      </c>
      <c r="N283" s="3" t="s">
        <v>67</v>
      </c>
      <c r="O283" s="3">
        <v>1</v>
      </c>
      <c r="P283" s="4">
        <f>VLOOKUP(A283,Übersicht!$C$2:$I$67,7,FALSE)*100</f>
        <v>100</v>
      </c>
      <c r="Q283" s="4" t="s">
        <v>67</v>
      </c>
      <c r="R283" s="4">
        <f>VLOOKUP(A283,Übersicht!$C$2:$J$67,8,FALSE)*100</f>
        <v>100</v>
      </c>
      <c r="S283" s="4" t="str">
        <f>VLOOKUP(A283,Übersicht!$C$2:$K$67,9,FALSE)</f>
        <v>-</v>
      </c>
      <c r="T283" s="4" t="str">
        <f>VLOOKUP(A283,Übersicht!$C$2:$L$67,10,FALSE)</f>
        <v>-</v>
      </c>
      <c r="U283" s="25">
        <f>VLOOKUP(A283,Übersicht!$C$2:$M$67,11,FALSE)</f>
        <v>850</v>
      </c>
      <c r="V283" s="25" t="str">
        <f>VLOOKUP(A283,Übersicht!$C$2:$N$67,12,FALSE)</f>
        <v>-</v>
      </c>
      <c r="W283" s="25" t="str">
        <f>VLOOKUP(A283,Übersicht!$C$2:$O$67,13,FALSE)</f>
        <v>-</v>
      </c>
      <c r="X283" s="4" t="s">
        <v>67</v>
      </c>
    </row>
    <row r="284" spans="1:24" x14ac:dyDescent="0.35">
      <c r="A284" s="3">
        <v>2005</v>
      </c>
      <c r="B284" s="22" t="s">
        <v>15</v>
      </c>
      <c r="C284" s="21" t="s">
        <v>22</v>
      </c>
      <c r="D284" s="23">
        <f>VLOOKUP(A284,Übersicht!$C$2:$D$67,2,FALSE)</f>
        <v>0</v>
      </c>
      <c r="E284" s="23" t="str">
        <f>VLOOKUP(A284,Übersicht!$C$2:$E$67,3,FALSE)</f>
        <v>≤ 16bar</v>
      </c>
      <c r="F284" s="3">
        <v>278</v>
      </c>
      <c r="G284" s="3">
        <f>VLOOKUP(A284,Übersicht!$C$2:$P$67,14,FALSE)</f>
        <v>1</v>
      </c>
      <c r="H284" s="3">
        <v>1</v>
      </c>
      <c r="I284" s="24">
        <v>2390305.3689959212</v>
      </c>
      <c r="J284" s="3">
        <v>2017</v>
      </c>
      <c r="K284" s="4">
        <f t="shared" si="4"/>
        <v>66</v>
      </c>
      <c r="L284" s="21">
        <f>VLOOKUP(A284,Übersicht!$C$2:$F$67,4,FALSE)</f>
        <v>70</v>
      </c>
      <c r="M284" s="21">
        <f>VLOOKUP(A284,Übersicht!$C$2:$F$67,4,FALSE)</f>
        <v>70</v>
      </c>
      <c r="N284" s="3" t="s">
        <v>67</v>
      </c>
      <c r="O284" s="3">
        <v>1</v>
      </c>
      <c r="P284" s="4">
        <f>VLOOKUP(A284,Übersicht!$C$2:$I$67,7,FALSE)*100</f>
        <v>100</v>
      </c>
      <c r="Q284" s="4" t="s">
        <v>67</v>
      </c>
      <c r="R284" s="4">
        <f>VLOOKUP(A284,Übersicht!$C$2:$J$67,8,FALSE)*100</f>
        <v>100</v>
      </c>
      <c r="S284" s="4" t="str">
        <f>VLOOKUP(A284,Übersicht!$C$2:$K$67,9,FALSE)</f>
        <v>-</v>
      </c>
      <c r="T284" s="4" t="str">
        <f>VLOOKUP(A284,Übersicht!$C$2:$L$67,10,FALSE)</f>
        <v>-</v>
      </c>
      <c r="U284" s="25">
        <f>VLOOKUP(A284,Übersicht!$C$2:$M$67,11,FALSE)</f>
        <v>850</v>
      </c>
      <c r="V284" s="25" t="str">
        <f>VLOOKUP(A284,Übersicht!$C$2:$N$67,12,FALSE)</f>
        <v>-</v>
      </c>
      <c r="W284" s="25" t="str">
        <f>VLOOKUP(A284,Übersicht!$C$2:$O$67,13,FALSE)</f>
        <v>-</v>
      </c>
      <c r="X284" s="4" t="s">
        <v>67</v>
      </c>
    </row>
    <row r="285" spans="1:24" x14ac:dyDescent="0.35">
      <c r="A285" s="3">
        <v>2005</v>
      </c>
      <c r="B285" s="22" t="s">
        <v>15</v>
      </c>
      <c r="C285" s="21" t="s">
        <v>22</v>
      </c>
      <c r="D285" s="23">
        <f>VLOOKUP(A285,Übersicht!$C$2:$D$67,2,FALSE)</f>
        <v>0</v>
      </c>
      <c r="E285" s="23" t="str">
        <f>VLOOKUP(A285,Übersicht!$C$2:$E$67,3,FALSE)</f>
        <v>≤ 16bar</v>
      </c>
      <c r="F285" s="3">
        <v>279</v>
      </c>
      <c r="G285" s="3">
        <f>VLOOKUP(A285,Übersicht!$C$2:$P$67,14,FALSE)</f>
        <v>1</v>
      </c>
      <c r="H285" s="3">
        <v>1</v>
      </c>
      <c r="I285" s="24">
        <v>2390305.3689959212</v>
      </c>
      <c r="J285" s="3">
        <v>2018</v>
      </c>
      <c r="K285" s="4">
        <f t="shared" si="4"/>
        <v>67</v>
      </c>
      <c r="L285" s="21">
        <f>VLOOKUP(A285,Übersicht!$C$2:$F$67,4,FALSE)</f>
        <v>70</v>
      </c>
      <c r="M285" s="21">
        <f>VLOOKUP(A285,Übersicht!$C$2:$F$67,4,FALSE)</f>
        <v>70</v>
      </c>
      <c r="N285" s="3" t="s">
        <v>67</v>
      </c>
      <c r="O285" s="3">
        <v>1</v>
      </c>
      <c r="P285" s="4">
        <f>VLOOKUP(A285,Übersicht!$C$2:$I$67,7,FALSE)*100</f>
        <v>100</v>
      </c>
      <c r="Q285" s="4" t="s">
        <v>67</v>
      </c>
      <c r="R285" s="4">
        <f>VLOOKUP(A285,Übersicht!$C$2:$J$67,8,FALSE)*100</f>
        <v>100</v>
      </c>
      <c r="S285" s="4" t="str">
        <f>VLOOKUP(A285,Übersicht!$C$2:$K$67,9,FALSE)</f>
        <v>-</v>
      </c>
      <c r="T285" s="4" t="str">
        <f>VLOOKUP(A285,Übersicht!$C$2:$L$67,10,FALSE)</f>
        <v>-</v>
      </c>
      <c r="U285" s="25">
        <f>VLOOKUP(A285,Übersicht!$C$2:$M$67,11,FALSE)</f>
        <v>850</v>
      </c>
      <c r="V285" s="25" t="str">
        <f>VLOOKUP(A285,Übersicht!$C$2:$N$67,12,FALSE)</f>
        <v>-</v>
      </c>
      <c r="W285" s="25" t="str">
        <f>VLOOKUP(A285,Übersicht!$C$2:$O$67,13,FALSE)</f>
        <v>-</v>
      </c>
      <c r="X285" s="4" t="s">
        <v>67</v>
      </c>
    </row>
    <row r="286" spans="1:24" x14ac:dyDescent="0.35">
      <c r="A286" s="3">
        <v>2005</v>
      </c>
      <c r="B286" s="22" t="s">
        <v>15</v>
      </c>
      <c r="C286" s="21" t="s">
        <v>22</v>
      </c>
      <c r="D286" s="23">
        <f>VLOOKUP(A286,Übersicht!$C$2:$D$67,2,FALSE)</f>
        <v>0</v>
      </c>
      <c r="E286" s="23" t="str">
        <f>VLOOKUP(A286,Übersicht!$C$2:$E$67,3,FALSE)</f>
        <v>≤ 16bar</v>
      </c>
      <c r="F286" s="3">
        <v>280</v>
      </c>
      <c r="G286" s="3">
        <f>VLOOKUP(A286,Übersicht!$C$2:$P$67,14,FALSE)</f>
        <v>1</v>
      </c>
      <c r="H286" s="3">
        <v>1</v>
      </c>
      <c r="I286" s="24">
        <v>2390305.3689959212</v>
      </c>
      <c r="J286" s="3">
        <v>2019</v>
      </c>
      <c r="K286" s="4">
        <f t="shared" si="4"/>
        <v>68</v>
      </c>
      <c r="L286" s="21">
        <f>VLOOKUP(A286,Übersicht!$C$2:$F$67,4,FALSE)</f>
        <v>70</v>
      </c>
      <c r="M286" s="21">
        <f>VLOOKUP(A286,Übersicht!$C$2:$F$67,4,FALSE)</f>
        <v>70</v>
      </c>
      <c r="N286" s="3" t="s">
        <v>67</v>
      </c>
      <c r="O286" s="3">
        <v>1</v>
      </c>
      <c r="P286" s="4">
        <f>VLOOKUP(A286,Übersicht!$C$2:$I$67,7,FALSE)*100</f>
        <v>100</v>
      </c>
      <c r="Q286" s="4" t="s">
        <v>67</v>
      </c>
      <c r="R286" s="4">
        <f>VLOOKUP(A286,Übersicht!$C$2:$J$67,8,FALSE)*100</f>
        <v>100</v>
      </c>
      <c r="S286" s="4" t="str">
        <f>VLOOKUP(A286,Übersicht!$C$2:$K$67,9,FALSE)</f>
        <v>-</v>
      </c>
      <c r="T286" s="4" t="str">
        <f>VLOOKUP(A286,Übersicht!$C$2:$L$67,10,FALSE)</f>
        <v>-</v>
      </c>
      <c r="U286" s="25">
        <f>VLOOKUP(A286,Übersicht!$C$2:$M$67,11,FALSE)</f>
        <v>850</v>
      </c>
      <c r="V286" s="25" t="str">
        <f>VLOOKUP(A286,Übersicht!$C$2:$N$67,12,FALSE)</f>
        <v>-</v>
      </c>
      <c r="W286" s="25" t="str">
        <f>VLOOKUP(A286,Übersicht!$C$2:$O$67,13,FALSE)</f>
        <v>-</v>
      </c>
      <c r="X286" s="4" t="s">
        <v>67</v>
      </c>
    </row>
    <row r="287" spans="1:24" x14ac:dyDescent="0.35">
      <c r="A287" s="3">
        <v>2006</v>
      </c>
      <c r="B287" s="22" t="s">
        <v>15</v>
      </c>
      <c r="C287" t="s">
        <v>23</v>
      </c>
      <c r="D287" s="23">
        <f>VLOOKUP(A287,Übersicht!$C$2:$D$67,2,FALSE)</f>
        <v>0</v>
      </c>
      <c r="E287" s="23" t="str">
        <f>VLOOKUP(A287,Übersicht!$C$2:$E$67,3,FALSE)</f>
        <v>≤ 16bar</v>
      </c>
      <c r="F287" s="3">
        <v>281</v>
      </c>
      <c r="G287" s="3">
        <f>VLOOKUP(A287,Übersicht!$C$2:$P$67,14,FALSE)</f>
        <v>1</v>
      </c>
      <c r="H287" s="3">
        <v>1</v>
      </c>
      <c r="I287" s="24">
        <v>690910.87794189318</v>
      </c>
      <c r="J287" s="3">
        <v>1960</v>
      </c>
      <c r="K287" s="4">
        <f t="shared" si="4"/>
        <v>9</v>
      </c>
      <c r="L287" s="21">
        <f>VLOOKUP(A287,Übersicht!$C$2:$F$67,4,FALSE)</f>
        <v>70</v>
      </c>
      <c r="M287" s="21">
        <f>VLOOKUP(A287,Übersicht!$C$2:$F$67,4,FALSE)</f>
        <v>70</v>
      </c>
      <c r="N287" s="3" t="s">
        <v>67</v>
      </c>
      <c r="O287" s="3">
        <v>1</v>
      </c>
      <c r="P287" s="4">
        <f>VLOOKUP(A287,Übersicht!$C$2:$I$67,7,FALSE)*100</f>
        <v>100</v>
      </c>
      <c r="Q287" s="4" t="s">
        <v>67</v>
      </c>
      <c r="R287" s="4">
        <f>VLOOKUP(A287,Übersicht!$C$2:$J$67,8,FALSE)*100</f>
        <v>100</v>
      </c>
      <c r="S287" s="4" t="str">
        <f>VLOOKUP(A287,Übersicht!$C$2:$K$67,9,FALSE)</f>
        <v>-</v>
      </c>
      <c r="T287" s="4" t="str">
        <f>VLOOKUP(A287,Übersicht!$C$2:$L$67,10,FALSE)</f>
        <v>-</v>
      </c>
      <c r="U287" s="25">
        <f>VLOOKUP(A287,Übersicht!$C$2:$M$67,11,FALSE)</f>
        <v>850</v>
      </c>
      <c r="V287" s="25" t="str">
        <f>VLOOKUP(A287,Übersicht!$C$2:$N$67,12,FALSE)</f>
        <v>-</v>
      </c>
      <c r="W287" s="25" t="str">
        <f>VLOOKUP(A287,Übersicht!$C$2:$O$67,13,FALSE)</f>
        <v>-</v>
      </c>
      <c r="X287" s="4" t="s">
        <v>67</v>
      </c>
    </row>
    <row r="288" spans="1:24" x14ac:dyDescent="0.35">
      <c r="A288" s="3">
        <v>2006</v>
      </c>
      <c r="B288" s="22" t="s">
        <v>15</v>
      </c>
      <c r="C288" t="s">
        <v>23</v>
      </c>
      <c r="D288" s="23">
        <f>VLOOKUP(A288,Übersicht!$C$2:$D$67,2,FALSE)</f>
        <v>0</v>
      </c>
      <c r="E288" s="23" t="str">
        <f>VLOOKUP(A288,Übersicht!$C$2:$E$67,3,FALSE)</f>
        <v>≤ 16bar</v>
      </c>
      <c r="F288" s="3">
        <v>282</v>
      </c>
      <c r="G288" s="3">
        <f>VLOOKUP(A288,Übersicht!$C$2:$P$67,14,FALSE)</f>
        <v>1</v>
      </c>
      <c r="H288" s="3">
        <v>1</v>
      </c>
      <c r="I288" s="24">
        <v>690910.87794189318</v>
      </c>
      <c r="J288" s="3">
        <v>1961</v>
      </c>
      <c r="K288" s="4">
        <f t="shared" si="4"/>
        <v>10</v>
      </c>
      <c r="L288" s="21">
        <f>VLOOKUP(A288,Übersicht!$C$2:$F$67,4,FALSE)</f>
        <v>70</v>
      </c>
      <c r="M288" s="21">
        <f>VLOOKUP(A288,Übersicht!$C$2:$F$67,4,FALSE)</f>
        <v>70</v>
      </c>
      <c r="N288" s="3" t="s">
        <v>67</v>
      </c>
      <c r="O288" s="3">
        <v>1</v>
      </c>
      <c r="P288" s="4">
        <f>VLOOKUP(A288,Übersicht!$C$2:$I$67,7,FALSE)*100</f>
        <v>100</v>
      </c>
      <c r="Q288" s="4" t="s">
        <v>67</v>
      </c>
      <c r="R288" s="4">
        <f>VLOOKUP(A288,Übersicht!$C$2:$J$67,8,FALSE)*100</f>
        <v>100</v>
      </c>
      <c r="S288" s="4" t="str">
        <f>VLOOKUP(A288,Übersicht!$C$2:$K$67,9,FALSE)</f>
        <v>-</v>
      </c>
      <c r="T288" s="4" t="str">
        <f>VLOOKUP(A288,Übersicht!$C$2:$L$67,10,FALSE)</f>
        <v>-</v>
      </c>
      <c r="U288" s="25">
        <f>VLOOKUP(A288,Übersicht!$C$2:$M$67,11,FALSE)</f>
        <v>850</v>
      </c>
      <c r="V288" s="25" t="str">
        <f>VLOOKUP(A288,Übersicht!$C$2:$N$67,12,FALSE)</f>
        <v>-</v>
      </c>
      <c r="W288" s="25" t="str">
        <f>VLOOKUP(A288,Übersicht!$C$2:$O$67,13,FALSE)</f>
        <v>-</v>
      </c>
      <c r="X288" s="4" t="s">
        <v>67</v>
      </c>
    </row>
    <row r="289" spans="1:24" x14ac:dyDescent="0.35">
      <c r="A289" s="3">
        <v>2006</v>
      </c>
      <c r="B289" s="22" t="s">
        <v>15</v>
      </c>
      <c r="C289" t="s">
        <v>23</v>
      </c>
      <c r="D289" s="23">
        <f>VLOOKUP(A289,Übersicht!$C$2:$D$67,2,FALSE)</f>
        <v>0</v>
      </c>
      <c r="E289" s="23" t="str">
        <f>VLOOKUP(A289,Übersicht!$C$2:$E$67,3,FALSE)</f>
        <v>≤ 16bar</v>
      </c>
      <c r="F289" s="3">
        <v>283</v>
      </c>
      <c r="G289" s="3">
        <f>VLOOKUP(A289,Übersicht!$C$2:$P$67,14,FALSE)</f>
        <v>1</v>
      </c>
      <c r="H289" s="3">
        <v>1</v>
      </c>
      <c r="I289" s="24">
        <v>690910.87794189318</v>
      </c>
      <c r="J289" s="3">
        <v>1962</v>
      </c>
      <c r="K289" s="4">
        <f t="shared" si="4"/>
        <v>11</v>
      </c>
      <c r="L289" s="21">
        <f>VLOOKUP(A289,Übersicht!$C$2:$F$67,4,FALSE)</f>
        <v>70</v>
      </c>
      <c r="M289" s="21">
        <f>VLOOKUP(A289,Übersicht!$C$2:$F$67,4,FALSE)</f>
        <v>70</v>
      </c>
      <c r="N289" s="3" t="s">
        <v>67</v>
      </c>
      <c r="O289" s="3">
        <v>1</v>
      </c>
      <c r="P289" s="4">
        <f>VLOOKUP(A289,Übersicht!$C$2:$I$67,7,FALSE)*100</f>
        <v>100</v>
      </c>
      <c r="Q289" s="4" t="s">
        <v>67</v>
      </c>
      <c r="R289" s="4">
        <f>VLOOKUP(A289,Übersicht!$C$2:$J$67,8,FALSE)*100</f>
        <v>100</v>
      </c>
      <c r="S289" s="4" t="str">
        <f>VLOOKUP(A289,Übersicht!$C$2:$K$67,9,FALSE)</f>
        <v>-</v>
      </c>
      <c r="T289" s="4" t="str">
        <f>VLOOKUP(A289,Übersicht!$C$2:$L$67,10,FALSE)</f>
        <v>-</v>
      </c>
      <c r="U289" s="25">
        <f>VLOOKUP(A289,Übersicht!$C$2:$M$67,11,FALSE)</f>
        <v>850</v>
      </c>
      <c r="V289" s="25" t="str">
        <f>VLOOKUP(A289,Übersicht!$C$2:$N$67,12,FALSE)</f>
        <v>-</v>
      </c>
      <c r="W289" s="25" t="str">
        <f>VLOOKUP(A289,Übersicht!$C$2:$O$67,13,FALSE)</f>
        <v>-</v>
      </c>
      <c r="X289" s="4" t="s">
        <v>67</v>
      </c>
    </row>
    <row r="290" spans="1:24" x14ac:dyDescent="0.35">
      <c r="A290" s="3">
        <v>2006</v>
      </c>
      <c r="B290" s="22" t="s">
        <v>15</v>
      </c>
      <c r="C290" t="s">
        <v>23</v>
      </c>
      <c r="D290" s="23">
        <f>VLOOKUP(A290,Übersicht!$C$2:$D$67,2,FALSE)</f>
        <v>0</v>
      </c>
      <c r="E290" s="23" t="str">
        <f>VLOOKUP(A290,Übersicht!$C$2:$E$67,3,FALSE)</f>
        <v>≤ 16bar</v>
      </c>
      <c r="F290" s="3">
        <v>284</v>
      </c>
      <c r="G290" s="3">
        <f>VLOOKUP(A290,Übersicht!$C$2:$P$67,14,FALSE)</f>
        <v>1</v>
      </c>
      <c r="H290" s="3">
        <v>1</v>
      </c>
      <c r="I290" s="24">
        <v>690910.87794189318</v>
      </c>
      <c r="J290" s="3">
        <v>1963</v>
      </c>
      <c r="K290" s="4">
        <f t="shared" si="4"/>
        <v>12</v>
      </c>
      <c r="L290" s="21">
        <f>VLOOKUP(A290,Übersicht!$C$2:$F$67,4,FALSE)</f>
        <v>70</v>
      </c>
      <c r="M290" s="21">
        <f>VLOOKUP(A290,Übersicht!$C$2:$F$67,4,FALSE)</f>
        <v>70</v>
      </c>
      <c r="N290" s="3" t="s">
        <v>67</v>
      </c>
      <c r="O290" s="3">
        <v>1</v>
      </c>
      <c r="P290" s="4">
        <f>VLOOKUP(A290,Übersicht!$C$2:$I$67,7,FALSE)*100</f>
        <v>100</v>
      </c>
      <c r="Q290" s="4" t="s">
        <v>67</v>
      </c>
      <c r="R290" s="4">
        <f>VLOOKUP(A290,Übersicht!$C$2:$J$67,8,FALSE)*100</f>
        <v>100</v>
      </c>
      <c r="S290" s="4" t="str">
        <f>VLOOKUP(A290,Übersicht!$C$2:$K$67,9,FALSE)</f>
        <v>-</v>
      </c>
      <c r="T290" s="4" t="str">
        <f>VLOOKUP(A290,Übersicht!$C$2:$L$67,10,FALSE)</f>
        <v>-</v>
      </c>
      <c r="U290" s="25">
        <f>VLOOKUP(A290,Übersicht!$C$2:$M$67,11,FALSE)</f>
        <v>850</v>
      </c>
      <c r="V290" s="25" t="str">
        <f>VLOOKUP(A290,Übersicht!$C$2:$N$67,12,FALSE)</f>
        <v>-</v>
      </c>
      <c r="W290" s="25" t="str">
        <f>VLOOKUP(A290,Übersicht!$C$2:$O$67,13,FALSE)</f>
        <v>-</v>
      </c>
      <c r="X290" s="4" t="s">
        <v>67</v>
      </c>
    </row>
    <row r="291" spans="1:24" x14ac:dyDescent="0.35">
      <c r="A291" s="3">
        <v>2006</v>
      </c>
      <c r="B291" s="22" t="s">
        <v>15</v>
      </c>
      <c r="C291" t="s">
        <v>23</v>
      </c>
      <c r="D291" s="23">
        <f>VLOOKUP(A291,Übersicht!$C$2:$D$67,2,FALSE)</f>
        <v>0</v>
      </c>
      <c r="E291" s="23" t="str">
        <f>VLOOKUP(A291,Übersicht!$C$2:$E$67,3,FALSE)</f>
        <v>≤ 16bar</v>
      </c>
      <c r="F291" s="3">
        <v>285</v>
      </c>
      <c r="G291" s="3">
        <f>VLOOKUP(A291,Übersicht!$C$2:$P$67,14,FALSE)</f>
        <v>1</v>
      </c>
      <c r="H291" s="3">
        <v>1</v>
      </c>
      <c r="I291" s="24">
        <v>690910.87794189318</v>
      </c>
      <c r="J291" s="3">
        <v>1964</v>
      </c>
      <c r="K291" s="4">
        <f t="shared" si="4"/>
        <v>13</v>
      </c>
      <c r="L291" s="21">
        <f>VLOOKUP(A291,Übersicht!$C$2:$F$67,4,FALSE)</f>
        <v>70</v>
      </c>
      <c r="M291" s="21">
        <f>VLOOKUP(A291,Übersicht!$C$2:$F$67,4,FALSE)</f>
        <v>70</v>
      </c>
      <c r="N291" s="3" t="s">
        <v>67</v>
      </c>
      <c r="O291" s="3">
        <v>1</v>
      </c>
      <c r="P291" s="4">
        <f>VLOOKUP(A291,Übersicht!$C$2:$I$67,7,FALSE)*100</f>
        <v>100</v>
      </c>
      <c r="Q291" s="4" t="s">
        <v>67</v>
      </c>
      <c r="R291" s="4">
        <f>VLOOKUP(A291,Übersicht!$C$2:$J$67,8,FALSE)*100</f>
        <v>100</v>
      </c>
      <c r="S291" s="4" t="str">
        <f>VLOOKUP(A291,Übersicht!$C$2:$K$67,9,FALSE)</f>
        <v>-</v>
      </c>
      <c r="T291" s="4" t="str">
        <f>VLOOKUP(A291,Übersicht!$C$2:$L$67,10,FALSE)</f>
        <v>-</v>
      </c>
      <c r="U291" s="25">
        <f>VLOOKUP(A291,Übersicht!$C$2:$M$67,11,FALSE)</f>
        <v>850</v>
      </c>
      <c r="V291" s="25" t="str">
        <f>VLOOKUP(A291,Übersicht!$C$2:$N$67,12,FALSE)</f>
        <v>-</v>
      </c>
      <c r="W291" s="25" t="str">
        <f>VLOOKUP(A291,Übersicht!$C$2:$O$67,13,FALSE)</f>
        <v>-</v>
      </c>
      <c r="X291" s="4" t="s">
        <v>67</v>
      </c>
    </row>
    <row r="292" spans="1:24" x14ac:dyDescent="0.35">
      <c r="A292" s="3">
        <v>2006</v>
      </c>
      <c r="B292" s="22" t="s">
        <v>15</v>
      </c>
      <c r="C292" t="s">
        <v>23</v>
      </c>
      <c r="D292" s="23">
        <f>VLOOKUP(A292,Übersicht!$C$2:$D$67,2,FALSE)</f>
        <v>0</v>
      </c>
      <c r="E292" s="23" t="str">
        <f>VLOOKUP(A292,Übersicht!$C$2:$E$67,3,FALSE)</f>
        <v>≤ 16bar</v>
      </c>
      <c r="F292" s="3">
        <v>286</v>
      </c>
      <c r="G292" s="3">
        <f>VLOOKUP(A292,Übersicht!$C$2:$P$67,14,FALSE)</f>
        <v>1</v>
      </c>
      <c r="H292" s="3">
        <v>1</v>
      </c>
      <c r="I292" s="24">
        <v>690910.87794189318</v>
      </c>
      <c r="J292" s="3">
        <v>1965</v>
      </c>
      <c r="K292" s="4">
        <f t="shared" si="4"/>
        <v>14</v>
      </c>
      <c r="L292" s="21">
        <f>VLOOKUP(A292,Übersicht!$C$2:$F$67,4,FALSE)</f>
        <v>70</v>
      </c>
      <c r="M292" s="21">
        <f>VLOOKUP(A292,Übersicht!$C$2:$F$67,4,FALSE)</f>
        <v>70</v>
      </c>
      <c r="N292" s="3" t="s">
        <v>67</v>
      </c>
      <c r="O292" s="3">
        <v>1</v>
      </c>
      <c r="P292" s="4">
        <f>VLOOKUP(A292,Übersicht!$C$2:$I$67,7,FALSE)*100</f>
        <v>100</v>
      </c>
      <c r="Q292" s="4" t="s">
        <v>67</v>
      </c>
      <c r="R292" s="4">
        <f>VLOOKUP(A292,Übersicht!$C$2:$J$67,8,FALSE)*100</f>
        <v>100</v>
      </c>
      <c r="S292" s="4" t="str">
        <f>VLOOKUP(A292,Übersicht!$C$2:$K$67,9,FALSE)</f>
        <v>-</v>
      </c>
      <c r="T292" s="4" t="str">
        <f>VLOOKUP(A292,Übersicht!$C$2:$L$67,10,FALSE)</f>
        <v>-</v>
      </c>
      <c r="U292" s="25">
        <f>VLOOKUP(A292,Übersicht!$C$2:$M$67,11,FALSE)</f>
        <v>850</v>
      </c>
      <c r="V292" s="25" t="str">
        <f>VLOOKUP(A292,Übersicht!$C$2:$N$67,12,FALSE)</f>
        <v>-</v>
      </c>
      <c r="W292" s="25" t="str">
        <f>VLOOKUP(A292,Übersicht!$C$2:$O$67,13,FALSE)</f>
        <v>-</v>
      </c>
      <c r="X292" s="4" t="s">
        <v>67</v>
      </c>
    </row>
    <row r="293" spans="1:24" x14ac:dyDescent="0.35">
      <c r="A293" s="3">
        <v>2006</v>
      </c>
      <c r="B293" s="22" t="s">
        <v>15</v>
      </c>
      <c r="C293" t="s">
        <v>23</v>
      </c>
      <c r="D293" s="23">
        <f>VLOOKUP(A293,Übersicht!$C$2:$D$67,2,FALSE)</f>
        <v>0</v>
      </c>
      <c r="E293" s="23" t="str">
        <f>VLOOKUP(A293,Übersicht!$C$2:$E$67,3,FALSE)</f>
        <v>≤ 16bar</v>
      </c>
      <c r="F293" s="3">
        <v>287</v>
      </c>
      <c r="G293" s="3">
        <f>VLOOKUP(A293,Übersicht!$C$2:$P$67,14,FALSE)</f>
        <v>1</v>
      </c>
      <c r="H293" s="3">
        <v>1</v>
      </c>
      <c r="I293" s="24">
        <v>690910.87794189318</v>
      </c>
      <c r="J293" s="3">
        <v>1966</v>
      </c>
      <c r="K293" s="4">
        <f t="shared" si="4"/>
        <v>15</v>
      </c>
      <c r="L293" s="21">
        <f>VLOOKUP(A293,Übersicht!$C$2:$F$67,4,FALSE)</f>
        <v>70</v>
      </c>
      <c r="M293" s="21">
        <f>VLOOKUP(A293,Übersicht!$C$2:$F$67,4,FALSE)</f>
        <v>70</v>
      </c>
      <c r="N293" s="3" t="s">
        <v>67</v>
      </c>
      <c r="O293" s="3">
        <v>1</v>
      </c>
      <c r="P293" s="4">
        <f>VLOOKUP(A293,Übersicht!$C$2:$I$67,7,FALSE)*100</f>
        <v>100</v>
      </c>
      <c r="Q293" s="4" t="s">
        <v>67</v>
      </c>
      <c r="R293" s="4">
        <f>VLOOKUP(A293,Übersicht!$C$2:$J$67,8,FALSE)*100</f>
        <v>100</v>
      </c>
      <c r="S293" s="4" t="str">
        <f>VLOOKUP(A293,Übersicht!$C$2:$K$67,9,FALSE)</f>
        <v>-</v>
      </c>
      <c r="T293" s="4" t="str">
        <f>VLOOKUP(A293,Übersicht!$C$2:$L$67,10,FALSE)</f>
        <v>-</v>
      </c>
      <c r="U293" s="25">
        <f>VLOOKUP(A293,Übersicht!$C$2:$M$67,11,FALSE)</f>
        <v>850</v>
      </c>
      <c r="V293" s="25" t="str">
        <f>VLOOKUP(A293,Übersicht!$C$2:$N$67,12,FALSE)</f>
        <v>-</v>
      </c>
      <c r="W293" s="25" t="str">
        <f>VLOOKUP(A293,Übersicht!$C$2:$O$67,13,FALSE)</f>
        <v>-</v>
      </c>
      <c r="X293" s="4" t="s">
        <v>67</v>
      </c>
    </row>
    <row r="294" spans="1:24" x14ac:dyDescent="0.35">
      <c r="A294" s="3">
        <v>2006</v>
      </c>
      <c r="B294" s="22" t="s">
        <v>15</v>
      </c>
      <c r="C294" t="s">
        <v>23</v>
      </c>
      <c r="D294" s="23">
        <f>VLOOKUP(A294,Übersicht!$C$2:$D$67,2,FALSE)</f>
        <v>0</v>
      </c>
      <c r="E294" s="23" t="str">
        <f>VLOOKUP(A294,Übersicht!$C$2:$E$67,3,FALSE)</f>
        <v>≤ 16bar</v>
      </c>
      <c r="F294" s="3">
        <v>288</v>
      </c>
      <c r="G294" s="3">
        <f>VLOOKUP(A294,Übersicht!$C$2:$P$67,14,FALSE)</f>
        <v>1</v>
      </c>
      <c r="H294" s="3">
        <v>1</v>
      </c>
      <c r="I294" s="24">
        <v>690910.87794189318</v>
      </c>
      <c r="J294" s="3">
        <v>1967</v>
      </c>
      <c r="K294" s="4">
        <f t="shared" si="4"/>
        <v>16</v>
      </c>
      <c r="L294" s="21">
        <f>VLOOKUP(A294,Übersicht!$C$2:$F$67,4,FALSE)</f>
        <v>70</v>
      </c>
      <c r="M294" s="21">
        <f>VLOOKUP(A294,Übersicht!$C$2:$F$67,4,FALSE)</f>
        <v>70</v>
      </c>
      <c r="N294" s="3" t="s">
        <v>67</v>
      </c>
      <c r="O294" s="3">
        <v>1</v>
      </c>
      <c r="P294" s="4">
        <f>VLOOKUP(A294,Übersicht!$C$2:$I$67,7,FALSE)*100</f>
        <v>100</v>
      </c>
      <c r="Q294" s="4" t="s">
        <v>67</v>
      </c>
      <c r="R294" s="4">
        <f>VLOOKUP(A294,Übersicht!$C$2:$J$67,8,FALSE)*100</f>
        <v>100</v>
      </c>
      <c r="S294" s="4" t="str">
        <f>VLOOKUP(A294,Übersicht!$C$2:$K$67,9,FALSE)</f>
        <v>-</v>
      </c>
      <c r="T294" s="4" t="str">
        <f>VLOOKUP(A294,Übersicht!$C$2:$L$67,10,FALSE)</f>
        <v>-</v>
      </c>
      <c r="U294" s="25">
        <f>VLOOKUP(A294,Übersicht!$C$2:$M$67,11,FALSE)</f>
        <v>850</v>
      </c>
      <c r="V294" s="25" t="str">
        <f>VLOOKUP(A294,Übersicht!$C$2:$N$67,12,FALSE)</f>
        <v>-</v>
      </c>
      <c r="W294" s="25" t="str">
        <f>VLOOKUP(A294,Übersicht!$C$2:$O$67,13,FALSE)</f>
        <v>-</v>
      </c>
      <c r="X294" s="4" t="s">
        <v>67</v>
      </c>
    </row>
    <row r="295" spans="1:24" x14ac:dyDescent="0.35">
      <c r="A295" s="3">
        <v>2006</v>
      </c>
      <c r="B295" s="22" t="s">
        <v>15</v>
      </c>
      <c r="C295" t="s">
        <v>23</v>
      </c>
      <c r="D295" s="23">
        <f>VLOOKUP(A295,Übersicht!$C$2:$D$67,2,FALSE)</f>
        <v>0</v>
      </c>
      <c r="E295" s="23" t="str">
        <f>VLOOKUP(A295,Übersicht!$C$2:$E$67,3,FALSE)</f>
        <v>≤ 16bar</v>
      </c>
      <c r="F295" s="3">
        <v>289</v>
      </c>
      <c r="G295" s="3">
        <f>VLOOKUP(A295,Übersicht!$C$2:$P$67,14,FALSE)</f>
        <v>1</v>
      </c>
      <c r="H295" s="3">
        <v>1</v>
      </c>
      <c r="I295" s="24">
        <v>690910.87794189318</v>
      </c>
      <c r="J295" s="3">
        <v>1968</v>
      </c>
      <c r="K295" s="4">
        <f t="shared" si="4"/>
        <v>17</v>
      </c>
      <c r="L295" s="21">
        <f>VLOOKUP(A295,Übersicht!$C$2:$F$67,4,FALSE)</f>
        <v>70</v>
      </c>
      <c r="M295" s="21">
        <f>VLOOKUP(A295,Übersicht!$C$2:$F$67,4,FALSE)</f>
        <v>70</v>
      </c>
      <c r="N295" s="3" t="s">
        <v>67</v>
      </c>
      <c r="O295" s="3">
        <v>1</v>
      </c>
      <c r="P295" s="4">
        <f>VLOOKUP(A295,Übersicht!$C$2:$I$67,7,FALSE)*100</f>
        <v>100</v>
      </c>
      <c r="Q295" s="4" t="s">
        <v>67</v>
      </c>
      <c r="R295" s="4">
        <f>VLOOKUP(A295,Übersicht!$C$2:$J$67,8,FALSE)*100</f>
        <v>100</v>
      </c>
      <c r="S295" s="4" t="str">
        <f>VLOOKUP(A295,Übersicht!$C$2:$K$67,9,FALSE)</f>
        <v>-</v>
      </c>
      <c r="T295" s="4" t="str">
        <f>VLOOKUP(A295,Übersicht!$C$2:$L$67,10,FALSE)</f>
        <v>-</v>
      </c>
      <c r="U295" s="25">
        <f>VLOOKUP(A295,Übersicht!$C$2:$M$67,11,FALSE)</f>
        <v>850</v>
      </c>
      <c r="V295" s="25" t="str">
        <f>VLOOKUP(A295,Übersicht!$C$2:$N$67,12,FALSE)</f>
        <v>-</v>
      </c>
      <c r="W295" s="25" t="str">
        <f>VLOOKUP(A295,Übersicht!$C$2:$O$67,13,FALSE)</f>
        <v>-</v>
      </c>
      <c r="X295" s="4" t="s">
        <v>67</v>
      </c>
    </row>
    <row r="296" spans="1:24" x14ac:dyDescent="0.35">
      <c r="A296" s="3">
        <v>2006</v>
      </c>
      <c r="B296" s="22" t="s">
        <v>15</v>
      </c>
      <c r="C296" t="s">
        <v>23</v>
      </c>
      <c r="D296" s="23">
        <f>VLOOKUP(A296,Übersicht!$C$2:$D$67,2,FALSE)</f>
        <v>0</v>
      </c>
      <c r="E296" s="23" t="str">
        <f>VLOOKUP(A296,Übersicht!$C$2:$E$67,3,FALSE)</f>
        <v>≤ 16bar</v>
      </c>
      <c r="F296" s="3">
        <v>290</v>
      </c>
      <c r="G296" s="3">
        <f>VLOOKUP(A296,Übersicht!$C$2:$P$67,14,FALSE)</f>
        <v>1</v>
      </c>
      <c r="H296" s="3">
        <v>1</v>
      </c>
      <c r="I296" s="24">
        <v>690910.87794189318</v>
      </c>
      <c r="J296" s="3">
        <v>1969</v>
      </c>
      <c r="K296" s="4">
        <f t="shared" si="4"/>
        <v>18</v>
      </c>
      <c r="L296" s="21">
        <f>VLOOKUP(A296,Übersicht!$C$2:$F$67,4,FALSE)</f>
        <v>70</v>
      </c>
      <c r="M296" s="21">
        <f>VLOOKUP(A296,Übersicht!$C$2:$F$67,4,FALSE)</f>
        <v>70</v>
      </c>
      <c r="N296" s="3" t="s">
        <v>67</v>
      </c>
      <c r="O296" s="3">
        <v>1</v>
      </c>
      <c r="P296" s="4">
        <f>VLOOKUP(A296,Übersicht!$C$2:$I$67,7,FALSE)*100</f>
        <v>100</v>
      </c>
      <c r="Q296" s="4" t="s">
        <v>67</v>
      </c>
      <c r="R296" s="4">
        <f>VLOOKUP(A296,Übersicht!$C$2:$J$67,8,FALSE)*100</f>
        <v>100</v>
      </c>
      <c r="S296" s="4" t="str">
        <f>VLOOKUP(A296,Übersicht!$C$2:$K$67,9,FALSE)</f>
        <v>-</v>
      </c>
      <c r="T296" s="4" t="str">
        <f>VLOOKUP(A296,Übersicht!$C$2:$L$67,10,FALSE)</f>
        <v>-</v>
      </c>
      <c r="U296" s="25">
        <f>VLOOKUP(A296,Übersicht!$C$2:$M$67,11,FALSE)</f>
        <v>850</v>
      </c>
      <c r="V296" s="25" t="str">
        <f>VLOOKUP(A296,Übersicht!$C$2:$N$67,12,FALSE)</f>
        <v>-</v>
      </c>
      <c r="W296" s="25" t="str">
        <f>VLOOKUP(A296,Übersicht!$C$2:$O$67,13,FALSE)</f>
        <v>-</v>
      </c>
      <c r="X296" s="4" t="s">
        <v>67</v>
      </c>
    </row>
    <row r="297" spans="1:24" x14ac:dyDescent="0.35">
      <c r="A297" s="3">
        <v>2006</v>
      </c>
      <c r="B297" s="22" t="s">
        <v>15</v>
      </c>
      <c r="C297" t="s">
        <v>23</v>
      </c>
      <c r="D297" s="23">
        <f>VLOOKUP(A297,Übersicht!$C$2:$D$67,2,FALSE)</f>
        <v>0</v>
      </c>
      <c r="E297" s="23" t="str">
        <f>VLOOKUP(A297,Übersicht!$C$2:$E$67,3,FALSE)</f>
        <v>≤ 16bar</v>
      </c>
      <c r="F297" s="3">
        <v>291</v>
      </c>
      <c r="G297" s="3">
        <f>VLOOKUP(A297,Übersicht!$C$2:$P$67,14,FALSE)</f>
        <v>1</v>
      </c>
      <c r="H297" s="3">
        <v>1</v>
      </c>
      <c r="I297" s="24">
        <v>671455.18720641674</v>
      </c>
      <c r="J297" s="3">
        <v>1970</v>
      </c>
      <c r="K297" s="4">
        <f t="shared" si="4"/>
        <v>19</v>
      </c>
      <c r="L297" s="21">
        <f>VLOOKUP(A297,Übersicht!$C$2:$F$67,4,FALSE)</f>
        <v>70</v>
      </c>
      <c r="M297" s="21">
        <f>VLOOKUP(A297,Übersicht!$C$2:$F$67,4,FALSE)</f>
        <v>70</v>
      </c>
      <c r="N297" s="3" t="s">
        <v>67</v>
      </c>
      <c r="O297" s="3">
        <v>1</v>
      </c>
      <c r="P297" s="4">
        <f>VLOOKUP(A297,Übersicht!$C$2:$I$67,7,FALSE)*100</f>
        <v>100</v>
      </c>
      <c r="Q297" s="4" t="s">
        <v>67</v>
      </c>
      <c r="R297" s="4">
        <f>VLOOKUP(A297,Übersicht!$C$2:$J$67,8,FALSE)*100</f>
        <v>100</v>
      </c>
      <c r="S297" s="4" t="str">
        <f>VLOOKUP(A297,Übersicht!$C$2:$K$67,9,FALSE)</f>
        <v>-</v>
      </c>
      <c r="T297" s="4" t="str">
        <f>VLOOKUP(A297,Übersicht!$C$2:$L$67,10,FALSE)</f>
        <v>-</v>
      </c>
      <c r="U297" s="25">
        <f>VLOOKUP(A297,Übersicht!$C$2:$M$67,11,FALSE)</f>
        <v>850</v>
      </c>
      <c r="V297" s="25" t="str">
        <f>VLOOKUP(A297,Übersicht!$C$2:$N$67,12,FALSE)</f>
        <v>-</v>
      </c>
      <c r="W297" s="25" t="str">
        <f>VLOOKUP(A297,Übersicht!$C$2:$O$67,13,FALSE)</f>
        <v>-</v>
      </c>
      <c r="X297" s="4" t="s">
        <v>67</v>
      </c>
    </row>
    <row r="298" spans="1:24" x14ac:dyDescent="0.35">
      <c r="A298" s="3">
        <v>2006</v>
      </c>
      <c r="B298" s="22" t="s">
        <v>15</v>
      </c>
      <c r="C298" t="s">
        <v>23</v>
      </c>
      <c r="D298" s="23">
        <f>VLOOKUP(A298,Übersicht!$C$2:$D$67,2,FALSE)</f>
        <v>0</v>
      </c>
      <c r="E298" s="23" t="str">
        <f>VLOOKUP(A298,Übersicht!$C$2:$E$67,3,FALSE)</f>
        <v>≤ 16bar</v>
      </c>
      <c r="F298" s="3">
        <v>292</v>
      </c>
      <c r="G298" s="3">
        <f>VLOOKUP(A298,Übersicht!$C$2:$P$67,14,FALSE)</f>
        <v>1</v>
      </c>
      <c r="H298" s="3">
        <v>1</v>
      </c>
      <c r="I298" s="24">
        <v>671455.18720641674</v>
      </c>
      <c r="J298" s="3">
        <v>1971</v>
      </c>
      <c r="K298" s="4">
        <f t="shared" si="4"/>
        <v>20</v>
      </c>
      <c r="L298" s="21">
        <f>VLOOKUP(A298,Übersicht!$C$2:$F$67,4,FALSE)</f>
        <v>70</v>
      </c>
      <c r="M298" s="21">
        <f>VLOOKUP(A298,Übersicht!$C$2:$F$67,4,FALSE)</f>
        <v>70</v>
      </c>
      <c r="N298" s="3" t="s">
        <v>67</v>
      </c>
      <c r="O298" s="3">
        <v>1</v>
      </c>
      <c r="P298" s="4">
        <f>VLOOKUP(A298,Übersicht!$C$2:$I$67,7,FALSE)*100</f>
        <v>100</v>
      </c>
      <c r="Q298" s="4" t="s">
        <v>67</v>
      </c>
      <c r="R298" s="4">
        <f>VLOOKUP(A298,Übersicht!$C$2:$J$67,8,FALSE)*100</f>
        <v>100</v>
      </c>
      <c r="S298" s="4" t="str">
        <f>VLOOKUP(A298,Übersicht!$C$2:$K$67,9,FALSE)</f>
        <v>-</v>
      </c>
      <c r="T298" s="4" t="str">
        <f>VLOOKUP(A298,Übersicht!$C$2:$L$67,10,FALSE)</f>
        <v>-</v>
      </c>
      <c r="U298" s="25">
        <f>VLOOKUP(A298,Übersicht!$C$2:$M$67,11,FALSE)</f>
        <v>850</v>
      </c>
      <c r="V298" s="25" t="str">
        <f>VLOOKUP(A298,Übersicht!$C$2:$N$67,12,FALSE)</f>
        <v>-</v>
      </c>
      <c r="W298" s="25" t="str">
        <f>VLOOKUP(A298,Übersicht!$C$2:$O$67,13,FALSE)</f>
        <v>-</v>
      </c>
      <c r="X298" s="4" t="s">
        <v>67</v>
      </c>
    </row>
    <row r="299" spans="1:24" x14ac:dyDescent="0.35">
      <c r="A299" s="3">
        <v>2006</v>
      </c>
      <c r="B299" s="22" t="s">
        <v>15</v>
      </c>
      <c r="C299" t="s">
        <v>23</v>
      </c>
      <c r="D299" s="23">
        <f>VLOOKUP(A299,Übersicht!$C$2:$D$67,2,FALSE)</f>
        <v>0</v>
      </c>
      <c r="E299" s="23" t="str">
        <f>VLOOKUP(A299,Übersicht!$C$2:$E$67,3,FALSE)</f>
        <v>≤ 16bar</v>
      </c>
      <c r="F299" s="3">
        <v>293</v>
      </c>
      <c r="G299" s="3">
        <f>VLOOKUP(A299,Übersicht!$C$2:$P$67,14,FALSE)</f>
        <v>1</v>
      </c>
      <c r="H299" s="3">
        <v>1</v>
      </c>
      <c r="I299" s="24">
        <v>671455.18720641674</v>
      </c>
      <c r="J299" s="3">
        <v>1972</v>
      </c>
      <c r="K299" s="4">
        <f t="shared" si="4"/>
        <v>21</v>
      </c>
      <c r="L299" s="21">
        <f>VLOOKUP(A299,Übersicht!$C$2:$F$67,4,FALSE)</f>
        <v>70</v>
      </c>
      <c r="M299" s="21">
        <f>VLOOKUP(A299,Übersicht!$C$2:$F$67,4,FALSE)</f>
        <v>70</v>
      </c>
      <c r="N299" s="3" t="s">
        <v>67</v>
      </c>
      <c r="O299" s="3">
        <v>1</v>
      </c>
      <c r="P299" s="4">
        <f>VLOOKUP(A299,Übersicht!$C$2:$I$67,7,FALSE)*100</f>
        <v>100</v>
      </c>
      <c r="Q299" s="4" t="s">
        <v>67</v>
      </c>
      <c r="R299" s="4">
        <f>VLOOKUP(A299,Übersicht!$C$2:$J$67,8,FALSE)*100</f>
        <v>100</v>
      </c>
      <c r="S299" s="4" t="str">
        <f>VLOOKUP(A299,Übersicht!$C$2:$K$67,9,FALSE)</f>
        <v>-</v>
      </c>
      <c r="T299" s="4" t="str">
        <f>VLOOKUP(A299,Übersicht!$C$2:$L$67,10,FALSE)</f>
        <v>-</v>
      </c>
      <c r="U299" s="25">
        <f>VLOOKUP(A299,Übersicht!$C$2:$M$67,11,FALSE)</f>
        <v>850</v>
      </c>
      <c r="V299" s="25" t="str">
        <f>VLOOKUP(A299,Übersicht!$C$2:$N$67,12,FALSE)</f>
        <v>-</v>
      </c>
      <c r="W299" s="25" t="str">
        <f>VLOOKUP(A299,Übersicht!$C$2:$O$67,13,FALSE)</f>
        <v>-</v>
      </c>
      <c r="X299" s="4" t="s">
        <v>67</v>
      </c>
    </row>
    <row r="300" spans="1:24" x14ac:dyDescent="0.35">
      <c r="A300" s="3">
        <v>2006</v>
      </c>
      <c r="B300" s="22" t="s">
        <v>15</v>
      </c>
      <c r="C300" t="s">
        <v>23</v>
      </c>
      <c r="D300" s="23">
        <f>VLOOKUP(A300,Übersicht!$C$2:$D$67,2,FALSE)</f>
        <v>0</v>
      </c>
      <c r="E300" s="23" t="str">
        <f>VLOOKUP(A300,Übersicht!$C$2:$E$67,3,FALSE)</f>
        <v>≤ 16bar</v>
      </c>
      <c r="F300" s="3">
        <v>294</v>
      </c>
      <c r="G300" s="3">
        <f>VLOOKUP(A300,Übersicht!$C$2:$P$67,14,FALSE)</f>
        <v>1</v>
      </c>
      <c r="H300" s="3">
        <v>1</v>
      </c>
      <c r="I300" s="24">
        <v>671455.18720641674</v>
      </c>
      <c r="J300" s="3">
        <v>1973</v>
      </c>
      <c r="K300" s="4">
        <f t="shared" si="4"/>
        <v>22</v>
      </c>
      <c r="L300" s="21">
        <f>VLOOKUP(A300,Übersicht!$C$2:$F$67,4,FALSE)</f>
        <v>70</v>
      </c>
      <c r="M300" s="21">
        <f>VLOOKUP(A300,Übersicht!$C$2:$F$67,4,FALSE)</f>
        <v>70</v>
      </c>
      <c r="N300" s="3" t="s">
        <v>67</v>
      </c>
      <c r="O300" s="3">
        <v>1</v>
      </c>
      <c r="P300" s="4">
        <f>VLOOKUP(A300,Übersicht!$C$2:$I$67,7,FALSE)*100</f>
        <v>100</v>
      </c>
      <c r="Q300" s="4" t="s">
        <v>67</v>
      </c>
      <c r="R300" s="4">
        <f>VLOOKUP(A300,Übersicht!$C$2:$J$67,8,FALSE)*100</f>
        <v>100</v>
      </c>
      <c r="S300" s="4" t="str">
        <f>VLOOKUP(A300,Übersicht!$C$2:$K$67,9,FALSE)</f>
        <v>-</v>
      </c>
      <c r="T300" s="4" t="str">
        <f>VLOOKUP(A300,Übersicht!$C$2:$L$67,10,FALSE)</f>
        <v>-</v>
      </c>
      <c r="U300" s="25">
        <f>VLOOKUP(A300,Übersicht!$C$2:$M$67,11,FALSE)</f>
        <v>850</v>
      </c>
      <c r="V300" s="25" t="str">
        <f>VLOOKUP(A300,Übersicht!$C$2:$N$67,12,FALSE)</f>
        <v>-</v>
      </c>
      <c r="W300" s="25" t="str">
        <f>VLOOKUP(A300,Übersicht!$C$2:$O$67,13,FALSE)</f>
        <v>-</v>
      </c>
      <c r="X300" s="4" t="s">
        <v>67</v>
      </c>
    </row>
    <row r="301" spans="1:24" x14ac:dyDescent="0.35">
      <c r="A301" s="3">
        <v>2006</v>
      </c>
      <c r="B301" s="22" t="s">
        <v>15</v>
      </c>
      <c r="C301" t="s">
        <v>23</v>
      </c>
      <c r="D301" s="23">
        <f>VLOOKUP(A301,Übersicht!$C$2:$D$67,2,FALSE)</f>
        <v>0</v>
      </c>
      <c r="E301" s="23" t="str">
        <f>VLOOKUP(A301,Übersicht!$C$2:$E$67,3,FALSE)</f>
        <v>≤ 16bar</v>
      </c>
      <c r="F301" s="3">
        <v>295</v>
      </c>
      <c r="G301" s="3">
        <f>VLOOKUP(A301,Übersicht!$C$2:$P$67,14,FALSE)</f>
        <v>1</v>
      </c>
      <c r="H301" s="3">
        <v>1</v>
      </c>
      <c r="I301" s="24">
        <v>671455.18720641674</v>
      </c>
      <c r="J301" s="3">
        <v>1974</v>
      </c>
      <c r="K301" s="4">
        <f t="shared" si="4"/>
        <v>23</v>
      </c>
      <c r="L301" s="21">
        <f>VLOOKUP(A301,Übersicht!$C$2:$F$67,4,FALSE)</f>
        <v>70</v>
      </c>
      <c r="M301" s="21">
        <f>VLOOKUP(A301,Übersicht!$C$2:$F$67,4,FALSE)</f>
        <v>70</v>
      </c>
      <c r="N301" s="3" t="s">
        <v>67</v>
      </c>
      <c r="O301" s="3">
        <v>1</v>
      </c>
      <c r="P301" s="4">
        <f>VLOOKUP(A301,Übersicht!$C$2:$I$67,7,FALSE)*100</f>
        <v>100</v>
      </c>
      <c r="Q301" s="4" t="s">
        <v>67</v>
      </c>
      <c r="R301" s="4">
        <f>VLOOKUP(A301,Übersicht!$C$2:$J$67,8,FALSE)*100</f>
        <v>100</v>
      </c>
      <c r="S301" s="4" t="str">
        <f>VLOOKUP(A301,Übersicht!$C$2:$K$67,9,FALSE)</f>
        <v>-</v>
      </c>
      <c r="T301" s="4" t="str">
        <f>VLOOKUP(A301,Übersicht!$C$2:$L$67,10,FALSE)</f>
        <v>-</v>
      </c>
      <c r="U301" s="25">
        <f>VLOOKUP(A301,Übersicht!$C$2:$M$67,11,FALSE)</f>
        <v>850</v>
      </c>
      <c r="V301" s="25" t="str">
        <f>VLOOKUP(A301,Übersicht!$C$2:$N$67,12,FALSE)</f>
        <v>-</v>
      </c>
      <c r="W301" s="25" t="str">
        <f>VLOOKUP(A301,Übersicht!$C$2:$O$67,13,FALSE)</f>
        <v>-</v>
      </c>
      <c r="X301" s="4" t="s">
        <v>67</v>
      </c>
    </row>
    <row r="302" spans="1:24" x14ac:dyDescent="0.35">
      <c r="A302" s="3">
        <v>2006</v>
      </c>
      <c r="B302" s="22" t="s">
        <v>15</v>
      </c>
      <c r="C302" t="s">
        <v>23</v>
      </c>
      <c r="D302" s="23">
        <f>VLOOKUP(A302,Übersicht!$C$2:$D$67,2,FALSE)</f>
        <v>0</v>
      </c>
      <c r="E302" s="23" t="str">
        <f>VLOOKUP(A302,Übersicht!$C$2:$E$67,3,FALSE)</f>
        <v>≤ 16bar</v>
      </c>
      <c r="F302" s="3">
        <v>296</v>
      </c>
      <c r="G302" s="3">
        <f>VLOOKUP(A302,Übersicht!$C$2:$P$67,14,FALSE)</f>
        <v>1</v>
      </c>
      <c r="H302" s="3">
        <v>1</v>
      </c>
      <c r="I302" s="24">
        <v>671455.18720641674</v>
      </c>
      <c r="J302" s="3">
        <v>1975</v>
      </c>
      <c r="K302" s="4">
        <f t="shared" si="4"/>
        <v>24</v>
      </c>
      <c r="L302" s="21">
        <f>VLOOKUP(A302,Übersicht!$C$2:$F$67,4,FALSE)</f>
        <v>70</v>
      </c>
      <c r="M302" s="21">
        <f>VLOOKUP(A302,Übersicht!$C$2:$F$67,4,FALSE)</f>
        <v>70</v>
      </c>
      <c r="N302" s="3" t="s">
        <v>67</v>
      </c>
      <c r="O302" s="3">
        <v>1</v>
      </c>
      <c r="P302" s="4">
        <f>VLOOKUP(A302,Übersicht!$C$2:$I$67,7,FALSE)*100</f>
        <v>100</v>
      </c>
      <c r="Q302" s="4" t="s">
        <v>67</v>
      </c>
      <c r="R302" s="4">
        <f>VLOOKUP(A302,Übersicht!$C$2:$J$67,8,FALSE)*100</f>
        <v>100</v>
      </c>
      <c r="S302" s="4" t="str">
        <f>VLOOKUP(A302,Übersicht!$C$2:$K$67,9,FALSE)</f>
        <v>-</v>
      </c>
      <c r="T302" s="4" t="str">
        <f>VLOOKUP(A302,Übersicht!$C$2:$L$67,10,FALSE)</f>
        <v>-</v>
      </c>
      <c r="U302" s="25">
        <f>VLOOKUP(A302,Übersicht!$C$2:$M$67,11,FALSE)</f>
        <v>850</v>
      </c>
      <c r="V302" s="25" t="str">
        <f>VLOOKUP(A302,Übersicht!$C$2:$N$67,12,FALSE)</f>
        <v>-</v>
      </c>
      <c r="W302" s="25" t="str">
        <f>VLOOKUP(A302,Übersicht!$C$2:$O$67,13,FALSE)</f>
        <v>-</v>
      </c>
      <c r="X302" s="4" t="s">
        <v>67</v>
      </c>
    </row>
    <row r="303" spans="1:24" x14ac:dyDescent="0.35">
      <c r="A303" s="3">
        <v>2006</v>
      </c>
      <c r="B303" s="22" t="s">
        <v>15</v>
      </c>
      <c r="C303" t="s">
        <v>23</v>
      </c>
      <c r="D303" s="23">
        <f>VLOOKUP(A303,Übersicht!$C$2:$D$67,2,FALSE)</f>
        <v>0</v>
      </c>
      <c r="E303" s="23" t="str">
        <f>VLOOKUP(A303,Übersicht!$C$2:$E$67,3,FALSE)</f>
        <v>≤ 16bar</v>
      </c>
      <c r="F303" s="3">
        <v>297</v>
      </c>
      <c r="G303" s="3">
        <f>VLOOKUP(A303,Übersicht!$C$2:$P$67,14,FALSE)</f>
        <v>1</v>
      </c>
      <c r="H303" s="3">
        <v>1</v>
      </c>
      <c r="I303" s="24">
        <v>671455.18720641674</v>
      </c>
      <c r="J303" s="3">
        <v>1976</v>
      </c>
      <c r="K303" s="4">
        <f t="shared" si="4"/>
        <v>25</v>
      </c>
      <c r="L303" s="21">
        <f>VLOOKUP(A303,Übersicht!$C$2:$F$67,4,FALSE)</f>
        <v>70</v>
      </c>
      <c r="M303" s="21">
        <f>VLOOKUP(A303,Übersicht!$C$2:$F$67,4,FALSE)</f>
        <v>70</v>
      </c>
      <c r="N303" s="3" t="s">
        <v>67</v>
      </c>
      <c r="O303" s="3">
        <v>1</v>
      </c>
      <c r="P303" s="4">
        <f>VLOOKUP(A303,Übersicht!$C$2:$I$67,7,FALSE)*100</f>
        <v>100</v>
      </c>
      <c r="Q303" s="4" t="s">
        <v>67</v>
      </c>
      <c r="R303" s="4">
        <f>VLOOKUP(A303,Übersicht!$C$2:$J$67,8,FALSE)*100</f>
        <v>100</v>
      </c>
      <c r="S303" s="4" t="str">
        <f>VLOOKUP(A303,Übersicht!$C$2:$K$67,9,FALSE)</f>
        <v>-</v>
      </c>
      <c r="T303" s="4" t="str">
        <f>VLOOKUP(A303,Übersicht!$C$2:$L$67,10,FALSE)</f>
        <v>-</v>
      </c>
      <c r="U303" s="25">
        <f>VLOOKUP(A303,Übersicht!$C$2:$M$67,11,FALSE)</f>
        <v>850</v>
      </c>
      <c r="V303" s="25" t="str">
        <f>VLOOKUP(A303,Übersicht!$C$2:$N$67,12,FALSE)</f>
        <v>-</v>
      </c>
      <c r="W303" s="25" t="str">
        <f>VLOOKUP(A303,Übersicht!$C$2:$O$67,13,FALSE)</f>
        <v>-</v>
      </c>
      <c r="X303" s="4" t="s">
        <v>67</v>
      </c>
    </row>
    <row r="304" spans="1:24" x14ac:dyDescent="0.35">
      <c r="A304" s="3">
        <v>2006</v>
      </c>
      <c r="B304" s="22" t="s">
        <v>15</v>
      </c>
      <c r="C304" t="s">
        <v>23</v>
      </c>
      <c r="D304" s="23">
        <f>VLOOKUP(A304,Übersicht!$C$2:$D$67,2,FALSE)</f>
        <v>0</v>
      </c>
      <c r="E304" s="23" t="str">
        <f>VLOOKUP(A304,Übersicht!$C$2:$E$67,3,FALSE)</f>
        <v>≤ 16bar</v>
      </c>
      <c r="F304" s="3">
        <v>298</v>
      </c>
      <c r="G304" s="3">
        <f>VLOOKUP(A304,Übersicht!$C$2:$P$67,14,FALSE)</f>
        <v>1</v>
      </c>
      <c r="H304" s="3">
        <v>1</v>
      </c>
      <c r="I304" s="24">
        <v>671455.18720641674</v>
      </c>
      <c r="J304" s="3">
        <v>1977</v>
      </c>
      <c r="K304" s="4">
        <f t="shared" si="4"/>
        <v>26</v>
      </c>
      <c r="L304" s="21">
        <f>VLOOKUP(A304,Übersicht!$C$2:$F$67,4,FALSE)</f>
        <v>70</v>
      </c>
      <c r="M304" s="21">
        <f>VLOOKUP(A304,Übersicht!$C$2:$F$67,4,FALSE)</f>
        <v>70</v>
      </c>
      <c r="N304" s="3" t="s">
        <v>67</v>
      </c>
      <c r="O304" s="3">
        <v>1</v>
      </c>
      <c r="P304" s="4">
        <f>VLOOKUP(A304,Übersicht!$C$2:$I$67,7,FALSE)*100</f>
        <v>100</v>
      </c>
      <c r="Q304" s="4" t="s">
        <v>67</v>
      </c>
      <c r="R304" s="4">
        <f>VLOOKUP(A304,Übersicht!$C$2:$J$67,8,FALSE)*100</f>
        <v>100</v>
      </c>
      <c r="S304" s="4" t="str">
        <f>VLOOKUP(A304,Übersicht!$C$2:$K$67,9,FALSE)</f>
        <v>-</v>
      </c>
      <c r="T304" s="4" t="str">
        <f>VLOOKUP(A304,Übersicht!$C$2:$L$67,10,FALSE)</f>
        <v>-</v>
      </c>
      <c r="U304" s="25">
        <f>VLOOKUP(A304,Übersicht!$C$2:$M$67,11,FALSE)</f>
        <v>850</v>
      </c>
      <c r="V304" s="25" t="str">
        <f>VLOOKUP(A304,Übersicht!$C$2:$N$67,12,FALSE)</f>
        <v>-</v>
      </c>
      <c r="W304" s="25" t="str">
        <f>VLOOKUP(A304,Übersicht!$C$2:$O$67,13,FALSE)</f>
        <v>-</v>
      </c>
      <c r="X304" s="4" t="s">
        <v>67</v>
      </c>
    </row>
    <row r="305" spans="1:24" x14ac:dyDescent="0.35">
      <c r="A305" s="3">
        <v>2006</v>
      </c>
      <c r="B305" s="22" t="s">
        <v>15</v>
      </c>
      <c r="C305" t="s">
        <v>23</v>
      </c>
      <c r="D305" s="23">
        <f>VLOOKUP(A305,Übersicht!$C$2:$D$67,2,FALSE)</f>
        <v>0</v>
      </c>
      <c r="E305" s="23" t="str">
        <f>VLOOKUP(A305,Übersicht!$C$2:$E$67,3,FALSE)</f>
        <v>≤ 16bar</v>
      </c>
      <c r="F305" s="3">
        <v>299</v>
      </c>
      <c r="G305" s="3">
        <f>VLOOKUP(A305,Übersicht!$C$2:$P$67,14,FALSE)</f>
        <v>1</v>
      </c>
      <c r="H305" s="3">
        <v>1</v>
      </c>
      <c r="I305" s="24">
        <v>671455.18720641674</v>
      </c>
      <c r="J305" s="3">
        <v>1978</v>
      </c>
      <c r="K305" s="4">
        <f t="shared" si="4"/>
        <v>27</v>
      </c>
      <c r="L305" s="21">
        <f>VLOOKUP(A305,Übersicht!$C$2:$F$67,4,FALSE)</f>
        <v>70</v>
      </c>
      <c r="M305" s="21">
        <f>VLOOKUP(A305,Übersicht!$C$2:$F$67,4,FALSE)</f>
        <v>70</v>
      </c>
      <c r="N305" s="3" t="s">
        <v>67</v>
      </c>
      <c r="O305" s="3">
        <v>1</v>
      </c>
      <c r="P305" s="4">
        <f>VLOOKUP(A305,Übersicht!$C$2:$I$67,7,FALSE)*100</f>
        <v>100</v>
      </c>
      <c r="Q305" s="4" t="s">
        <v>67</v>
      </c>
      <c r="R305" s="4">
        <f>VLOOKUP(A305,Übersicht!$C$2:$J$67,8,FALSE)*100</f>
        <v>100</v>
      </c>
      <c r="S305" s="4" t="str">
        <f>VLOOKUP(A305,Übersicht!$C$2:$K$67,9,FALSE)</f>
        <v>-</v>
      </c>
      <c r="T305" s="4" t="str">
        <f>VLOOKUP(A305,Übersicht!$C$2:$L$67,10,FALSE)</f>
        <v>-</v>
      </c>
      <c r="U305" s="25">
        <f>VLOOKUP(A305,Übersicht!$C$2:$M$67,11,FALSE)</f>
        <v>850</v>
      </c>
      <c r="V305" s="25" t="str">
        <f>VLOOKUP(A305,Übersicht!$C$2:$N$67,12,FALSE)</f>
        <v>-</v>
      </c>
      <c r="W305" s="25" t="str">
        <f>VLOOKUP(A305,Übersicht!$C$2:$O$67,13,FALSE)</f>
        <v>-</v>
      </c>
      <c r="X305" s="4" t="s">
        <v>67</v>
      </c>
    </row>
    <row r="306" spans="1:24" x14ac:dyDescent="0.35">
      <c r="A306" s="3">
        <v>2006</v>
      </c>
      <c r="B306" s="22" t="s">
        <v>15</v>
      </c>
      <c r="C306" t="s">
        <v>23</v>
      </c>
      <c r="D306" s="23">
        <f>VLOOKUP(A306,Übersicht!$C$2:$D$67,2,FALSE)</f>
        <v>0</v>
      </c>
      <c r="E306" s="23" t="str">
        <f>VLOOKUP(A306,Übersicht!$C$2:$E$67,3,FALSE)</f>
        <v>≤ 16bar</v>
      </c>
      <c r="F306" s="3">
        <v>300</v>
      </c>
      <c r="G306" s="3">
        <f>VLOOKUP(A306,Übersicht!$C$2:$P$67,14,FALSE)</f>
        <v>1</v>
      </c>
      <c r="H306" s="3">
        <v>1</v>
      </c>
      <c r="I306" s="24">
        <v>671455.18720641674</v>
      </c>
      <c r="J306" s="3">
        <v>1979</v>
      </c>
      <c r="K306" s="4">
        <f t="shared" si="4"/>
        <v>28</v>
      </c>
      <c r="L306" s="21">
        <f>VLOOKUP(A306,Übersicht!$C$2:$F$67,4,FALSE)</f>
        <v>70</v>
      </c>
      <c r="M306" s="21">
        <f>VLOOKUP(A306,Übersicht!$C$2:$F$67,4,FALSE)</f>
        <v>70</v>
      </c>
      <c r="N306" s="3" t="s">
        <v>67</v>
      </c>
      <c r="O306" s="3">
        <v>1</v>
      </c>
      <c r="P306" s="4">
        <f>VLOOKUP(A306,Übersicht!$C$2:$I$67,7,FALSE)*100</f>
        <v>100</v>
      </c>
      <c r="Q306" s="4" t="s">
        <v>67</v>
      </c>
      <c r="R306" s="4">
        <f>VLOOKUP(A306,Übersicht!$C$2:$J$67,8,FALSE)*100</f>
        <v>100</v>
      </c>
      <c r="S306" s="4" t="str">
        <f>VLOOKUP(A306,Übersicht!$C$2:$K$67,9,FALSE)</f>
        <v>-</v>
      </c>
      <c r="T306" s="4" t="str">
        <f>VLOOKUP(A306,Übersicht!$C$2:$L$67,10,FALSE)</f>
        <v>-</v>
      </c>
      <c r="U306" s="25">
        <f>VLOOKUP(A306,Übersicht!$C$2:$M$67,11,FALSE)</f>
        <v>850</v>
      </c>
      <c r="V306" s="25" t="str">
        <f>VLOOKUP(A306,Übersicht!$C$2:$N$67,12,FALSE)</f>
        <v>-</v>
      </c>
      <c r="W306" s="25" t="str">
        <f>VLOOKUP(A306,Übersicht!$C$2:$O$67,13,FALSE)</f>
        <v>-</v>
      </c>
      <c r="X306" s="4" t="s">
        <v>67</v>
      </c>
    </row>
    <row r="307" spans="1:24" x14ac:dyDescent="0.35">
      <c r="A307" s="3">
        <v>2007</v>
      </c>
      <c r="B307" s="22" t="s">
        <v>15</v>
      </c>
      <c r="C307" s="21" t="s">
        <v>24</v>
      </c>
      <c r="D307" s="23">
        <f>VLOOKUP(A307,Übersicht!$C$2:$D$67,2,FALSE)</f>
        <v>0</v>
      </c>
      <c r="E307" s="23" t="str">
        <f>VLOOKUP(A307,Übersicht!$C$2:$E$67,3,FALSE)</f>
        <v>≤ 16bar</v>
      </c>
      <c r="F307" s="3">
        <v>301</v>
      </c>
      <c r="G307" s="3">
        <f>VLOOKUP(A307,Übersicht!$C$2:$P$67,14,FALSE)</f>
        <v>1</v>
      </c>
      <c r="H307" s="3">
        <v>1</v>
      </c>
      <c r="I307" s="24">
        <v>72983.896347230882</v>
      </c>
      <c r="J307" s="3">
        <v>1940</v>
      </c>
      <c r="K307" s="4">
        <f t="shared" si="4"/>
        <v>4</v>
      </c>
      <c r="L307" s="21">
        <f>VLOOKUP(A307,Übersicht!$C$2:$F$67,4,FALSE)</f>
        <v>85</v>
      </c>
      <c r="M307" s="21">
        <f>VLOOKUP(A307,Übersicht!$C$2:$F$67,4,FALSE)</f>
        <v>85</v>
      </c>
      <c r="N307" s="3" t="s">
        <v>67</v>
      </c>
      <c r="O307" s="3">
        <v>1</v>
      </c>
      <c r="P307" s="4">
        <f>VLOOKUP(A307,Übersicht!$C$2:$I$67,7,FALSE)*100</f>
        <v>0</v>
      </c>
      <c r="Q307" s="4" t="s">
        <v>67</v>
      </c>
      <c r="R307" s="4">
        <f>VLOOKUP(A307,Übersicht!$C$2:$J$67,8,FALSE)*100</f>
        <v>100</v>
      </c>
      <c r="S307" s="4" t="str">
        <f>VLOOKUP(A307,Übersicht!$C$2:$K$67,9,FALSE)</f>
        <v>-</v>
      </c>
      <c r="T307" s="4" t="str">
        <f>VLOOKUP(A307,Übersicht!$C$2:$L$67,10,FALSE)</f>
        <v>-</v>
      </c>
      <c r="U307" s="25">
        <f>VLOOKUP(A307,Übersicht!$C$2:$M$67,11,FALSE)</f>
        <v>850</v>
      </c>
      <c r="V307" s="25" t="str">
        <f>VLOOKUP(A307,Übersicht!$C$2:$N$67,12,FALSE)</f>
        <v>-</v>
      </c>
      <c r="W307" s="25" t="str">
        <f>VLOOKUP(A307,Übersicht!$C$2:$O$67,13,FALSE)</f>
        <v>-</v>
      </c>
      <c r="X307" s="4" t="s">
        <v>67</v>
      </c>
    </row>
    <row r="308" spans="1:24" x14ac:dyDescent="0.35">
      <c r="A308" s="3">
        <v>2007</v>
      </c>
      <c r="B308" s="22" t="s">
        <v>15</v>
      </c>
      <c r="C308" s="21" t="s">
        <v>24</v>
      </c>
      <c r="D308" s="23">
        <f>VLOOKUP(A308,Übersicht!$C$2:$D$67,2,FALSE)</f>
        <v>0</v>
      </c>
      <c r="E308" s="23" t="str">
        <f>VLOOKUP(A308,Übersicht!$C$2:$E$67,3,FALSE)</f>
        <v>≤ 16bar</v>
      </c>
      <c r="F308" s="3">
        <v>302</v>
      </c>
      <c r="G308" s="3">
        <f>VLOOKUP(A308,Übersicht!$C$2:$P$67,14,FALSE)</f>
        <v>1</v>
      </c>
      <c r="H308" s="3">
        <v>1</v>
      </c>
      <c r="I308" s="24">
        <v>72983.896347230882</v>
      </c>
      <c r="J308" s="3">
        <v>1941</v>
      </c>
      <c r="K308" s="4">
        <f t="shared" si="4"/>
        <v>5</v>
      </c>
      <c r="L308" s="21">
        <f>VLOOKUP(A308,Übersicht!$C$2:$F$67,4,FALSE)</f>
        <v>85</v>
      </c>
      <c r="M308" s="21">
        <f>VLOOKUP(A308,Übersicht!$C$2:$F$67,4,FALSE)</f>
        <v>85</v>
      </c>
      <c r="N308" s="3" t="s">
        <v>67</v>
      </c>
      <c r="O308" s="3">
        <v>1</v>
      </c>
      <c r="P308" s="4">
        <f>VLOOKUP(A308,Übersicht!$C$2:$I$67,7,FALSE)*100</f>
        <v>0</v>
      </c>
      <c r="Q308" s="4" t="s">
        <v>67</v>
      </c>
      <c r="R308" s="4">
        <f>VLOOKUP(A308,Übersicht!$C$2:$J$67,8,FALSE)*100</f>
        <v>100</v>
      </c>
      <c r="S308" s="4" t="str">
        <f>VLOOKUP(A308,Übersicht!$C$2:$K$67,9,FALSE)</f>
        <v>-</v>
      </c>
      <c r="T308" s="4" t="str">
        <f>VLOOKUP(A308,Übersicht!$C$2:$L$67,10,FALSE)</f>
        <v>-</v>
      </c>
      <c r="U308" s="25">
        <f>VLOOKUP(A308,Übersicht!$C$2:$M$67,11,FALSE)</f>
        <v>850</v>
      </c>
      <c r="V308" s="25" t="str">
        <f>VLOOKUP(A308,Übersicht!$C$2:$N$67,12,FALSE)</f>
        <v>-</v>
      </c>
      <c r="W308" s="25" t="str">
        <f>VLOOKUP(A308,Übersicht!$C$2:$O$67,13,FALSE)</f>
        <v>-</v>
      </c>
      <c r="X308" s="4" t="s">
        <v>67</v>
      </c>
    </row>
    <row r="309" spans="1:24" x14ac:dyDescent="0.35">
      <c r="A309" s="3">
        <v>2007</v>
      </c>
      <c r="B309" s="22" t="s">
        <v>15</v>
      </c>
      <c r="C309" s="21" t="s">
        <v>24</v>
      </c>
      <c r="D309" s="23">
        <f>VLOOKUP(A309,Übersicht!$C$2:$D$67,2,FALSE)</f>
        <v>0</v>
      </c>
      <c r="E309" s="23" t="str">
        <f>VLOOKUP(A309,Übersicht!$C$2:$E$67,3,FALSE)</f>
        <v>≤ 16bar</v>
      </c>
      <c r="F309" s="3">
        <v>303</v>
      </c>
      <c r="G309" s="3">
        <f>VLOOKUP(A309,Übersicht!$C$2:$P$67,14,FALSE)</f>
        <v>1</v>
      </c>
      <c r="H309" s="3">
        <v>1</v>
      </c>
      <c r="I309" s="24">
        <v>72983.896347230882</v>
      </c>
      <c r="J309" s="3">
        <v>1942</v>
      </c>
      <c r="K309" s="4">
        <f t="shared" si="4"/>
        <v>6</v>
      </c>
      <c r="L309" s="21">
        <f>VLOOKUP(A309,Übersicht!$C$2:$F$67,4,FALSE)</f>
        <v>85</v>
      </c>
      <c r="M309" s="21">
        <f>VLOOKUP(A309,Übersicht!$C$2:$F$67,4,FALSE)</f>
        <v>85</v>
      </c>
      <c r="N309" s="3" t="s">
        <v>67</v>
      </c>
      <c r="O309" s="3">
        <v>1</v>
      </c>
      <c r="P309" s="4">
        <f>VLOOKUP(A309,Übersicht!$C$2:$I$67,7,FALSE)*100</f>
        <v>0</v>
      </c>
      <c r="Q309" s="4" t="s">
        <v>67</v>
      </c>
      <c r="R309" s="4">
        <f>VLOOKUP(A309,Übersicht!$C$2:$J$67,8,FALSE)*100</f>
        <v>100</v>
      </c>
      <c r="S309" s="4" t="str">
        <f>VLOOKUP(A309,Übersicht!$C$2:$K$67,9,FALSE)</f>
        <v>-</v>
      </c>
      <c r="T309" s="4" t="str">
        <f>VLOOKUP(A309,Übersicht!$C$2:$L$67,10,FALSE)</f>
        <v>-</v>
      </c>
      <c r="U309" s="25">
        <f>VLOOKUP(A309,Übersicht!$C$2:$M$67,11,FALSE)</f>
        <v>850</v>
      </c>
      <c r="V309" s="25" t="str">
        <f>VLOOKUP(A309,Übersicht!$C$2:$N$67,12,FALSE)</f>
        <v>-</v>
      </c>
      <c r="W309" s="25" t="str">
        <f>VLOOKUP(A309,Übersicht!$C$2:$O$67,13,FALSE)</f>
        <v>-</v>
      </c>
      <c r="X309" s="4" t="s">
        <v>67</v>
      </c>
    </row>
    <row r="310" spans="1:24" x14ac:dyDescent="0.35">
      <c r="A310" s="3">
        <v>2007</v>
      </c>
      <c r="B310" s="22" t="s">
        <v>15</v>
      </c>
      <c r="C310" s="21" t="s">
        <v>24</v>
      </c>
      <c r="D310" s="23">
        <f>VLOOKUP(A310,Übersicht!$C$2:$D$67,2,FALSE)</f>
        <v>0</v>
      </c>
      <c r="E310" s="23" t="str">
        <f>VLOOKUP(A310,Übersicht!$C$2:$E$67,3,FALSE)</f>
        <v>≤ 16bar</v>
      </c>
      <c r="F310" s="3">
        <v>304</v>
      </c>
      <c r="G310" s="3">
        <f>VLOOKUP(A310,Übersicht!$C$2:$P$67,14,FALSE)</f>
        <v>1</v>
      </c>
      <c r="H310" s="3">
        <v>1</v>
      </c>
      <c r="I310" s="24">
        <v>72983.896347230882</v>
      </c>
      <c r="J310" s="3">
        <v>1943</v>
      </c>
      <c r="K310" s="4">
        <f t="shared" si="4"/>
        <v>7</v>
      </c>
      <c r="L310" s="21">
        <f>VLOOKUP(A310,Übersicht!$C$2:$F$67,4,FALSE)</f>
        <v>85</v>
      </c>
      <c r="M310" s="21">
        <f>VLOOKUP(A310,Übersicht!$C$2:$F$67,4,FALSE)</f>
        <v>85</v>
      </c>
      <c r="N310" s="3" t="s">
        <v>67</v>
      </c>
      <c r="O310" s="3">
        <v>1</v>
      </c>
      <c r="P310" s="4">
        <f>VLOOKUP(A310,Übersicht!$C$2:$I$67,7,FALSE)*100</f>
        <v>0</v>
      </c>
      <c r="Q310" s="4" t="s">
        <v>67</v>
      </c>
      <c r="R310" s="4">
        <f>VLOOKUP(A310,Übersicht!$C$2:$J$67,8,FALSE)*100</f>
        <v>100</v>
      </c>
      <c r="S310" s="4" t="str">
        <f>VLOOKUP(A310,Übersicht!$C$2:$K$67,9,FALSE)</f>
        <v>-</v>
      </c>
      <c r="T310" s="4" t="str">
        <f>VLOOKUP(A310,Übersicht!$C$2:$L$67,10,FALSE)</f>
        <v>-</v>
      </c>
      <c r="U310" s="25">
        <f>VLOOKUP(A310,Übersicht!$C$2:$M$67,11,FALSE)</f>
        <v>850</v>
      </c>
      <c r="V310" s="25" t="str">
        <f>VLOOKUP(A310,Übersicht!$C$2:$N$67,12,FALSE)</f>
        <v>-</v>
      </c>
      <c r="W310" s="25" t="str">
        <f>VLOOKUP(A310,Übersicht!$C$2:$O$67,13,FALSE)</f>
        <v>-</v>
      </c>
      <c r="X310" s="4" t="s">
        <v>67</v>
      </c>
    </row>
    <row r="311" spans="1:24" x14ac:dyDescent="0.35">
      <c r="A311" s="3">
        <v>2007</v>
      </c>
      <c r="B311" s="22" t="s">
        <v>15</v>
      </c>
      <c r="C311" s="21" t="s">
        <v>24</v>
      </c>
      <c r="D311" s="23">
        <f>VLOOKUP(A311,Übersicht!$C$2:$D$67,2,FALSE)</f>
        <v>0</v>
      </c>
      <c r="E311" s="23" t="str">
        <f>VLOOKUP(A311,Übersicht!$C$2:$E$67,3,FALSE)</f>
        <v>≤ 16bar</v>
      </c>
      <c r="F311" s="3">
        <v>305</v>
      </c>
      <c r="G311" s="3">
        <f>VLOOKUP(A311,Übersicht!$C$2:$P$67,14,FALSE)</f>
        <v>1</v>
      </c>
      <c r="H311" s="3">
        <v>1</v>
      </c>
      <c r="I311" s="24">
        <v>72983.896347230882</v>
      </c>
      <c r="J311" s="3">
        <v>1944</v>
      </c>
      <c r="K311" s="4">
        <f t="shared" si="4"/>
        <v>8</v>
      </c>
      <c r="L311" s="21">
        <f>VLOOKUP(A311,Übersicht!$C$2:$F$67,4,FALSE)</f>
        <v>85</v>
      </c>
      <c r="M311" s="21">
        <f>VLOOKUP(A311,Übersicht!$C$2:$F$67,4,FALSE)</f>
        <v>85</v>
      </c>
      <c r="N311" s="3" t="s">
        <v>67</v>
      </c>
      <c r="O311" s="3">
        <v>1</v>
      </c>
      <c r="P311" s="4">
        <f>VLOOKUP(A311,Übersicht!$C$2:$I$67,7,FALSE)*100</f>
        <v>0</v>
      </c>
      <c r="Q311" s="4" t="s">
        <v>67</v>
      </c>
      <c r="R311" s="4">
        <f>VLOOKUP(A311,Übersicht!$C$2:$J$67,8,FALSE)*100</f>
        <v>100</v>
      </c>
      <c r="S311" s="4" t="str">
        <f>VLOOKUP(A311,Übersicht!$C$2:$K$67,9,FALSE)</f>
        <v>-</v>
      </c>
      <c r="T311" s="4" t="str">
        <f>VLOOKUP(A311,Übersicht!$C$2:$L$67,10,FALSE)</f>
        <v>-</v>
      </c>
      <c r="U311" s="25">
        <f>VLOOKUP(A311,Übersicht!$C$2:$M$67,11,FALSE)</f>
        <v>850</v>
      </c>
      <c r="V311" s="25" t="str">
        <f>VLOOKUP(A311,Übersicht!$C$2:$N$67,12,FALSE)</f>
        <v>-</v>
      </c>
      <c r="W311" s="25" t="str">
        <f>VLOOKUP(A311,Übersicht!$C$2:$O$67,13,FALSE)</f>
        <v>-</v>
      </c>
      <c r="X311" s="4" t="s">
        <v>67</v>
      </c>
    </row>
    <row r="312" spans="1:24" x14ac:dyDescent="0.35">
      <c r="A312" s="3">
        <v>2007</v>
      </c>
      <c r="B312" s="22" t="s">
        <v>15</v>
      </c>
      <c r="C312" s="21" t="s">
        <v>24</v>
      </c>
      <c r="D312" s="23">
        <f>VLOOKUP(A312,Übersicht!$C$2:$D$67,2,FALSE)</f>
        <v>0</v>
      </c>
      <c r="E312" s="23" t="str">
        <f>VLOOKUP(A312,Übersicht!$C$2:$E$67,3,FALSE)</f>
        <v>≤ 16bar</v>
      </c>
      <c r="F312" s="3">
        <v>306</v>
      </c>
      <c r="G312" s="3">
        <f>VLOOKUP(A312,Übersicht!$C$2:$P$67,14,FALSE)</f>
        <v>1</v>
      </c>
      <c r="H312" s="3">
        <v>1</v>
      </c>
      <c r="I312" s="24">
        <v>72983.896347230882</v>
      </c>
      <c r="J312" s="3">
        <v>1945</v>
      </c>
      <c r="K312" s="4">
        <f t="shared" si="4"/>
        <v>9</v>
      </c>
      <c r="L312" s="21">
        <f>VLOOKUP(A312,Übersicht!$C$2:$F$67,4,FALSE)</f>
        <v>85</v>
      </c>
      <c r="M312" s="21">
        <f>VLOOKUP(A312,Übersicht!$C$2:$F$67,4,FALSE)</f>
        <v>85</v>
      </c>
      <c r="N312" s="3" t="s">
        <v>67</v>
      </c>
      <c r="O312" s="3">
        <v>1</v>
      </c>
      <c r="P312" s="4">
        <f>VLOOKUP(A312,Übersicht!$C$2:$I$67,7,FALSE)*100</f>
        <v>0</v>
      </c>
      <c r="Q312" s="4" t="s">
        <v>67</v>
      </c>
      <c r="R312" s="4">
        <f>VLOOKUP(A312,Übersicht!$C$2:$J$67,8,FALSE)*100</f>
        <v>100</v>
      </c>
      <c r="S312" s="4" t="str">
        <f>VLOOKUP(A312,Übersicht!$C$2:$K$67,9,FALSE)</f>
        <v>-</v>
      </c>
      <c r="T312" s="4" t="str">
        <f>VLOOKUP(A312,Übersicht!$C$2:$L$67,10,FALSE)</f>
        <v>-</v>
      </c>
      <c r="U312" s="25">
        <f>VLOOKUP(A312,Übersicht!$C$2:$M$67,11,FALSE)</f>
        <v>850</v>
      </c>
      <c r="V312" s="25" t="str">
        <f>VLOOKUP(A312,Übersicht!$C$2:$N$67,12,FALSE)</f>
        <v>-</v>
      </c>
      <c r="W312" s="25" t="str">
        <f>VLOOKUP(A312,Übersicht!$C$2:$O$67,13,FALSE)</f>
        <v>-</v>
      </c>
      <c r="X312" s="4" t="s">
        <v>67</v>
      </c>
    </row>
    <row r="313" spans="1:24" x14ac:dyDescent="0.35">
      <c r="A313" s="3">
        <v>2007</v>
      </c>
      <c r="B313" s="22" t="s">
        <v>15</v>
      </c>
      <c r="C313" s="21" t="s">
        <v>24</v>
      </c>
      <c r="D313" s="23">
        <f>VLOOKUP(A313,Übersicht!$C$2:$D$67,2,FALSE)</f>
        <v>0</v>
      </c>
      <c r="E313" s="23" t="str">
        <f>VLOOKUP(A313,Übersicht!$C$2:$E$67,3,FALSE)</f>
        <v>≤ 16bar</v>
      </c>
      <c r="F313" s="3">
        <v>307</v>
      </c>
      <c r="G313" s="3">
        <f>VLOOKUP(A313,Übersicht!$C$2:$P$67,14,FALSE)</f>
        <v>1</v>
      </c>
      <c r="H313" s="3">
        <v>1</v>
      </c>
      <c r="I313" s="24">
        <v>72983.896347230882</v>
      </c>
      <c r="J313" s="3">
        <v>1946</v>
      </c>
      <c r="K313" s="4">
        <f t="shared" si="4"/>
        <v>10</v>
      </c>
      <c r="L313" s="21">
        <f>VLOOKUP(A313,Übersicht!$C$2:$F$67,4,FALSE)</f>
        <v>85</v>
      </c>
      <c r="M313" s="21">
        <f>VLOOKUP(A313,Übersicht!$C$2:$F$67,4,FALSE)</f>
        <v>85</v>
      </c>
      <c r="N313" s="3" t="s">
        <v>67</v>
      </c>
      <c r="O313" s="3">
        <v>1</v>
      </c>
      <c r="P313" s="4">
        <f>VLOOKUP(A313,Übersicht!$C$2:$I$67,7,FALSE)*100</f>
        <v>0</v>
      </c>
      <c r="Q313" s="4" t="s">
        <v>67</v>
      </c>
      <c r="R313" s="4">
        <f>VLOOKUP(A313,Übersicht!$C$2:$J$67,8,FALSE)*100</f>
        <v>100</v>
      </c>
      <c r="S313" s="4" t="str">
        <f>VLOOKUP(A313,Übersicht!$C$2:$K$67,9,FALSE)</f>
        <v>-</v>
      </c>
      <c r="T313" s="4" t="str">
        <f>VLOOKUP(A313,Übersicht!$C$2:$L$67,10,FALSE)</f>
        <v>-</v>
      </c>
      <c r="U313" s="25">
        <f>VLOOKUP(A313,Übersicht!$C$2:$M$67,11,FALSE)</f>
        <v>850</v>
      </c>
      <c r="V313" s="25" t="str">
        <f>VLOOKUP(A313,Übersicht!$C$2:$N$67,12,FALSE)</f>
        <v>-</v>
      </c>
      <c r="W313" s="25" t="str">
        <f>VLOOKUP(A313,Übersicht!$C$2:$O$67,13,FALSE)</f>
        <v>-</v>
      </c>
      <c r="X313" s="4" t="s">
        <v>67</v>
      </c>
    </row>
    <row r="314" spans="1:24" x14ac:dyDescent="0.35">
      <c r="A314" s="3">
        <v>2007</v>
      </c>
      <c r="B314" s="22" t="s">
        <v>15</v>
      </c>
      <c r="C314" s="21" t="s">
        <v>24</v>
      </c>
      <c r="D314" s="23">
        <f>VLOOKUP(A314,Übersicht!$C$2:$D$67,2,FALSE)</f>
        <v>0</v>
      </c>
      <c r="E314" s="23" t="str">
        <f>VLOOKUP(A314,Übersicht!$C$2:$E$67,3,FALSE)</f>
        <v>≤ 16bar</v>
      </c>
      <c r="F314" s="3">
        <v>308</v>
      </c>
      <c r="G314" s="3">
        <f>VLOOKUP(A314,Übersicht!$C$2:$P$67,14,FALSE)</f>
        <v>1</v>
      </c>
      <c r="H314" s="3">
        <v>1</v>
      </c>
      <c r="I314" s="24">
        <v>72983.896347230882</v>
      </c>
      <c r="J314" s="3">
        <v>1947</v>
      </c>
      <c r="K314" s="4">
        <f t="shared" si="4"/>
        <v>11</v>
      </c>
      <c r="L314" s="21">
        <f>VLOOKUP(A314,Übersicht!$C$2:$F$67,4,FALSE)</f>
        <v>85</v>
      </c>
      <c r="M314" s="21">
        <f>VLOOKUP(A314,Übersicht!$C$2:$F$67,4,FALSE)</f>
        <v>85</v>
      </c>
      <c r="N314" s="3" t="s">
        <v>67</v>
      </c>
      <c r="O314" s="3">
        <v>1</v>
      </c>
      <c r="P314" s="4">
        <f>VLOOKUP(A314,Übersicht!$C$2:$I$67,7,FALSE)*100</f>
        <v>0</v>
      </c>
      <c r="Q314" s="4" t="s">
        <v>67</v>
      </c>
      <c r="R314" s="4">
        <f>VLOOKUP(A314,Übersicht!$C$2:$J$67,8,FALSE)*100</f>
        <v>100</v>
      </c>
      <c r="S314" s="4" t="str">
        <f>VLOOKUP(A314,Übersicht!$C$2:$K$67,9,FALSE)</f>
        <v>-</v>
      </c>
      <c r="T314" s="4" t="str">
        <f>VLOOKUP(A314,Übersicht!$C$2:$L$67,10,FALSE)</f>
        <v>-</v>
      </c>
      <c r="U314" s="25">
        <f>VLOOKUP(A314,Übersicht!$C$2:$M$67,11,FALSE)</f>
        <v>850</v>
      </c>
      <c r="V314" s="25" t="str">
        <f>VLOOKUP(A314,Übersicht!$C$2:$N$67,12,FALSE)</f>
        <v>-</v>
      </c>
      <c r="W314" s="25" t="str">
        <f>VLOOKUP(A314,Übersicht!$C$2:$O$67,13,FALSE)</f>
        <v>-</v>
      </c>
      <c r="X314" s="4" t="s">
        <v>67</v>
      </c>
    </row>
    <row r="315" spans="1:24" x14ac:dyDescent="0.35">
      <c r="A315" s="3">
        <v>2007</v>
      </c>
      <c r="B315" s="22" t="s">
        <v>15</v>
      </c>
      <c r="C315" s="21" t="s">
        <v>24</v>
      </c>
      <c r="D315" s="23">
        <f>VLOOKUP(A315,Übersicht!$C$2:$D$67,2,FALSE)</f>
        <v>0</v>
      </c>
      <c r="E315" s="23" t="str">
        <f>VLOOKUP(A315,Übersicht!$C$2:$E$67,3,FALSE)</f>
        <v>≤ 16bar</v>
      </c>
      <c r="F315" s="3">
        <v>309</v>
      </c>
      <c r="G315" s="3">
        <f>VLOOKUP(A315,Übersicht!$C$2:$P$67,14,FALSE)</f>
        <v>1</v>
      </c>
      <c r="H315" s="3">
        <v>1</v>
      </c>
      <c r="I315" s="24">
        <v>72983.896347230882</v>
      </c>
      <c r="J315" s="3">
        <v>1948</v>
      </c>
      <c r="K315" s="4">
        <f t="shared" si="4"/>
        <v>12</v>
      </c>
      <c r="L315" s="21">
        <f>VLOOKUP(A315,Übersicht!$C$2:$F$67,4,FALSE)</f>
        <v>85</v>
      </c>
      <c r="M315" s="21">
        <f>VLOOKUP(A315,Übersicht!$C$2:$F$67,4,FALSE)</f>
        <v>85</v>
      </c>
      <c r="N315" s="3" t="s">
        <v>67</v>
      </c>
      <c r="O315" s="3">
        <v>1</v>
      </c>
      <c r="P315" s="4">
        <f>VLOOKUP(A315,Übersicht!$C$2:$I$67,7,FALSE)*100</f>
        <v>0</v>
      </c>
      <c r="Q315" s="4" t="s">
        <v>67</v>
      </c>
      <c r="R315" s="4">
        <f>VLOOKUP(A315,Übersicht!$C$2:$J$67,8,FALSE)*100</f>
        <v>100</v>
      </c>
      <c r="S315" s="4" t="str">
        <f>VLOOKUP(A315,Übersicht!$C$2:$K$67,9,FALSE)</f>
        <v>-</v>
      </c>
      <c r="T315" s="4" t="str">
        <f>VLOOKUP(A315,Übersicht!$C$2:$L$67,10,FALSE)</f>
        <v>-</v>
      </c>
      <c r="U315" s="25">
        <f>VLOOKUP(A315,Übersicht!$C$2:$M$67,11,FALSE)</f>
        <v>850</v>
      </c>
      <c r="V315" s="25" t="str">
        <f>VLOOKUP(A315,Übersicht!$C$2:$N$67,12,FALSE)</f>
        <v>-</v>
      </c>
      <c r="W315" s="25" t="str">
        <f>VLOOKUP(A315,Übersicht!$C$2:$O$67,13,FALSE)</f>
        <v>-</v>
      </c>
      <c r="X315" s="4" t="s">
        <v>67</v>
      </c>
    </row>
    <row r="316" spans="1:24" x14ac:dyDescent="0.35">
      <c r="A316" s="3">
        <v>2007</v>
      </c>
      <c r="B316" s="22" t="s">
        <v>15</v>
      </c>
      <c r="C316" s="21" t="s">
        <v>24</v>
      </c>
      <c r="D316" s="23">
        <f>VLOOKUP(A316,Übersicht!$C$2:$D$67,2,FALSE)</f>
        <v>0</v>
      </c>
      <c r="E316" s="23" t="str">
        <f>VLOOKUP(A316,Übersicht!$C$2:$E$67,3,FALSE)</f>
        <v>≤ 16bar</v>
      </c>
      <c r="F316" s="3">
        <v>310</v>
      </c>
      <c r="G316" s="3">
        <f>VLOOKUP(A316,Übersicht!$C$2:$P$67,14,FALSE)</f>
        <v>1</v>
      </c>
      <c r="H316" s="3">
        <v>1</v>
      </c>
      <c r="I316" s="24">
        <v>72983.896347230882</v>
      </c>
      <c r="J316" s="3">
        <v>1949</v>
      </c>
      <c r="K316" s="4">
        <f t="shared" si="4"/>
        <v>13</v>
      </c>
      <c r="L316" s="21">
        <f>VLOOKUP(A316,Übersicht!$C$2:$F$67,4,FALSE)</f>
        <v>85</v>
      </c>
      <c r="M316" s="21">
        <f>VLOOKUP(A316,Übersicht!$C$2:$F$67,4,FALSE)</f>
        <v>85</v>
      </c>
      <c r="N316" s="3" t="s">
        <v>67</v>
      </c>
      <c r="O316" s="3">
        <v>1</v>
      </c>
      <c r="P316" s="4">
        <f>VLOOKUP(A316,Übersicht!$C$2:$I$67,7,FALSE)*100</f>
        <v>0</v>
      </c>
      <c r="Q316" s="4" t="s">
        <v>67</v>
      </c>
      <c r="R316" s="4">
        <f>VLOOKUP(A316,Übersicht!$C$2:$J$67,8,FALSE)*100</f>
        <v>100</v>
      </c>
      <c r="S316" s="4" t="str">
        <f>VLOOKUP(A316,Übersicht!$C$2:$K$67,9,FALSE)</f>
        <v>-</v>
      </c>
      <c r="T316" s="4" t="str">
        <f>VLOOKUP(A316,Übersicht!$C$2:$L$67,10,FALSE)</f>
        <v>-</v>
      </c>
      <c r="U316" s="25">
        <f>VLOOKUP(A316,Übersicht!$C$2:$M$67,11,FALSE)</f>
        <v>850</v>
      </c>
      <c r="V316" s="25" t="str">
        <f>VLOOKUP(A316,Übersicht!$C$2:$N$67,12,FALSE)</f>
        <v>-</v>
      </c>
      <c r="W316" s="25" t="str">
        <f>VLOOKUP(A316,Übersicht!$C$2:$O$67,13,FALSE)</f>
        <v>-</v>
      </c>
      <c r="X316" s="4" t="s">
        <v>67</v>
      </c>
    </row>
    <row r="317" spans="1:24" x14ac:dyDescent="0.35">
      <c r="A317" s="3">
        <v>2007</v>
      </c>
      <c r="B317" s="22" t="s">
        <v>15</v>
      </c>
      <c r="C317" s="21" t="s">
        <v>24</v>
      </c>
      <c r="D317" s="23">
        <f>VLOOKUP(A317,Übersicht!$C$2:$D$67,2,FALSE)</f>
        <v>0</v>
      </c>
      <c r="E317" s="23" t="str">
        <f>VLOOKUP(A317,Übersicht!$C$2:$E$67,3,FALSE)</f>
        <v>≤ 16bar</v>
      </c>
      <c r="F317" s="3">
        <v>311</v>
      </c>
      <c r="G317" s="3">
        <f>VLOOKUP(A317,Übersicht!$C$2:$P$67,14,FALSE)</f>
        <v>1</v>
      </c>
      <c r="H317" s="3">
        <v>1</v>
      </c>
      <c r="I317" s="24">
        <v>72983.896347230882</v>
      </c>
      <c r="J317" s="3">
        <v>1950</v>
      </c>
      <c r="K317" s="4">
        <f t="shared" si="4"/>
        <v>14</v>
      </c>
      <c r="L317" s="21">
        <f>VLOOKUP(A317,Übersicht!$C$2:$F$67,4,FALSE)</f>
        <v>85</v>
      </c>
      <c r="M317" s="21">
        <f>VLOOKUP(A317,Übersicht!$C$2:$F$67,4,FALSE)</f>
        <v>85</v>
      </c>
      <c r="N317" s="3" t="s">
        <v>67</v>
      </c>
      <c r="O317" s="3">
        <v>1</v>
      </c>
      <c r="P317" s="4">
        <f>VLOOKUP(A317,Übersicht!$C$2:$I$67,7,FALSE)*100</f>
        <v>0</v>
      </c>
      <c r="Q317" s="4" t="s">
        <v>67</v>
      </c>
      <c r="R317" s="4">
        <f>VLOOKUP(A317,Übersicht!$C$2:$J$67,8,FALSE)*100</f>
        <v>100</v>
      </c>
      <c r="S317" s="4" t="str">
        <f>VLOOKUP(A317,Übersicht!$C$2:$K$67,9,FALSE)</f>
        <v>-</v>
      </c>
      <c r="T317" s="4" t="str">
        <f>VLOOKUP(A317,Übersicht!$C$2:$L$67,10,FALSE)</f>
        <v>-</v>
      </c>
      <c r="U317" s="25">
        <f>VLOOKUP(A317,Übersicht!$C$2:$M$67,11,FALSE)</f>
        <v>850</v>
      </c>
      <c r="V317" s="25" t="str">
        <f>VLOOKUP(A317,Übersicht!$C$2:$N$67,12,FALSE)</f>
        <v>-</v>
      </c>
      <c r="W317" s="25" t="str">
        <f>VLOOKUP(A317,Übersicht!$C$2:$O$67,13,FALSE)</f>
        <v>-</v>
      </c>
      <c r="X317" s="4" t="s">
        <v>67</v>
      </c>
    </row>
    <row r="318" spans="1:24" x14ac:dyDescent="0.35">
      <c r="A318" s="3">
        <v>2007</v>
      </c>
      <c r="B318" s="22" t="s">
        <v>15</v>
      </c>
      <c r="C318" s="21" t="s">
        <v>24</v>
      </c>
      <c r="D318" s="23">
        <f>VLOOKUP(A318,Übersicht!$C$2:$D$67,2,FALSE)</f>
        <v>0</v>
      </c>
      <c r="E318" s="23" t="str">
        <f>VLOOKUP(A318,Übersicht!$C$2:$E$67,3,FALSE)</f>
        <v>≤ 16bar</v>
      </c>
      <c r="F318" s="3">
        <v>312</v>
      </c>
      <c r="G318" s="3">
        <f>VLOOKUP(A318,Übersicht!$C$2:$P$67,14,FALSE)</f>
        <v>1</v>
      </c>
      <c r="H318" s="3">
        <v>1</v>
      </c>
      <c r="I318" s="24">
        <v>72983.896347230882</v>
      </c>
      <c r="J318" s="3">
        <v>1951</v>
      </c>
      <c r="K318" s="4">
        <f t="shared" si="4"/>
        <v>15</v>
      </c>
      <c r="L318" s="21">
        <f>VLOOKUP(A318,Übersicht!$C$2:$F$67,4,FALSE)</f>
        <v>85</v>
      </c>
      <c r="M318" s="21">
        <f>VLOOKUP(A318,Übersicht!$C$2:$F$67,4,FALSE)</f>
        <v>85</v>
      </c>
      <c r="N318" s="3" t="s">
        <v>67</v>
      </c>
      <c r="O318" s="3">
        <v>1</v>
      </c>
      <c r="P318" s="4">
        <f>VLOOKUP(A318,Übersicht!$C$2:$I$67,7,FALSE)*100</f>
        <v>0</v>
      </c>
      <c r="Q318" s="4" t="s">
        <v>67</v>
      </c>
      <c r="R318" s="4">
        <f>VLOOKUP(A318,Übersicht!$C$2:$J$67,8,FALSE)*100</f>
        <v>100</v>
      </c>
      <c r="S318" s="4" t="str">
        <f>VLOOKUP(A318,Übersicht!$C$2:$K$67,9,FALSE)</f>
        <v>-</v>
      </c>
      <c r="T318" s="4" t="str">
        <f>VLOOKUP(A318,Übersicht!$C$2:$L$67,10,FALSE)</f>
        <v>-</v>
      </c>
      <c r="U318" s="25">
        <f>VLOOKUP(A318,Übersicht!$C$2:$M$67,11,FALSE)</f>
        <v>850</v>
      </c>
      <c r="V318" s="25" t="str">
        <f>VLOOKUP(A318,Übersicht!$C$2:$N$67,12,FALSE)</f>
        <v>-</v>
      </c>
      <c r="W318" s="25" t="str">
        <f>VLOOKUP(A318,Übersicht!$C$2:$O$67,13,FALSE)</f>
        <v>-</v>
      </c>
      <c r="X318" s="4" t="s">
        <v>67</v>
      </c>
    </row>
    <row r="319" spans="1:24" x14ac:dyDescent="0.35">
      <c r="A319" s="3">
        <v>2007</v>
      </c>
      <c r="B319" s="22" t="s">
        <v>15</v>
      </c>
      <c r="C319" s="21" t="s">
        <v>24</v>
      </c>
      <c r="D319" s="23">
        <f>VLOOKUP(A319,Übersicht!$C$2:$D$67,2,FALSE)</f>
        <v>0</v>
      </c>
      <c r="E319" s="23" t="str">
        <f>VLOOKUP(A319,Übersicht!$C$2:$E$67,3,FALSE)</f>
        <v>≤ 16bar</v>
      </c>
      <c r="F319" s="3">
        <v>313</v>
      </c>
      <c r="G319" s="3">
        <f>VLOOKUP(A319,Übersicht!$C$2:$P$67,14,FALSE)</f>
        <v>1</v>
      </c>
      <c r="H319" s="3">
        <v>1</v>
      </c>
      <c r="I319" s="24">
        <v>72983.896347230882</v>
      </c>
      <c r="J319" s="3">
        <v>1952</v>
      </c>
      <c r="K319" s="4">
        <f t="shared" si="4"/>
        <v>16</v>
      </c>
      <c r="L319" s="21">
        <f>VLOOKUP(A319,Übersicht!$C$2:$F$67,4,FALSE)</f>
        <v>85</v>
      </c>
      <c r="M319" s="21">
        <f>VLOOKUP(A319,Übersicht!$C$2:$F$67,4,FALSE)</f>
        <v>85</v>
      </c>
      <c r="N319" s="3" t="s">
        <v>67</v>
      </c>
      <c r="O319" s="3">
        <v>1</v>
      </c>
      <c r="P319" s="4">
        <f>VLOOKUP(A319,Übersicht!$C$2:$I$67,7,FALSE)*100</f>
        <v>0</v>
      </c>
      <c r="Q319" s="4" t="s">
        <v>67</v>
      </c>
      <c r="R319" s="4">
        <f>VLOOKUP(A319,Übersicht!$C$2:$J$67,8,FALSE)*100</f>
        <v>100</v>
      </c>
      <c r="S319" s="4" t="str">
        <f>VLOOKUP(A319,Übersicht!$C$2:$K$67,9,FALSE)</f>
        <v>-</v>
      </c>
      <c r="T319" s="4" t="str">
        <f>VLOOKUP(A319,Übersicht!$C$2:$L$67,10,FALSE)</f>
        <v>-</v>
      </c>
      <c r="U319" s="25">
        <f>VLOOKUP(A319,Übersicht!$C$2:$M$67,11,FALSE)</f>
        <v>850</v>
      </c>
      <c r="V319" s="25" t="str">
        <f>VLOOKUP(A319,Übersicht!$C$2:$N$67,12,FALSE)</f>
        <v>-</v>
      </c>
      <c r="W319" s="25" t="str">
        <f>VLOOKUP(A319,Übersicht!$C$2:$O$67,13,FALSE)</f>
        <v>-</v>
      </c>
      <c r="X319" s="4" t="s">
        <v>67</v>
      </c>
    </row>
    <row r="320" spans="1:24" x14ac:dyDescent="0.35">
      <c r="A320" s="3">
        <v>2007</v>
      </c>
      <c r="B320" s="22" t="s">
        <v>15</v>
      </c>
      <c r="C320" s="21" t="s">
        <v>24</v>
      </c>
      <c r="D320" s="23">
        <f>VLOOKUP(A320,Übersicht!$C$2:$D$67,2,FALSE)</f>
        <v>0</v>
      </c>
      <c r="E320" s="23" t="str">
        <f>VLOOKUP(A320,Übersicht!$C$2:$E$67,3,FALSE)</f>
        <v>≤ 16bar</v>
      </c>
      <c r="F320" s="3">
        <v>314</v>
      </c>
      <c r="G320" s="3">
        <f>VLOOKUP(A320,Übersicht!$C$2:$P$67,14,FALSE)</f>
        <v>1</v>
      </c>
      <c r="H320" s="3">
        <v>1</v>
      </c>
      <c r="I320" s="24">
        <v>72983.896347230882</v>
      </c>
      <c r="J320" s="3">
        <v>1953</v>
      </c>
      <c r="K320" s="4">
        <f t="shared" si="4"/>
        <v>17</v>
      </c>
      <c r="L320" s="21">
        <f>VLOOKUP(A320,Übersicht!$C$2:$F$67,4,FALSE)</f>
        <v>85</v>
      </c>
      <c r="M320" s="21">
        <f>VLOOKUP(A320,Übersicht!$C$2:$F$67,4,FALSE)</f>
        <v>85</v>
      </c>
      <c r="N320" s="3" t="s">
        <v>67</v>
      </c>
      <c r="O320" s="3">
        <v>1</v>
      </c>
      <c r="P320" s="4">
        <f>VLOOKUP(A320,Übersicht!$C$2:$I$67,7,FALSE)*100</f>
        <v>0</v>
      </c>
      <c r="Q320" s="4" t="s">
        <v>67</v>
      </c>
      <c r="R320" s="4">
        <f>VLOOKUP(A320,Übersicht!$C$2:$J$67,8,FALSE)*100</f>
        <v>100</v>
      </c>
      <c r="S320" s="4" t="str">
        <f>VLOOKUP(A320,Übersicht!$C$2:$K$67,9,FALSE)</f>
        <v>-</v>
      </c>
      <c r="T320" s="4" t="str">
        <f>VLOOKUP(A320,Übersicht!$C$2:$L$67,10,FALSE)</f>
        <v>-</v>
      </c>
      <c r="U320" s="25">
        <f>VLOOKUP(A320,Übersicht!$C$2:$M$67,11,FALSE)</f>
        <v>850</v>
      </c>
      <c r="V320" s="25" t="str">
        <f>VLOOKUP(A320,Übersicht!$C$2:$N$67,12,FALSE)</f>
        <v>-</v>
      </c>
      <c r="W320" s="25" t="str">
        <f>VLOOKUP(A320,Übersicht!$C$2:$O$67,13,FALSE)</f>
        <v>-</v>
      </c>
      <c r="X320" s="4" t="s">
        <v>67</v>
      </c>
    </row>
    <row r="321" spans="1:24" x14ac:dyDescent="0.35">
      <c r="A321" s="3">
        <v>2007</v>
      </c>
      <c r="B321" s="22" t="s">
        <v>15</v>
      </c>
      <c r="C321" s="21" t="s">
        <v>24</v>
      </c>
      <c r="D321" s="23">
        <f>VLOOKUP(A321,Übersicht!$C$2:$D$67,2,FALSE)</f>
        <v>0</v>
      </c>
      <c r="E321" s="23" t="str">
        <f>VLOOKUP(A321,Übersicht!$C$2:$E$67,3,FALSE)</f>
        <v>≤ 16bar</v>
      </c>
      <c r="F321" s="3">
        <v>315</v>
      </c>
      <c r="G321" s="3">
        <f>VLOOKUP(A321,Übersicht!$C$2:$P$67,14,FALSE)</f>
        <v>1</v>
      </c>
      <c r="H321" s="3">
        <v>1</v>
      </c>
      <c r="I321" s="24">
        <v>72983.896347230882</v>
      </c>
      <c r="J321" s="3">
        <v>1954</v>
      </c>
      <c r="K321" s="4">
        <f t="shared" si="4"/>
        <v>18</v>
      </c>
      <c r="L321" s="21">
        <f>VLOOKUP(A321,Übersicht!$C$2:$F$67,4,FALSE)</f>
        <v>85</v>
      </c>
      <c r="M321" s="21">
        <f>VLOOKUP(A321,Übersicht!$C$2:$F$67,4,FALSE)</f>
        <v>85</v>
      </c>
      <c r="N321" s="3" t="s">
        <v>67</v>
      </c>
      <c r="O321" s="3">
        <v>1</v>
      </c>
      <c r="P321" s="4">
        <f>VLOOKUP(A321,Übersicht!$C$2:$I$67,7,FALSE)*100</f>
        <v>0</v>
      </c>
      <c r="Q321" s="4" t="s">
        <v>67</v>
      </c>
      <c r="R321" s="4">
        <f>VLOOKUP(A321,Übersicht!$C$2:$J$67,8,FALSE)*100</f>
        <v>100</v>
      </c>
      <c r="S321" s="4" t="str">
        <f>VLOOKUP(A321,Übersicht!$C$2:$K$67,9,FALSE)</f>
        <v>-</v>
      </c>
      <c r="T321" s="4" t="str">
        <f>VLOOKUP(A321,Übersicht!$C$2:$L$67,10,FALSE)</f>
        <v>-</v>
      </c>
      <c r="U321" s="25">
        <f>VLOOKUP(A321,Übersicht!$C$2:$M$67,11,FALSE)</f>
        <v>850</v>
      </c>
      <c r="V321" s="25" t="str">
        <f>VLOOKUP(A321,Übersicht!$C$2:$N$67,12,FALSE)</f>
        <v>-</v>
      </c>
      <c r="W321" s="25" t="str">
        <f>VLOOKUP(A321,Übersicht!$C$2:$O$67,13,FALSE)</f>
        <v>-</v>
      </c>
      <c r="X321" s="4" t="s">
        <v>67</v>
      </c>
    </row>
    <row r="322" spans="1:24" x14ac:dyDescent="0.35">
      <c r="A322" s="3">
        <v>2007</v>
      </c>
      <c r="B322" s="22" t="s">
        <v>15</v>
      </c>
      <c r="C322" s="21" t="s">
        <v>24</v>
      </c>
      <c r="D322" s="23">
        <f>VLOOKUP(A322,Übersicht!$C$2:$D$67,2,FALSE)</f>
        <v>0</v>
      </c>
      <c r="E322" s="23" t="str">
        <f>VLOOKUP(A322,Übersicht!$C$2:$E$67,3,FALSE)</f>
        <v>≤ 16bar</v>
      </c>
      <c r="F322" s="3">
        <v>316</v>
      </c>
      <c r="G322" s="3">
        <f>VLOOKUP(A322,Übersicht!$C$2:$P$67,14,FALSE)</f>
        <v>1</v>
      </c>
      <c r="H322" s="3">
        <v>1</v>
      </c>
      <c r="I322" s="24">
        <v>72983.896347230882</v>
      </c>
      <c r="J322" s="3">
        <v>1955</v>
      </c>
      <c r="K322" s="4">
        <f t="shared" si="4"/>
        <v>19</v>
      </c>
      <c r="L322" s="21">
        <f>VLOOKUP(A322,Übersicht!$C$2:$F$67,4,FALSE)</f>
        <v>85</v>
      </c>
      <c r="M322" s="21">
        <f>VLOOKUP(A322,Übersicht!$C$2:$F$67,4,FALSE)</f>
        <v>85</v>
      </c>
      <c r="N322" s="3" t="s">
        <v>67</v>
      </c>
      <c r="O322" s="3">
        <v>1</v>
      </c>
      <c r="P322" s="4">
        <f>VLOOKUP(A322,Übersicht!$C$2:$I$67,7,FALSE)*100</f>
        <v>0</v>
      </c>
      <c r="Q322" s="4" t="s">
        <v>67</v>
      </c>
      <c r="R322" s="4">
        <f>VLOOKUP(A322,Übersicht!$C$2:$J$67,8,FALSE)*100</f>
        <v>100</v>
      </c>
      <c r="S322" s="4" t="str">
        <f>VLOOKUP(A322,Übersicht!$C$2:$K$67,9,FALSE)</f>
        <v>-</v>
      </c>
      <c r="T322" s="4" t="str">
        <f>VLOOKUP(A322,Übersicht!$C$2:$L$67,10,FALSE)</f>
        <v>-</v>
      </c>
      <c r="U322" s="25">
        <f>VLOOKUP(A322,Übersicht!$C$2:$M$67,11,FALSE)</f>
        <v>850</v>
      </c>
      <c r="V322" s="25" t="str">
        <f>VLOOKUP(A322,Übersicht!$C$2:$N$67,12,FALSE)</f>
        <v>-</v>
      </c>
      <c r="W322" s="25" t="str">
        <f>VLOOKUP(A322,Übersicht!$C$2:$O$67,13,FALSE)</f>
        <v>-</v>
      </c>
      <c r="X322" s="4" t="s">
        <v>67</v>
      </c>
    </row>
    <row r="323" spans="1:24" x14ac:dyDescent="0.35">
      <c r="A323" s="3">
        <v>2007</v>
      </c>
      <c r="B323" s="22" t="s">
        <v>15</v>
      </c>
      <c r="C323" s="21" t="s">
        <v>24</v>
      </c>
      <c r="D323" s="23">
        <f>VLOOKUP(A323,Übersicht!$C$2:$D$67,2,FALSE)</f>
        <v>0</v>
      </c>
      <c r="E323" s="23" t="str">
        <f>VLOOKUP(A323,Übersicht!$C$2:$E$67,3,FALSE)</f>
        <v>≤ 16bar</v>
      </c>
      <c r="F323" s="3">
        <v>317</v>
      </c>
      <c r="G323" s="3">
        <f>VLOOKUP(A323,Übersicht!$C$2:$P$67,14,FALSE)</f>
        <v>1</v>
      </c>
      <c r="H323" s="3">
        <v>1</v>
      </c>
      <c r="I323" s="24">
        <v>72983.896347230882</v>
      </c>
      <c r="J323" s="3">
        <v>1956</v>
      </c>
      <c r="K323" s="4">
        <f t="shared" si="4"/>
        <v>20</v>
      </c>
      <c r="L323" s="21">
        <f>VLOOKUP(A323,Übersicht!$C$2:$F$67,4,FALSE)</f>
        <v>85</v>
      </c>
      <c r="M323" s="21">
        <f>VLOOKUP(A323,Übersicht!$C$2:$F$67,4,FALSE)</f>
        <v>85</v>
      </c>
      <c r="N323" s="3" t="s">
        <v>67</v>
      </c>
      <c r="O323" s="3">
        <v>1</v>
      </c>
      <c r="P323" s="4">
        <f>VLOOKUP(A323,Übersicht!$C$2:$I$67,7,FALSE)*100</f>
        <v>0</v>
      </c>
      <c r="Q323" s="4" t="s">
        <v>67</v>
      </c>
      <c r="R323" s="4">
        <f>VLOOKUP(A323,Übersicht!$C$2:$J$67,8,FALSE)*100</f>
        <v>100</v>
      </c>
      <c r="S323" s="4" t="str">
        <f>VLOOKUP(A323,Übersicht!$C$2:$K$67,9,FALSE)</f>
        <v>-</v>
      </c>
      <c r="T323" s="4" t="str">
        <f>VLOOKUP(A323,Übersicht!$C$2:$L$67,10,FALSE)</f>
        <v>-</v>
      </c>
      <c r="U323" s="25">
        <f>VLOOKUP(A323,Übersicht!$C$2:$M$67,11,FALSE)</f>
        <v>850</v>
      </c>
      <c r="V323" s="25" t="str">
        <f>VLOOKUP(A323,Übersicht!$C$2:$N$67,12,FALSE)</f>
        <v>-</v>
      </c>
      <c r="W323" s="25" t="str">
        <f>VLOOKUP(A323,Übersicht!$C$2:$O$67,13,FALSE)</f>
        <v>-</v>
      </c>
      <c r="X323" s="4" t="s">
        <v>67</v>
      </c>
    </row>
    <row r="324" spans="1:24" x14ac:dyDescent="0.35">
      <c r="A324" s="3">
        <v>2007</v>
      </c>
      <c r="B324" s="22" t="s">
        <v>15</v>
      </c>
      <c r="C324" s="21" t="s">
        <v>24</v>
      </c>
      <c r="D324" s="23">
        <f>VLOOKUP(A324,Übersicht!$C$2:$D$67,2,FALSE)</f>
        <v>0</v>
      </c>
      <c r="E324" s="23" t="str">
        <f>VLOOKUP(A324,Übersicht!$C$2:$E$67,3,FALSE)</f>
        <v>≤ 16bar</v>
      </c>
      <c r="F324" s="3">
        <v>318</v>
      </c>
      <c r="G324" s="3">
        <f>VLOOKUP(A324,Übersicht!$C$2:$P$67,14,FALSE)</f>
        <v>1</v>
      </c>
      <c r="H324" s="3">
        <v>1</v>
      </c>
      <c r="I324" s="24">
        <v>72983.896347230882</v>
      </c>
      <c r="J324" s="3">
        <v>1957</v>
      </c>
      <c r="K324" s="4">
        <f t="shared" si="4"/>
        <v>21</v>
      </c>
      <c r="L324" s="21">
        <f>VLOOKUP(A324,Übersicht!$C$2:$F$67,4,FALSE)</f>
        <v>85</v>
      </c>
      <c r="M324" s="21">
        <f>VLOOKUP(A324,Übersicht!$C$2:$F$67,4,FALSE)</f>
        <v>85</v>
      </c>
      <c r="N324" s="3" t="s">
        <v>67</v>
      </c>
      <c r="O324" s="3">
        <v>1</v>
      </c>
      <c r="P324" s="4">
        <f>VLOOKUP(A324,Übersicht!$C$2:$I$67,7,FALSE)*100</f>
        <v>0</v>
      </c>
      <c r="Q324" s="4" t="s">
        <v>67</v>
      </c>
      <c r="R324" s="4">
        <f>VLOOKUP(A324,Übersicht!$C$2:$J$67,8,FALSE)*100</f>
        <v>100</v>
      </c>
      <c r="S324" s="4" t="str">
        <f>VLOOKUP(A324,Übersicht!$C$2:$K$67,9,FALSE)</f>
        <v>-</v>
      </c>
      <c r="T324" s="4" t="str">
        <f>VLOOKUP(A324,Übersicht!$C$2:$L$67,10,FALSE)</f>
        <v>-</v>
      </c>
      <c r="U324" s="25">
        <f>VLOOKUP(A324,Übersicht!$C$2:$M$67,11,FALSE)</f>
        <v>850</v>
      </c>
      <c r="V324" s="25" t="str">
        <f>VLOOKUP(A324,Übersicht!$C$2:$N$67,12,FALSE)</f>
        <v>-</v>
      </c>
      <c r="W324" s="25" t="str">
        <f>VLOOKUP(A324,Übersicht!$C$2:$O$67,13,FALSE)</f>
        <v>-</v>
      </c>
      <c r="X324" s="4" t="s">
        <v>67</v>
      </c>
    </row>
    <row r="325" spans="1:24" x14ac:dyDescent="0.35">
      <c r="A325" s="3">
        <v>2007</v>
      </c>
      <c r="B325" s="22" t="s">
        <v>15</v>
      </c>
      <c r="C325" s="21" t="s">
        <v>24</v>
      </c>
      <c r="D325" s="23">
        <f>VLOOKUP(A325,Übersicht!$C$2:$D$67,2,FALSE)</f>
        <v>0</v>
      </c>
      <c r="E325" s="23" t="str">
        <f>VLOOKUP(A325,Übersicht!$C$2:$E$67,3,FALSE)</f>
        <v>≤ 16bar</v>
      </c>
      <c r="F325" s="3">
        <v>319</v>
      </c>
      <c r="G325" s="3">
        <f>VLOOKUP(A325,Übersicht!$C$2:$P$67,14,FALSE)</f>
        <v>1</v>
      </c>
      <c r="H325" s="3">
        <v>1</v>
      </c>
      <c r="I325" s="24">
        <v>72983.896347230882</v>
      </c>
      <c r="J325" s="3">
        <v>1958</v>
      </c>
      <c r="K325" s="4">
        <f t="shared" si="4"/>
        <v>22</v>
      </c>
      <c r="L325" s="21">
        <f>VLOOKUP(A325,Übersicht!$C$2:$F$67,4,FALSE)</f>
        <v>85</v>
      </c>
      <c r="M325" s="21">
        <f>VLOOKUP(A325,Übersicht!$C$2:$F$67,4,FALSE)</f>
        <v>85</v>
      </c>
      <c r="N325" s="3" t="s">
        <v>67</v>
      </c>
      <c r="O325" s="3">
        <v>1</v>
      </c>
      <c r="P325" s="4">
        <f>VLOOKUP(A325,Übersicht!$C$2:$I$67,7,FALSE)*100</f>
        <v>0</v>
      </c>
      <c r="Q325" s="4" t="s">
        <v>67</v>
      </c>
      <c r="R325" s="4">
        <f>VLOOKUP(A325,Übersicht!$C$2:$J$67,8,FALSE)*100</f>
        <v>100</v>
      </c>
      <c r="S325" s="4" t="str">
        <f>VLOOKUP(A325,Übersicht!$C$2:$K$67,9,FALSE)</f>
        <v>-</v>
      </c>
      <c r="T325" s="4" t="str">
        <f>VLOOKUP(A325,Übersicht!$C$2:$L$67,10,FALSE)</f>
        <v>-</v>
      </c>
      <c r="U325" s="25">
        <f>VLOOKUP(A325,Übersicht!$C$2:$M$67,11,FALSE)</f>
        <v>850</v>
      </c>
      <c r="V325" s="25" t="str">
        <f>VLOOKUP(A325,Übersicht!$C$2:$N$67,12,FALSE)</f>
        <v>-</v>
      </c>
      <c r="W325" s="25" t="str">
        <f>VLOOKUP(A325,Übersicht!$C$2:$O$67,13,FALSE)</f>
        <v>-</v>
      </c>
      <c r="X325" s="4" t="s">
        <v>67</v>
      </c>
    </row>
    <row r="326" spans="1:24" x14ac:dyDescent="0.35">
      <c r="A326" s="3">
        <v>2007</v>
      </c>
      <c r="B326" s="22" t="s">
        <v>15</v>
      </c>
      <c r="C326" s="21" t="s">
        <v>24</v>
      </c>
      <c r="D326" s="23">
        <f>VLOOKUP(A326,Übersicht!$C$2:$D$67,2,FALSE)</f>
        <v>0</v>
      </c>
      <c r="E326" s="23" t="str">
        <f>VLOOKUP(A326,Übersicht!$C$2:$E$67,3,FALSE)</f>
        <v>≤ 16bar</v>
      </c>
      <c r="F326" s="3">
        <v>320</v>
      </c>
      <c r="G326" s="3">
        <f>VLOOKUP(A326,Übersicht!$C$2:$P$67,14,FALSE)</f>
        <v>1</v>
      </c>
      <c r="H326" s="3">
        <v>1</v>
      </c>
      <c r="I326" s="24">
        <v>72983.896347230882</v>
      </c>
      <c r="J326" s="3">
        <v>1959</v>
      </c>
      <c r="K326" s="4">
        <f t="shared" si="4"/>
        <v>23</v>
      </c>
      <c r="L326" s="21">
        <f>VLOOKUP(A326,Übersicht!$C$2:$F$67,4,FALSE)</f>
        <v>85</v>
      </c>
      <c r="M326" s="21">
        <f>VLOOKUP(A326,Übersicht!$C$2:$F$67,4,FALSE)</f>
        <v>85</v>
      </c>
      <c r="N326" s="3" t="s">
        <v>67</v>
      </c>
      <c r="O326" s="3">
        <v>1</v>
      </c>
      <c r="P326" s="4">
        <f>VLOOKUP(A326,Übersicht!$C$2:$I$67,7,FALSE)*100</f>
        <v>0</v>
      </c>
      <c r="Q326" s="4" t="s">
        <v>67</v>
      </c>
      <c r="R326" s="4">
        <f>VLOOKUP(A326,Übersicht!$C$2:$J$67,8,FALSE)*100</f>
        <v>100</v>
      </c>
      <c r="S326" s="4" t="str">
        <f>VLOOKUP(A326,Übersicht!$C$2:$K$67,9,FALSE)</f>
        <v>-</v>
      </c>
      <c r="T326" s="4" t="str">
        <f>VLOOKUP(A326,Übersicht!$C$2:$L$67,10,FALSE)</f>
        <v>-</v>
      </c>
      <c r="U326" s="25">
        <f>VLOOKUP(A326,Übersicht!$C$2:$M$67,11,FALSE)</f>
        <v>850</v>
      </c>
      <c r="V326" s="25" t="str">
        <f>VLOOKUP(A326,Übersicht!$C$2:$N$67,12,FALSE)</f>
        <v>-</v>
      </c>
      <c r="W326" s="25" t="str">
        <f>VLOOKUP(A326,Übersicht!$C$2:$O$67,13,FALSE)</f>
        <v>-</v>
      </c>
      <c r="X326" s="4" t="s">
        <v>67</v>
      </c>
    </row>
    <row r="327" spans="1:24" x14ac:dyDescent="0.35">
      <c r="A327" s="3">
        <v>2007</v>
      </c>
      <c r="B327" s="22" t="s">
        <v>15</v>
      </c>
      <c r="C327" s="21" t="s">
        <v>24</v>
      </c>
      <c r="D327" s="23">
        <f>VLOOKUP(A327,Übersicht!$C$2:$D$67,2,FALSE)</f>
        <v>0</v>
      </c>
      <c r="E327" s="23" t="str">
        <f>VLOOKUP(A327,Übersicht!$C$2:$E$67,3,FALSE)</f>
        <v>≤ 16bar</v>
      </c>
      <c r="F327" s="3">
        <v>321</v>
      </c>
      <c r="G327" s="3">
        <f>VLOOKUP(A327,Übersicht!$C$2:$P$67,14,FALSE)</f>
        <v>1</v>
      </c>
      <c r="H327" s="3">
        <v>1</v>
      </c>
      <c r="I327" s="24">
        <v>72983.896347230882</v>
      </c>
      <c r="J327" s="3">
        <v>1960</v>
      </c>
      <c r="K327" s="4">
        <f t="shared" ref="K327:K390" si="5">IF(M327-($K$2-J327)&lt;=0,0,M327-($K$2-J327))</f>
        <v>24</v>
      </c>
      <c r="L327" s="21">
        <f>VLOOKUP(A327,Übersicht!$C$2:$F$67,4,FALSE)</f>
        <v>85</v>
      </c>
      <c r="M327" s="21">
        <f>VLOOKUP(A327,Übersicht!$C$2:$F$67,4,FALSE)</f>
        <v>85</v>
      </c>
      <c r="N327" s="3" t="s">
        <v>67</v>
      </c>
      <c r="O327" s="3">
        <v>1</v>
      </c>
      <c r="P327" s="4">
        <f>VLOOKUP(A327,Übersicht!$C$2:$I$67,7,FALSE)*100</f>
        <v>0</v>
      </c>
      <c r="Q327" s="4" t="s">
        <v>67</v>
      </c>
      <c r="R327" s="4">
        <f>VLOOKUP(A327,Übersicht!$C$2:$J$67,8,FALSE)*100</f>
        <v>100</v>
      </c>
      <c r="S327" s="4" t="str">
        <f>VLOOKUP(A327,Übersicht!$C$2:$K$67,9,FALSE)</f>
        <v>-</v>
      </c>
      <c r="T327" s="4" t="str">
        <f>VLOOKUP(A327,Übersicht!$C$2:$L$67,10,FALSE)</f>
        <v>-</v>
      </c>
      <c r="U327" s="25">
        <f>VLOOKUP(A327,Übersicht!$C$2:$M$67,11,FALSE)</f>
        <v>850</v>
      </c>
      <c r="V327" s="25" t="str">
        <f>VLOOKUP(A327,Übersicht!$C$2:$N$67,12,FALSE)</f>
        <v>-</v>
      </c>
      <c r="W327" s="25" t="str">
        <f>VLOOKUP(A327,Übersicht!$C$2:$O$67,13,FALSE)</f>
        <v>-</v>
      </c>
      <c r="X327" s="4" t="s">
        <v>67</v>
      </c>
    </row>
    <row r="328" spans="1:24" x14ac:dyDescent="0.35">
      <c r="A328" s="3">
        <v>2007</v>
      </c>
      <c r="B328" s="22" t="s">
        <v>15</v>
      </c>
      <c r="C328" s="21" t="s">
        <v>24</v>
      </c>
      <c r="D328" s="23">
        <f>VLOOKUP(A328,Übersicht!$C$2:$D$67,2,FALSE)</f>
        <v>0</v>
      </c>
      <c r="E328" s="23" t="str">
        <f>VLOOKUP(A328,Übersicht!$C$2:$E$67,3,FALSE)</f>
        <v>≤ 16bar</v>
      </c>
      <c r="F328" s="3">
        <v>322</v>
      </c>
      <c r="G328" s="3">
        <f>VLOOKUP(A328,Übersicht!$C$2:$P$67,14,FALSE)</f>
        <v>1</v>
      </c>
      <c r="H328" s="3">
        <v>1</v>
      </c>
      <c r="I328" s="24">
        <v>72983.896347230882</v>
      </c>
      <c r="J328" s="3">
        <v>1961</v>
      </c>
      <c r="K328" s="4">
        <f t="shared" si="5"/>
        <v>25</v>
      </c>
      <c r="L328" s="21">
        <f>VLOOKUP(A328,Übersicht!$C$2:$F$67,4,FALSE)</f>
        <v>85</v>
      </c>
      <c r="M328" s="21">
        <f>VLOOKUP(A328,Übersicht!$C$2:$F$67,4,FALSE)</f>
        <v>85</v>
      </c>
      <c r="N328" s="3" t="s">
        <v>67</v>
      </c>
      <c r="O328" s="3">
        <v>1</v>
      </c>
      <c r="P328" s="4">
        <f>VLOOKUP(A328,Übersicht!$C$2:$I$67,7,FALSE)*100</f>
        <v>0</v>
      </c>
      <c r="Q328" s="4" t="s">
        <v>67</v>
      </c>
      <c r="R328" s="4">
        <f>VLOOKUP(A328,Übersicht!$C$2:$J$67,8,FALSE)*100</f>
        <v>100</v>
      </c>
      <c r="S328" s="4" t="str">
        <f>VLOOKUP(A328,Übersicht!$C$2:$K$67,9,FALSE)</f>
        <v>-</v>
      </c>
      <c r="T328" s="4" t="str">
        <f>VLOOKUP(A328,Übersicht!$C$2:$L$67,10,FALSE)</f>
        <v>-</v>
      </c>
      <c r="U328" s="25">
        <f>VLOOKUP(A328,Übersicht!$C$2:$M$67,11,FALSE)</f>
        <v>850</v>
      </c>
      <c r="V328" s="25" t="str">
        <f>VLOOKUP(A328,Übersicht!$C$2:$N$67,12,FALSE)</f>
        <v>-</v>
      </c>
      <c r="W328" s="25" t="str">
        <f>VLOOKUP(A328,Übersicht!$C$2:$O$67,13,FALSE)</f>
        <v>-</v>
      </c>
      <c r="X328" s="4" t="s">
        <v>67</v>
      </c>
    </row>
    <row r="329" spans="1:24" x14ac:dyDescent="0.35">
      <c r="A329" s="3">
        <v>2007</v>
      </c>
      <c r="B329" s="22" t="s">
        <v>15</v>
      </c>
      <c r="C329" s="21" t="s">
        <v>24</v>
      </c>
      <c r="D329" s="23">
        <f>VLOOKUP(A329,Übersicht!$C$2:$D$67,2,FALSE)</f>
        <v>0</v>
      </c>
      <c r="E329" s="23" t="str">
        <f>VLOOKUP(A329,Übersicht!$C$2:$E$67,3,FALSE)</f>
        <v>≤ 16bar</v>
      </c>
      <c r="F329" s="3">
        <v>323</v>
      </c>
      <c r="G329" s="3">
        <f>VLOOKUP(A329,Übersicht!$C$2:$P$67,14,FALSE)</f>
        <v>1</v>
      </c>
      <c r="H329" s="3">
        <v>1</v>
      </c>
      <c r="I329" s="24">
        <v>72983.896347230882</v>
      </c>
      <c r="J329" s="3">
        <v>1962</v>
      </c>
      <c r="K329" s="4">
        <f t="shared" si="5"/>
        <v>26</v>
      </c>
      <c r="L329" s="21">
        <f>VLOOKUP(A329,Übersicht!$C$2:$F$67,4,FALSE)</f>
        <v>85</v>
      </c>
      <c r="M329" s="21">
        <f>VLOOKUP(A329,Übersicht!$C$2:$F$67,4,FALSE)</f>
        <v>85</v>
      </c>
      <c r="N329" s="3" t="s">
        <v>67</v>
      </c>
      <c r="O329" s="3">
        <v>1</v>
      </c>
      <c r="P329" s="4">
        <f>VLOOKUP(A329,Übersicht!$C$2:$I$67,7,FALSE)*100</f>
        <v>0</v>
      </c>
      <c r="Q329" s="4" t="s">
        <v>67</v>
      </c>
      <c r="R329" s="4">
        <f>VLOOKUP(A329,Übersicht!$C$2:$J$67,8,FALSE)*100</f>
        <v>100</v>
      </c>
      <c r="S329" s="4" t="str">
        <f>VLOOKUP(A329,Übersicht!$C$2:$K$67,9,FALSE)</f>
        <v>-</v>
      </c>
      <c r="T329" s="4" t="str">
        <f>VLOOKUP(A329,Übersicht!$C$2:$L$67,10,FALSE)</f>
        <v>-</v>
      </c>
      <c r="U329" s="25">
        <f>VLOOKUP(A329,Übersicht!$C$2:$M$67,11,FALSE)</f>
        <v>850</v>
      </c>
      <c r="V329" s="25" t="str">
        <f>VLOOKUP(A329,Übersicht!$C$2:$N$67,12,FALSE)</f>
        <v>-</v>
      </c>
      <c r="W329" s="25" t="str">
        <f>VLOOKUP(A329,Übersicht!$C$2:$O$67,13,FALSE)</f>
        <v>-</v>
      </c>
      <c r="X329" s="4" t="s">
        <v>67</v>
      </c>
    </row>
    <row r="330" spans="1:24" x14ac:dyDescent="0.35">
      <c r="A330" s="3">
        <v>2007</v>
      </c>
      <c r="B330" s="22" t="s">
        <v>15</v>
      </c>
      <c r="C330" s="21" t="s">
        <v>24</v>
      </c>
      <c r="D330" s="23">
        <f>VLOOKUP(A330,Übersicht!$C$2:$D$67,2,FALSE)</f>
        <v>0</v>
      </c>
      <c r="E330" s="23" t="str">
        <f>VLOOKUP(A330,Übersicht!$C$2:$E$67,3,FALSE)</f>
        <v>≤ 16bar</v>
      </c>
      <c r="F330" s="3">
        <v>324</v>
      </c>
      <c r="G330" s="3">
        <f>VLOOKUP(A330,Übersicht!$C$2:$P$67,14,FALSE)</f>
        <v>1</v>
      </c>
      <c r="H330" s="3">
        <v>1</v>
      </c>
      <c r="I330" s="24">
        <v>72983.896347230882</v>
      </c>
      <c r="J330" s="3">
        <v>1963</v>
      </c>
      <c r="K330" s="4">
        <f t="shared" si="5"/>
        <v>27</v>
      </c>
      <c r="L330" s="21">
        <f>VLOOKUP(A330,Übersicht!$C$2:$F$67,4,FALSE)</f>
        <v>85</v>
      </c>
      <c r="M330" s="21">
        <f>VLOOKUP(A330,Übersicht!$C$2:$F$67,4,FALSE)</f>
        <v>85</v>
      </c>
      <c r="N330" s="3" t="s">
        <v>67</v>
      </c>
      <c r="O330" s="3">
        <v>1</v>
      </c>
      <c r="P330" s="4">
        <f>VLOOKUP(A330,Übersicht!$C$2:$I$67,7,FALSE)*100</f>
        <v>0</v>
      </c>
      <c r="Q330" s="4" t="s">
        <v>67</v>
      </c>
      <c r="R330" s="4">
        <f>VLOOKUP(A330,Übersicht!$C$2:$J$67,8,FALSE)*100</f>
        <v>100</v>
      </c>
      <c r="S330" s="4" t="str">
        <f>VLOOKUP(A330,Übersicht!$C$2:$K$67,9,FALSE)</f>
        <v>-</v>
      </c>
      <c r="T330" s="4" t="str">
        <f>VLOOKUP(A330,Übersicht!$C$2:$L$67,10,FALSE)</f>
        <v>-</v>
      </c>
      <c r="U330" s="25">
        <f>VLOOKUP(A330,Übersicht!$C$2:$M$67,11,FALSE)</f>
        <v>850</v>
      </c>
      <c r="V330" s="25" t="str">
        <f>VLOOKUP(A330,Übersicht!$C$2:$N$67,12,FALSE)</f>
        <v>-</v>
      </c>
      <c r="W330" s="25" t="str">
        <f>VLOOKUP(A330,Übersicht!$C$2:$O$67,13,FALSE)</f>
        <v>-</v>
      </c>
      <c r="X330" s="4" t="s">
        <v>67</v>
      </c>
    </row>
    <row r="331" spans="1:24" x14ac:dyDescent="0.35">
      <c r="A331" s="3">
        <v>2007</v>
      </c>
      <c r="B331" s="22" t="s">
        <v>15</v>
      </c>
      <c r="C331" s="21" t="s">
        <v>24</v>
      </c>
      <c r="D331" s="23">
        <f>VLOOKUP(A331,Übersicht!$C$2:$D$67,2,FALSE)</f>
        <v>0</v>
      </c>
      <c r="E331" s="23" t="str">
        <f>VLOOKUP(A331,Übersicht!$C$2:$E$67,3,FALSE)</f>
        <v>≤ 16bar</v>
      </c>
      <c r="F331" s="3">
        <v>325</v>
      </c>
      <c r="G331" s="3">
        <f>VLOOKUP(A331,Übersicht!$C$2:$P$67,14,FALSE)</f>
        <v>1</v>
      </c>
      <c r="H331" s="3">
        <v>1</v>
      </c>
      <c r="I331" s="24">
        <v>72983.896347230882</v>
      </c>
      <c r="J331" s="3">
        <v>1964</v>
      </c>
      <c r="K331" s="4">
        <f t="shared" si="5"/>
        <v>28</v>
      </c>
      <c r="L331" s="21">
        <f>VLOOKUP(A331,Übersicht!$C$2:$F$67,4,FALSE)</f>
        <v>85</v>
      </c>
      <c r="M331" s="21">
        <f>VLOOKUP(A331,Übersicht!$C$2:$F$67,4,FALSE)</f>
        <v>85</v>
      </c>
      <c r="N331" s="3" t="s">
        <v>67</v>
      </c>
      <c r="O331" s="3">
        <v>1</v>
      </c>
      <c r="P331" s="4">
        <f>VLOOKUP(A331,Übersicht!$C$2:$I$67,7,FALSE)*100</f>
        <v>0</v>
      </c>
      <c r="Q331" s="4" t="s">
        <v>67</v>
      </c>
      <c r="R331" s="4">
        <f>VLOOKUP(A331,Übersicht!$C$2:$J$67,8,FALSE)*100</f>
        <v>100</v>
      </c>
      <c r="S331" s="4" t="str">
        <f>VLOOKUP(A331,Übersicht!$C$2:$K$67,9,FALSE)</f>
        <v>-</v>
      </c>
      <c r="T331" s="4" t="str">
        <f>VLOOKUP(A331,Übersicht!$C$2:$L$67,10,FALSE)</f>
        <v>-</v>
      </c>
      <c r="U331" s="25">
        <f>VLOOKUP(A331,Übersicht!$C$2:$M$67,11,FALSE)</f>
        <v>850</v>
      </c>
      <c r="V331" s="25" t="str">
        <f>VLOOKUP(A331,Übersicht!$C$2:$N$67,12,FALSE)</f>
        <v>-</v>
      </c>
      <c r="W331" s="25" t="str">
        <f>VLOOKUP(A331,Übersicht!$C$2:$O$67,13,FALSE)</f>
        <v>-</v>
      </c>
      <c r="X331" s="4" t="s">
        <v>67</v>
      </c>
    </row>
    <row r="332" spans="1:24" x14ac:dyDescent="0.35">
      <c r="A332" s="3">
        <v>2007</v>
      </c>
      <c r="B332" s="22" t="s">
        <v>15</v>
      </c>
      <c r="C332" s="21" t="s">
        <v>24</v>
      </c>
      <c r="D332" s="23">
        <f>VLOOKUP(A332,Übersicht!$C$2:$D$67,2,FALSE)</f>
        <v>0</v>
      </c>
      <c r="E332" s="23" t="str">
        <f>VLOOKUP(A332,Übersicht!$C$2:$E$67,3,FALSE)</f>
        <v>≤ 16bar</v>
      </c>
      <c r="F332" s="3">
        <v>326</v>
      </c>
      <c r="G332" s="3">
        <f>VLOOKUP(A332,Übersicht!$C$2:$P$67,14,FALSE)</f>
        <v>1</v>
      </c>
      <c r="H332" s="3">
        <v>1</v>
      </c>
      <c r="I332" s="24">
        <v>72983.896347230882</v>
      </c>
      <c r="J332" s="3">
        <v>1965</v>
      </c>
      <c r="K332" s="4">
        <f t="shared" si="5"/>
        <v>29</v>
      </c>
      <c r="L332" s="21">
        <f>VLOOKUP(A332,Übersicht!$C$2:$F$67,4,FALSE)</f>
        <v>85</v>
      </c>
      <c r="M332" s="21">
        <f>VLOOKUP(A332,Übersicht!$C$2:$F$67,4,FALSE)</f>
        <v>85</v>
      </c>
      <c r="N332" s="3" t="s">
        <v>67</v>
      </c>
      <c r="O332" s="3">
        <v>1</v>
      </c>
      <c r="P332" s="4">
        <f>VLOOKUP(A332,Übersicht!$C$2:$I$67,7,FALSE)*100</f>
        <v>0</v>
      </c>
      <c r="Q332" s="4" t="s">
        <v>67</v>
      </c>
      <c r="R332" s="4">
        <f>VLOOKUP(A332,Übersicht!$C$2:$J$67,8,FALSE)*100</f>
        <v>100</v>
      </c>
      <c r="S332" s="4" t="str">
        <f>VLOOKUP(A332,Übersicht!$C$2:$K$67,9,FALSE)</f>
        <v>-</v>
      </c>
      <c r="T332" s="4" t="str">
        <f>VLOOKUP(A332,Übersicht!$C$2:$L$67,10,FALSE)</f>
        <v>-</v>
      </c>
      <c r="U332" s="25">
        <f>VLOOKUP(A332,Übersicht!$C$2:$M$67,11,FALSE)</f>
        <v>850</v>
      </c>
      <c r="V332" s="25" t="str">
        <f>VLOOKUP(A332,Übersicht!$C$2:$N$67,12,FALSE)</f>
        <v>-</v>
      </c>
      <c r="W332" s="25" t="str">
        <f>VLOOKUP(A332,Übersicht!$C$2:$O$67,13,FALSE)</f>
        <v>-</v>
      </c>
      <c r="X332" s="4" t="s">
        <v>67</v>
      </c>
    </row>
    <row r="333" spans="1:24" x14ac:dyDescent="0.35">
      <c r="A333" s="3">
        <v>2007</v>
      </c>
      <c r="B333" s="22" t="s">
        <v>15</v>
      </c>
      <c r="C333" s="21" t="s">
        <v>24</v>
      </c>
      <c r="D333" s="23">
        <f>VLOOKUP(A333,Übersicht!$C$2:$D$67,2,FALSE)</f>
        <v>0</v>
      </c>
      <c r="E333" s="23" t="str">
        <f>VLOOKUP(A333,Übersicht!$C$2:$E$67,3,FALSE)</f>
        <v>≤ 16bar</v>
      </c>
      <c r="F333" s="3">
        <v>327</v>
      </c>
      <c r="G333" s="3">
        <f>VLOOKUP(A333,Übersicht!$C$2:$P$67,14,FALSE)</f>
        <v>1</v>
      </c>
      <c r="H333" s="3">
        <v>1</v>
      </c>
      <c r="I333" s="24">
        <v>72983.896347230882</v>
      </c>
      <c r="J333" s="3">
        <v>1966</v>
      </c>
      <c r="K333" s="4">
        <f t="shared" si="5"/>
        <v>30</v>
      </c>
      <c r="L333" s="21">
        <f>VLOOKUP(A333,Übersicht!$C$2:$F$67,4,FALSE)</f>
        <v>85</v>
      </c>
      <c r="M333" s="21">
        <f>VLOOKUP(A333,Übersicht!$C$2:$F$67,4,FALSE)</f>
        <v>85</v>
      </c>
      <c r="N333" s="3" t="s">
        <v>67</v>
      </c>
      <c r="O333" s="3">
        <v>1</v>
      </c>
      <c r="P333" s="4">
        <f>VLOOKUP(A333,Übersicht!$C$2:$I$67,7,FALSE)*100</f>
        <v>0</v>
      </c>
      <c r="Q333" s="4" t="s">
        <v>67</v>
      </c>
      <c r="R333" s="4">
        <f>VLOOKUP(A333,Übersicht!$C$2:$J$67,8,FALSE)*100</f>
        <v>100</v>
      </c>
      <c r="S333" s="4" t="str">
        <f>VLOOKUP(A333,Übersicht!$C$2:$K$67,9,FALSE)</f>
        <v>-</v>
      </c>
      <c r="T333" s="4" t="str">
        <f>VLOOKUP(A333,Übersicht!$C$2:$L$67,10,FALSE)</f>
        <v>-</v>
      </c>
      <c r="U333" s="25">
        <f>VLOOKUP(A333,Übersicht!$C$2:$M$67,11,FALSE)</f>
        <v>850</v>
      </c>
      <c r="V333" s="25" t="str">
        <f>VLOOKUP(A333,Übersicht!$C$2:$N$67,12,FALSE)</f>
        <v>-</v>
      </c>
      <c r="W333" s="25" t="str">
        <f>VLOOKUP(A333,Übersicht!$C$2:$O$67,13,FALSE)</f>
        <v>-</v>
      </c>
      <c r="X333" s="4" t="s">
        <v>67</v>
      </c>
    </row>
    <row r="334" spans="1:24" x14ac:dyDescent="0.35">
      <c r="A334" s="3">
        <v>2007</v>
      </c>
      <c r="B334" s="22" t="s">
        <v>15</v>
      </c>
      <c r="C334" s="21" t="s">
        <v>24</v>
      </c>
      <c r="D334" s="23">
        <f>VLOOKUP(A334,Übersicht!$C$2:$D$67,2,FALSE)</f>
        <v>0</v>
      </c>
      <c r="E334" s="23" t="str">
        <f>VLOOKUP(A334,Übersicht!$C$2:$E$67,3,FALSE)</f>
        <v>≤ 16bar</v>
      </c>
      <c r="F334" s="3">
        <v>328</v>
      </c>
      <c r="G334" s="3">
        <f>VLOOKUP(A334,Übersicht!$C$2:$P$67,14,FALSE)</f>
        <v>1</v>
      </c>
      <c r="H334" s="3">
        <v>1</v>
      </c>
      <c r="I334" s="24">
        <v>72983.896347230882</v>
      </c>
      <c r="J334" s="3">
        <v>1967</v>
      </c>
      <c r="K334" s="4">
        <f t="shared" si="5"/>
        <v>31</v>
      </c>
      <c r="L334" s="21">
        <f>VLOOKUP(A334,Übersicht!$C$2:$F$67,4,FALSE)</f>
        <v>85</v>
      </c>
      <c r="M334" s="21">
        <f>VLOOKUP(A334,Übersicht!$C$2:$F$67,4,FALSE)</f>
        <v>85</v>
      </c>
      <c r="N334" s="3" t="s">
        <v>67</v>
      </c>
      <c r="O334" s="3">
        <v>1</v>
      </c>
      <c r="P334" s="4">
        <f>VLOOKUP(A334,Übersicht!$C$2:$I$67,7,FALSE)*100</f>
        <v>0</v>
      </c>
      <c r="Q334" s="4" t="s">
        <v>67</v>
      </c>
      <c r="R334" s="4">
        <f>VLOOKUP(A334,Übersicht!$C$2:$J$67,8,FALSE)*100</f>
        <v>100</v>
      </c>
      <c r="S334" s="4" t="str">
        <f>VLOOKUP(A334,Übersicht!$C$2:$K$67,9,FALSE)</f>
        <v>-</v>
      </c>
      <c r="T334" s="4" t="str">
        <f>VLOOKUP(A334,Übersicht!$C$2:$L$67,10,FALSE)</f>
        <v>-</v>
      </c>
      <c r="U334" s="25">
        <f>VLOOKUP(A334,Übersicht!$C$2:$M$67,11,FALSE)</f>
        <v>850</v>
      </c>
      <c r="V334" s="25" t="str">
        <f>VLOOKUP(A334,Übersicht!$C$2:$N$67,12,FALSE)</f>
        <v>-</v>
      </c>
      <c r="W334" s="25" t="str">
        <f>VLOOKUP(A334,Übersicht!$C$2:$O$67,13,FALSE)</f>
        <v>-</v>
      </c>
      <c r="X334" s="4" t="s">
        <v>67</v>
      </c>
    </row>
    <row r="335" spans="1:24" x14ac:dyDescent="0.35">
      <c r="A335" s="3">
        <v>2007</v>
      </c>
      <c r="B335" s="22" t="s">
        <v>15</v>
      </c>
      <c r="C335" s="21" t="s">
        <v>24</v>
      </c>
      <c r="D335" s="23">
        <f>VLOOKUP(A335,Übersicht!$C$2:$D$67,2,FALSE)</f>
        <v>0</v>
      </c>
      <c r="E335" s="23" t="str">
        <f>VLOOKUP(A335,Übersicht!$C$2:$E$67,3,FALSE)</f>
        <v>≤ 16bar</v>
      </c>
      <c r="F335" s="3">
        <v>329</v>
      </c>
      <c r="G335" s="3">
        <f>VLOOKUP(A335,Übersicht!$C$2:$P$67,14,FALSE)</f>
        <v>1</v>
      </c>
      <c r="H335" s="3">
        <v>1</v>
      </c>
      <c r="I335" s="24">
        <v>72983.896347230882</v>
      </c>
      <c r="J335" s="3">
        <v>1968</v>
      </c>
      <c r="K335" s="4">
        <f t="shared" si="5"/>
        <v>32</v>
      </c>
      <c r="L335" s="21">
        <f>VLOOKUP(A335,Übersicht!$C$2:$F$67,4,FALSE)</f>
        <v>85</v>
      </c>
      <c r="M335" s="21">
        <f>VLOOKUP(A335,Übersicht!$C$2:$F$67,4,FALSE)</f>
        <v>85</v>
      </c>
      <c r="N335" s="3" t="s">
        <v>67</v>
      </c>
      <c r="O335" s="3">
        <v>1</v>
      </c>
      <c r="P335" s="4">
        <f>VLOOKUP(A335,Übersicht!$C$2:$I$67,7,FALSE)*100</f>
        <v>0</v>
      </c>
      <c r="Q335" s="4" t="s">
        <v>67</v>
      </c>
      <c r="R335" s="4">
        <f>VLOOKUP(A335,Übersicht!$C$2:$J$67,8,FALSE)*100</f>
        <v>100</v>
      </c>
      <c r="S335" s="4" t="str">
        <f>VLOOKUP(A335,Übersicht!$C$2:$K$67,9,FALSE)</f>
        <v>-</v>
      </c>
      <c r="T335" s="4" t="str">
        <f>VLOOKUP(A335,Übersicht!$C$2:$L$67,10,FALSE)</f>
        <v>-</v>
      </c>
      <c r="U335" s="25">
        <f>VLOOKUP(A335,Übersicht!$C$2:$M$67,11,FALSE)</f>
        <v>850</v>
      </c>
      <c r="V335" s="25" t="str">
        <f>VLOOKUP(A335,Übersicht!$C$2:$N$67,12,FALSE)</f>
        <v>-</v>
      </c>
      <c r="W335" s="25" t="str">
        <f>VLOOKUP(A335,Übersicht!$C$2:$O$67,13,FALSE)</f>
        <v>-</v>
      </c>
      <c r="X335" s="4" t="s">
        <v>67</v>
      </c>
    </row>
    <row r="336" spans="1:24" x14ac:dyDescent="0.35">
      <c r="A336" s="3">
        <v>2007</v>
      </c>
      <c r="B336" s="22" t="s">
        <v>15</v>
      </c>
      <c r="C336" s="21" t="s">
        <v>24</v>
      </c>
      <c r="D336" s="23">
        <f>VLOOKUP(A336,Übersicht!$C$2:$D$67,2,FALSE)</f>
        <v>0</v>
      </c>
      <c r="E336" s="23" t="str">
        <f>VLOOKUP(A336,Übersicht!$C$2:$E$67,3,FALSE)</f>
        <v>≤ 16bar</v>
      </c>
      <c r="F336" s="3">
        <v>330</v>
      </c>
      <c r="G336" s="3">
        <f>VLOOKUP(A336,Übersicht!$C$2:$P$67,14,FALSE)</f>
        <v>1</v>
      </c>
      <c r="H336" s="3">
        <v>1</v>
      </c>
      <c r="I336" s="24">
        <v>72983.896347230882</v>
      </c>
      <c r="J336" s="3">
        <v>1969</v>
      </c>
      <c r="K336" s="4">
        <f t="shared" si="5"/>
        <v>33</v>
      </c>
      <c r="L336" s="21">
        <f>VLOOKUP(A336,Übersicht!$C$2:$F$67,4,FALSE)</f>
        <v>85</v>
      </c>
      <c r="M336" s="21">
        <f>VLOOKUP(A336,Übersicht!$C$2:$F$67,4,FALSE)</f>
        <v>85</v>
      </c>
      <c r="N336" s="3" t="s">
        <v>67</v>
      </c>
      <c r="O336" s="3">
        <v>1</v>
      </c>
      <c r="P336" s="4">
        <f>VLOOKUP(A336,Übersicht!$C$2:$I$67,7,FALSE)*100</f>
        <v>0</v>
      </c>
      <c r="Q336" s="4" t="s">
        <v>67</v>
      </c>
      <c r="R336" s="4">
        <f>VLOOKUP(A336,Übersicht!$C$2:$J$67,8,FALSE)*100</f>
        <v>100</v>
      </c>
      <c r="S336" s="4" t="str">
        <f>VLOOKUP(A336,Übersicht!$C$2:$K$67,9,FALSE)</f>
        <v>-</v>
      </c>
      <c r="T336" s="4" t="str">
        <f>VLOOKUP(A336,Übersicht!$C$2:$L$67,10,FALSE)</f>
        <v>-</v>
      </c>
      <c r="U336" s="25">
        <f>VLOOKUP(A336,Übersicht!$C$2:$M$67,11,FALSE)</f>
        <v>850</v>
      </c>
      <c r="V336" s="25" t="str">
        <f>VLOOKUP(A336,Übersicht!$C$2:$N$67,12,FALSE)</f>
        <v>-</v>
      </c>
      <c r="W336" s="25" t="str">
        <f>VLOOKUP(A336,Übersicht!$C$2:$O$67,13,FALSE)</f>
        <v>-</v>
      </c>
      <c r="X336" s="4" t="s">
        <v>67</v>
      </c>
    </row>
    <row r="337" spans="1:24" x14ac:dyDescent="0.35">
      <c r="A337" s="3">
        <v>2007</v>
      </c>
      <c r="B337" s="22" t="s">
        <v>15</v>
      </c>
      <c r="C337" s="21" t="s">
        <v>24</v>
      </c>
      <c r="D337" s="23">
        <f>VLOOKUP(A337,Übersicht!$C$2:$D$67,2,FALSE)</f>
        <v>0</v>
      </c>
      <c r="E337" s="23" t="str">
        <f>VLOOKUP(A337,Übersicht!$C$2:$E$67,3,FALSE)</f>
        <v>≤ 16bar</v>
      </c>
      <c r="F337" s="3">
        <v>331</v>
      </c>
      <c r="G337" s="3">
        <f>VLOOKUP(A337,Übersicht!$C$2:$P$67,14,FALSE)</f>
        <v>1</v>
      </c>
      <c r="H337" s="3">
        <v>1</v>
      </c>
      <c r="I337" s="24">
        <v>72983.896347230882</v>
      </c>
      <c r="J337" s="3">
        <v>1970</v>
      </c>
      <c r="K337" s="4">
        <f t="shared" si="5"/>
        <v>34</v>
      </c>
      <c r="L337" s="21">
        <f>VLOOKUP(A337,Übersicht!$C$2:$F$67,4,FALSE)</f>
        <v>85</v>
      </c>
      <c r="M337" s="21">
        <f>VLOOKUP(A337,Übersicht!$C$2:$F$67,4,FALSE)</f>
        <v>85</v>
      </c>
      <c r="N337" s="3" t="s">
        <v>67</v>
      </c>
      <c r="O337" s="3">
        <v>1</v>
      </c>
      <c r="P337" s="4">
        <f>VLOOKUP(A337,Übersicht!$C$2:$I$67,7,FALSE)*100</f>
        <v>0</v>
      </c>
      <c r="Q337" s="4" t="s">
        <v>67</v>
      </c>
      <c r="R337" s="4">
        <f>VLOOKUP(A337,Übersicht!$C$2:$J$67,8,FALSE)*100</f>
        <v>100</v>
      </c>
      <c r="S337" s="4" t="str">
        <f>VLOOKUP(A337,Übersicht!$C$2:$K$67,9,FALSE)</f>
        <v>-</v>
      </c>
      <c r="T337" s="4" t="str">
        <f>VLOOKUP(A337,Übersicht!$C$2:$L$67,10,FALSE)</f>
        <v>-</v>
      </c>
      <c r="U337" s="25">
        <f>VLOOKUP(A337,Übersicht!$C$2:$M$67,11,FALSE)</f>
        <v>850</v>
      </c>
      <c r="V337" s="25" t="str">
        <f>VLOOKUP(A337,Übersicht!$C$2:$N$67,12,FALSE)</f>
        <v>-</v>
      </c>
      <c r="W337" s="25" t="str">
        <f>VLOOKUP(A337,Übersicht!$C$2:$O$67,13,FALSE)</f>
        <v>-</v>
      </c>
      <c r="X337" s="4" t="s">
        <v>67</v>
      </c>
    </row>
    <row r="338" spans="1:24" x14ac:dyDescent="0.35">
      <c r="A338" s="3">
        <v>2007</v>
      </c>
      <c r="B338" s="22" t="s">
        <v>15</v>
      </c>
      <c r="C338" s="21" t="s">
        <v>24</v>
      </c>
      <c r="D338" s="23">
        <f>VLOOKUP(A338,Übersicht!$C$2:$D$67,2,FALSE)</f>
        <v>0</v>
      </c>
      <c r="E338" s="23" t="str">
        <f>VLOOKUP(A338,Übersicht!$C$2:$E$67,3,FALSE)</f>
        <v>≤ 16bar</v>
      </c>
      <c r="F338" s="3">
        <v>332</v>
      </c>
      <c r="G338" s="3">
        <f>VLOOKUP(A338,Übersicht!$C$2:$P$67,14,FALSE)</f>
        <v>1</v>
      </c>
      <c r="H338" s="3">
        <v>1</v>
      </c>
      <c r="I338" s="24">
        <v>72983.896347230882</v>
      </c>
      <c r="J338" s="3">
        <v>1971</v>
      </c>
      <c r="K338" s="4">
        <f t="shared" si="5"/>
        <v>35</v>
      </c>
      <c r="L338" s="21">
        <f>VLOOKUP(A338,Übersicht!$C$2:$F$67,4,FALSE)</f>
        <v>85</v>
      </c>
      <c r="M338" s="21">
        <f>VLOOKUP(A338,Übersicht!$C$2:$F$67,4,FALSE)</f>
        <v>85</v>
      </c>
      <c r="N338" s="3" t="s">
        <v>67</v>
      </c>
      <c r="O338" s="3">
        <v>1</v>
      </c>
      <c r="P338" s="4">
        <f>VLOOKUP(A338,Übersicht!$C$2:$I$67,7,FALSE)*100</f>
        <v>0</v>
      </c>
      <c r="Q338" s="4" t="s">
        <v>67</v>
      </c>
      <c r="R338" s="4">
        <f>VLOOKUP(A338,Übersicht!$C$2:$J$67,8,FALSE)*100</f>
        <v>100</v>
      </c>
      <c r="S338" s="4" t="str">
        <f>VLOOKUP(A338,Übersicht!$C$2:$K$67,9,FALSE)</f>
        <v>-</v>
      </c>
      <c r="T338" s="4" t="str">
        <f>VLOOKUP(A338,Übersicht!$C$2:$L$67,10,FALSE)</f>
        <v>-</v>
      </c>
      <c r="U338" s="25">
        <f>VLOOKUP(A338,Übersicht!$C$2:$M$67,11,FALSE)</f>
        <v>850</v>
      </c>
      <c r="V338" s="25" t="str">
        <f>VLOOKUP(A338,Übersicht!$C$2:$N$67,12,FALSE)</f>
        <v>-</v>
      </c>
      <c r="W338" s="25" t="str">
        <f>VLOOKUP(A338,Übersicht!$C$2:$O$67,13,FALSE)</f>
        <v>-</v>
      </c>
      <c r="X338" s="4" t="s">
        <v>67</v>
      </c>
    </row>
    <row r="339" spans="1:24" x14ac:dyDescent="0.35">
      <c r="A339" s="3">
        <v>2007</v>
      </c>
      <c r="B339" s="22" t="s">
        <v>15</v>
      </c>
      <c r="C339" s="21" t="s">
        <v>24</v>
      </c>
      <c r="D339" s="23">
        <f>VLOOKUP(A339,Übersicht!$C$2:$D$67,2,FALSE)</f>
        <v>0</v>
      </c>
      <c r="E339" s="23" t="str">
        <f>VLOOKUP(A339,Übersicht!$C$2:$E$67,3,FALSE)</f>
        <v>≤ 16bar</v>
      </c>
      <c r="F339" s="3">
        <v>333</v>
      </c>
      <c r="G339" s="3">
        <f>VLOOKUP(A339,Übersicht!$C$2:$P$67,14,FALSE)</f>
        <v>1</v>
      </c>
      <c r="H339" s="3">
        <v>1</v>
      </c>
      <c r="I339" s="24">
        <v>72983.896347230882</v>
      </c>
      <c r="J339" s="3">
        <v>1972</v>
      </c>
      <c r="K339" s="4">
        <f t="shared" si="5"/>
        <v>36</v>
      </c>
      <c r="L339" s="21">
        <f>VLOOKUP(A339,Übersicht!$C$2:$F$67,4,FALSE)</f>
        <v>85</v>
      </c>
      <c r="M339" s="21">
        <f>VLOOKUP(A339,Übersicht!$C$2:$F$67,4,FALSE)</f>
        <v>85</v>
      </c>
      <c r="N339" s="3" t="s">
        <v>67</v>
      </c>
      <c r="O339" s="3">
        <v>1</v>
      </c>
      <c r="P339" s="4">
        <f>VLOOKUP(A339,Übersicht!$C$2:$I$67,7,FALSE)*100</f>
        <v>0</v>
      </c>
      <c r="Q339" s="4" t="s">
        <v>67</v>
      </c>
      <c r="R339" s="4">
        <f>VLOOKUP(A339,Übersicht!$C$2:$J$67,8,FALSE)*100</f>
        <v>100</v>
      </c>
      <c r="S339" s="4" t="str">
        <f>VLOOKUP(A339,Übersicht!$C$2:$K$67,9,FALSE)</f>
        <v>-</v>
      </c>
      <c r="T339" s="4" t="str">
        <f>VLOOKUP(A339,Übersicht!$C$2:$L$67,10,FALSE)</f>
        <v>-</v>
      </c>
      <c r="U339" s="25">
        <f>VLOOKUP(A339,Übersicht!$C$2:$M$67,11,FALSE)</f>
        <v>850</v>
      </c>
      <c r="V339" s="25" t="str">
        <f>VLOOKUP(A339,Übersicht!$C$2:$N$67,12,FALSE)</f>
        <v>-</v>
      </c>
      <c r="W339" s="25" t="str">
        <f>VLOOKUP(A339,Übersicht!$C$2:$O$67,13,FALSE)</f>
        <v>-</v>
      </c>
      <c r="X339" s="4" t="s">
        <v>67</v>
      </c>
    </row>
    <row r="340" spans="1:24" x14ac:dyDescent="0.35">
      <c r="A340" s="3">
        <v>2007</v>
      </c>
      <c r="B340" s="22" t="s">
        <v>15</v>
      </c>
      <c r="C340" s="21" t="s">
        <v>24</v>
      </c>
      <c r="D340" s="23">
        <f>VLOOKUP(A340,Übersicht!$C$2:$D$67,2,FALSE)</f>
        <v>0</v>
      </c>
      <c r="E340" s="23" t="str">
        <f>VLOOKUP(A340,Übersicht!$C$2:$E$67,3,FALSE)</f>
        <v>≤ 16bar</v>
      </c>
      <c r="F340" s="3">
        <v>334</v>
      </c>
      <c r="G340" s="3">
        <f>VLOOKUP(A340,Übersicht!$C$2:$P$67,14,FALSE)</f>
        <v>1</v>
      </c>
      <c r="H340" s="3">
        <v>1</v>
      </c>
      <c r="I340" s="24">
        <v>72983.896347230882</v>
      </c>
      <c r="J340" s="3">
        <v>1973</v>
      </c>
      <c r="K340" s="4">
        <f t="shared" si="5"/>
        <v>37</v>
      </c>
      <c r="L340" s="21">
        <f>VLOOKUP(A340,Übersicht!$C$2:$F$67,4,FALSE)</f>
        <v>85</v>
      </c>
      <c r="M340" s="21">
        <f>VLOOKUP(A340,Übersicht!$C$2:$F$67,4,FALSE)</f>
        <v>85</v>
      </c>
      <c r="N340" s="3" t="s">
        <v>67</v>
      </c>
      <c r="O340" s="3">
        <v>1</v>
      </c>
      <c r="P340" s="4">
        <f>VLOOKUP(A340,Übersicht!$C$2:$I$67,7,FALSE)*100</f>
        <v>0</v>
      </c>
      <c r="Q340" s="4" t="s">
        <v>67</v>
      </c>
      <c r="R340" s="4">
        <f>VLOOKUP(A340,Übersicht!$C$2:$J$67,8,FALSE)*100</f>
        <v>100</v>
      </c>
      <c r="S340" s="4" t="str">
        <f>VLOOKUP(A340,Übersicht!$C$2:$K$67,9,FALSE)</f>
        <v>-</v>
      </c>
      <c r="T340" s="4" t="str">
        <f>VLOOKUP(A340,Übersicht!$C$2:$L$67,10,FALSE)</f>
        <v>-</v>
      </c>
      <c r="U340" s="25">
        <f>VLOOKUP(A340,Übersicht!$C$2:$M$67,11,FALSE)</f>
        <v>850</v>
      </c>
      <c r="V340" s="25" t="str">
        <f>VLOOKUP(A340,Übersicht!$C$2:$N$67,12,FALSE)</f>
        <v>-</v>
      </c>
      <c r="W340" s="25" t="str">
        <f>VLOOKUP(A340,Übersicht!$C$2:$O$67,13,FALSE)</f>
        <v>-</v>
      </c>
      <c r="X340" s="4" t="s">
        <v>67</v>
      </c>
    </row>
    <row r="341" spans="1:24" x14ac:dyDescent="0.35">
      <c r="A341" s="3">
        <v>2007</v>
      </c>
      <c r="B341" s="22" t="s">
        <v>15</v>
      </c>
      <c r="C341" s="21" t="s">
        <v>24</v>
      </c>
      <c r="D341" s="23">
        <f>VLOOKUP(A341,Übersicht!$C$2:$D$67,2,FALSE)</f>
        <v>0</v>
      </c>
      <c r="E341" s="23" t="str">
        <f>VLOOKUP(A341,Übersicht!$C$2:$E$67,3,FALSE)</f>
        <v>≤ 16bar</v>
      </c>
      <c r="F341" s="3">
        <v>335</v>
      </c>
      <c r="G341" s="3">
        <f>VLOOKUP(A341,Übersicht!$C$2:$P$67,14,FALSE)</f>
        <v>1</v>
      </c>
      <c r="H341" s="3">
        <v>1</v>
      </c>
      <c r="I341" s="24">
        <v>72983.896347230882</v>
      </c>
      <c r="J341" s="3">
        <v>1974</v>
      </c>
      <c r="K341" s="4">
        <f t="shared" si="5"/>
        <v>38</v>
      </c>
      <c r="L341" s="21">
        <f>VLOOKUP(A341,Übersicht!$C$2:$F$67,4,FALSE)</f>
        <v>85</v>
      </c>
      <c r="M341" s="21">
        <f>VLOOKUP(A341,Übersicht!$C$2:$F$67,4,FALSE)</f>
        <v>85</v>
      </c>
      <c r="N341" s="3" t="s">
        <v>67</v>
      </c>
      <c r="O341" s="3">
        <v>1</v>
      </c>
      <c r="P341" s="4">
        <f>VLOOKUP(A341,Übersicht!$C$2:$I$67,7,FALSE)*100</f>
        <v>0</v>
      </c>
      <c r="Q341" s="4" t="s">
        <v>67</v>
      </c>
      <c r="R341" s="4">
        <f>VLOOKUP(A341,Übersicht!$C$2:$J$67,8,FALSE)*100</f>
        <v>100</v>
      </c>
      <c r="S341" s="4" t="str">
        <f>VLOOKUP(A341,Übersicht!$C$2:$K$67,9,FALSE)</f>
        <v>-</v>
      </c>
      <c r="T341" s="4" t="str">
        <f>VLOOKUP(A341,Übersicht!$C$2:$L$67,10,FALSE)</f>
        <v>-</v>
      </c>
      <c r="U341" s="25">
        <f>VLOOKUP(A341,Übersicht!$C$2:$M$67,11,FALSE)</f>
        <v>850</v>
      </c>
      <c r="V341" s="25" t="str">
        <f>VLOOKUP(A341,Übersicht!$C$2:$N$67,12,FALSE)</f>
        <v>-</v>
      </c>
      <c r="W341" s="25" t="str">
        <f>VLOOKUP(A341,Übersicht!$C$2:$O$67,13,FALSE)</f>
        <v>-</v>
      </c>
      <c r="X341" s="4" t="s">
        <v>67</v>
      </c>
    </row>
    <row r="342" spans="1:24" x14ac:dyDescent="0.35">
      <c r="A342" s="3">
        <v>2007</v>
      </c>
      <c r="B342" s="22" t="s">
        <v>15</v>
      </c>
      <c r="C342" s="21" t="s">
        <v>24</v>
      </c>
      <c r="D342" s="23">
        <f>VLOOKUP(A342,Übersicht!$C$2:$D$67,2,FALSE)</f>
        <v>0</v>
      </c>
      <c r="E342" s="23" t="str">
        <f>VLOOKUP(A342,Übersicht!$C$2:$E$67,3,FALSE)</f>
        <v>≤ 16bar</v>
      </c>
      <c r="F342" s="3">
        <v>336</v>
      </c>
      <c r="G342" s="3">
        <f>VLOOKUP(A342,Übersicht!$C$2:$P$67,14,FALSE)</f>
        <v>1</v>
      </c>
      <c r="H342" s="3">
        <v>1</v>
      </c>
      <c r="I342" s="24">
        <v>72983.896347230882</v>
      </c>
      <c r="J342" s="3">
        <v>1975</v>
      </c>
      <c r="K342" s="4">
        <f t="shared" si="5"/>
        <v>39</v>
      </c>
      <c r="L342" s="21">
        <f>VLOOKUP(A342,Übersicht!$C$2:$F$67,4,FALSE)</f>
        <v>85</v>
      </c>
      <c r="M342" s="21">
        <f>VLOOKUP(A342,Übersicht!$C$2:$F$67,4,FALSE)</f>
        <v>85</v>
      </c>
      <c r="N342" s="3" t="s">
        <v>67</v>
      </c>
      <c r="O342" s="3">
        <v>1</v>
      </c>
      <c r="P342" s="4">
        <f>VLOOKUP(A342,Übersicht!$C$2:$I$67,7,FALSE)*100</f>
        <v>0</v>
      </c>
      <c r="Q342" s="4" t="s">
        <v>67</v>
      </c>
      <c r="R342" s="4">
        <f>VLOOKUP(A342,Übersicht!$C$2:$J$67,8,FALSE)*100</f>
        <v>100</v>
      </c>
      <c r="S342" s="4" t="str">
        <f>VLOOKUP(A342,Übersicht!$C$2:$K$67,9,FALSE)</f>
        <v>-</v>
      </c>
      <c r="T342" s="4" t="str">
        <f>VLOOKUP(A342,Übersicht!$C$2:$L$67,10,FALSE)</f>
        <v>-</v>
      </c>
      <c r="U342" s="25">
        <f>VLOOKUP(A342,Übersicht!$C$2:$M$67,11,FALSE)</f>
        <v>850</v>
      </c>
      <c r="V342" s="25" t="str">
        <f>VLOOKUP(A342,Übersicht!$C$2:$N$67,12,FALSE)</f>
        <v>-</v>
      </c>
      <c r="W342" s="25" t="str">
        <f>VLOOKUP(A342,Übersicht!$C$2:$O$67,13,FALSE)</f>
        <v>-</v>
      </c>
      <c r="X342" s="4" t="s">
        <v>67</v>
      </c>
    </row>
    <row r="343" spans="1:24" x14ac:dyDescent="0.35">
      <c r="A343" s="3">
        <v>2007</v>
      </c>
      <c r="B343" s="22" t="s">
        <v>15</v>
      </c>
      <c r="C343" s="21" t="s">
        <v>24</v>
      </c>
      <c r="D343" s="23">
        <f>VLOOKUP(A343,Übersicht!$C$2:$D$67,2,FALSE)</f>
        <v>0</v>
      </c>
      <c r="E343" s="23" t="str">
        <f>VLOOKUP(A343,Übersicht!$C$2:$E$67,3,FALSE)</f>
        <v>≤ 16bar</v>
      </c>
      <c r="F343" s="3">
        <v>337</v>
      </c>
      <c r="G343" s="3">
        <f>VLOOKUP(A343,Übersicht!$C$2:$P$67,14,FALSE)</f>
        <v>1</v>
      </c>
      <c r="H343" s="3">
        <v>1</v>
      </c>
      <c r="I343" s="24">
        <v>72983.896347230882</v>
      </c>
      <c r="J343" s="3">
        <v>1976</v>
      </c>
      <c r="K343" s="4">
        <f t="shared" si="5"/>
        <v>40</v>
      </c>
      <c r="L343" s="21">
        <f>VLOOKUP(A343,Übersicht!$C$2:$F$67,4,FALSE)</f>
        <v>85</v>
      </c>
      <c r="M343" s="21">
        <f>VLOOKUP(A343,Übersicht!$C$2:$F$67,4,FALSE)</f>
        <v>85</v>
      </c>
      <c r="N343" s="3" t="s">
        <v>67</v>
      </c>
      <c r="O343" s="3">
        <v>1</v>
      </c>
      <c r="P343" s="4">
        <f>VLOOKUP(A343,Übersicht!$C$2:$I$67,7,FALSE)*100</f>
        <v>0</v>
      </c>
      <c r="Q343" s="4" t="s">
        <v>67</v>
      </c>
      <c r="R343" s="4">
        <f>VLOOKUP(A343,Übersicht!$C$2:$J$67,8,FALSE)*100</f>
        <v>100</v>
      </c>
      <c r="S343" s="4" t="str">
        <f>VLOOKUP(A343,Übersicht!$C$2:$K$67,9,FALSE)</f>
        <v>-</v>
      </c>
      <c r="T343" s="4" t="str">
        <f>VLOOKUP(A343,Übersicht!$C$2:$L$67,10,FALSE)</f>
        <v>-</v>
      </c>
      <c r="U343" s="25">
        <f>VLOOKUP(A343,Übersicht!$C$2:$M$67,11,FALSE)</f>
        <v>850</v>
      </c>
      <c r="V343" s="25" t="str">
        <f>VLOOKUP(A343,Übersicht!$C$2:$N$67,12,FALSE)</f>
        <v>-</v>
      </c>
      <c r="W343" s="25" t="str">
        <f>VLOOKUP(A343,Übersicht!$C$2:$O$67,13,FALSE)</f>
        <v>-</v>
      </c>
      <c r="X343" s="4" t="s">
        <v>67</v>
      </c>
    </row>
    <row r="344" spans="1:24" x14ac:dyDescent="0.35">
      <c r="A344" s="3">
        <v>2007</v>
      </c>
      <c r="B344" s="22" t="s">
        <v>15</v>
      </c>
      <c r="C344" s="21" t="s">
        <v>24</v>
      </c>
      <c r="D344" s="23">
        <f>VLOOKUP(A344,Übersicht!$C$2:$D$67,2,FALSE)</f>
        <v>0</v>
      </c>
      <c r="E344" s="23" t="str">
        <f>VLOOKUP(A344,Übersicht!$C$2:$E$67,3,FALSE)</f>
        <v>≤ 16bar</v>
      </c>
      <c r="F344" s="3">
        <v>338</v>
      </c>
      <c r="G344" s="3">
        <f>VLOOKUP(A344,Übersicht!$C$2:$P$67,14,FALSE)</f>
        <v>1</v>
      </c>
      <c r="H344" s="3">
        <v>1</v>
      </c>
      <c r="I344" s="24">
        <v>72983.896347230882</v>
      </c>
      <c r="J344" s="3">
        <v>1977</v>
      </c>
      <c r="K344" s="4">
        <f t="shared" si="5"/>
        <v>41</v>
      </c>
      <c r="L344" s="21">
        <f>VLOOKUP(A344,Übersicht!$C$2:$F$67,4,FALSE)</f>
        <v>85</v>
      </c>
      <c r="M344" s="21">
        <f>VLOOKUP(A344,Übersicht!$C$2:$F$67,4,FALSE)</f>
        <v>85</v>
      </c>
      <c r="N344" s="3" t="s">
        <v>67</v>
      </c>
      <c r="O344" s="3">
        <v>1</v>
      </c>
      <c r="P344" s="4">
        <f>VLOOKUP(A344,Übersicht!$C$2:$I$67,7,FALSE)*100</f>
        <v>0</v>
      </c>
      <c r="Q344" s="4" t="s">
        <v>67</v>
      </c>
      <c r="R344" s="4">
        <f>VLOOKUP(A344,Übersicht!$C$2:$J$67,8,FALSE)*100</f>
        <v>100</v>
      </c>
      <c r="S344" s="4" t="str">
        <f>VLOOKUP(A344,Übersicht!$C$2:$K$67,9,FALSE)</f>
        <v>-</v>
      </c>
      <c r="T344" s="4" t="str">
        <f>VLOOKUP(A344,Übersicht!$C$2:$L$67,10,FALSE)</f>
        <v>-</v>
      </c>
      <c r="U344" s="25">
        <f>VLOOKUP(A344,Übersicht!$C$2:$M$67,11,FALSE)</f>
        <v>850</v>
      </c>
      <c r="V344" s="25" t="str">
        <f>VLOOKUP(A344,Übersicht!$C$2:$N$67,12,FALSE)</f>
        <v>-</v>
      </c>
      <c r="W344" s="25" t="str">
        <f>VLOOKUP(A344,Übersicht!$C$2:$O$67,13,FALSE)</f>
        <v>-</v>
      </c>
      <c r="X344" s="4" t="s">
        <v>67</v>
      </c>
    </row>
    <row r="345" spans="1:24" x14ac:dyDescent="0.35">
      <c r="A345" s="3">
        <v>2007</v>
      </c>
      <c r="B345" s="22" t="s">
        <v>15</v>
      </c>
      <c r="C345" s="21" t="s">
        <v>24</v>
      </c>
      <c r="D345" s="23">
        <f>VLOOKUP(A345,Übersicht!$C$2:$D$67,2,FALSE)</f>
        <v>0</v>
      </c>
      <c r="E345" s="23" t="str">
        <f>VLOOKUP(A345,Übersicht!$C$2:$E$67,3,FALSE)</f>
        <v>≤ 16bar</v>
      </c>
      <c r="F345" s="3">
        <v>339</v>
      </c>
      <c r="G345" s="3">
        <f>VLOOKUP(A345,Übersicht!$C$2:$P$67,14,FALSE)</f>
        <v>1</v>
      </c>
      <c r="H345" s="3">
        <v>1</v>
      </c>
      <c r="I345" s="24">
        <v>72983.896347230882</v>
      </c>
      <c r="J345" s="3">
        <v>1978</v>
      </c>
      <c r="K345" s="4">
        <f t="shared" si="5"/>
        <v>42</v>
      </c>
      <c r="L345" s="21">
        <f>VLOOKUP(A345,Übersicht!$C$2:$F$67,4,FALSE)</f>
        <v>85</v>
      </c>
      <c r="M345" s="21">
        <f>VLOOKUP(A345,Übersicht!$C$2:$F$67,4,FALSE)</f>
        <v>85</v>
      </c>
      <c r="N345" s="3" t="s">
        <v>67</v>
      </c>
      <c r="O345" s="3">
        <v>1</v>
      </c>
      <c r="P345" s="4">
        <f>VLOOKUP(A345,Übersicht!$C$2:$I$67,7,FALSE)*100</f>
        <v>0</v>
      </c>
      <c r="Q345" s="4" t="s">
        <v>67</v>
      </c>
      <c r="R345" s="4">
        <f>VLOOKUP(A345,Übersicht!$C$2:$J$67,8,FALSE)*100</f>
        <v>100</v>
      </c>
      <c r="S345" s="4" t="str">
        <f>VLOOKUP(A345,Übersicht!$C$2:$K$67,9,FALSE)</f>
        <v>-</v>
      </c>
      <c r="T345" s="4" t="str">
        <f>VLOOKUP(A345,Übersicht!$C$2:$L$67,10,FALSE)</f>
        <v>-</v>
      </c>
      <c r="U345" s="25">
        <f>VLOOKUP(A345,Übersicht!$C$2:$M$67,11,FALSE)</f>
        <v>850</v>
      </c>
      <c r="V345" s="25" t="str">
        <f>VLOOKUP(A345,Übersicht!$C$2:$N$67,12,FALSE)</f>
        <v>-</v>
      </c>
      <c r="W345" s="25" t="str">
        <f>VLOOKUP(A345,Übersicht!$C$2:$O$67,13,FALSE)</f>
        <v>-</v>
      </c>
      <c r="X345" s="4" t="s">
        <v>67</v>
      </c>
    </row>
    <row r="346" spans="1:24" x14ac:dyDescent="0.35">
      <c r="A346" s="3">
        <v>2007</v>
      </c>
      <c r="B346" s="22" t="s">
        <v>15</v>
      </c>
      <c r="C346" s="21" t="s">
        <v>24</v>
      </c>
      <c r="D346" s="23">
        <f>VLOOKUP(A346,Übersicht!$C$2:$D$67,2,FALSE)</f>
        <v>0</v>
      </c>
      <c r="E346" s="23" t="str">
        <f>VLOOKUP(A346,Übersicht!$C$2:$E$67,3,FALSE)</f>
        <v>≤ 16bar</v>
      </c>
      <c r="F346" s="3">
        <v>340</v>
      </c>
      <c r="G346" s="3">
        <f>VLOOKUP(A346,Übersicht!$C$2:$P$67,14,FALSE)</f>
        <v>1</v>
      </c>
      <c r="H346" s="3">
        <v>1</v>
      </c>
      <c r="I346" s="24">
        <v>72983.896347230882</v>
      </c>
      <c r="J346" s="3">
        <v>1979</v>
      </c>
      <c r="K346" s="4">
        <f t="shared" si="5"/>
        <v>43</v>
      </c>
      <c r="L346" s="21">
        <f>VLOOKUP(A346,Übersicht!$C$2:$F$67,4,FALSE)</f>
        <v>85</v>
      </c>
      <c r="M346" s="21">
        <f>VLOOKUP(A346,Übersicht!$C$2:$F$67,4,FALSE)</f>
        <v>85</v>
      </c>
      <c r="N346" s="3" t="s">
        <v>67</v>
      </c>
      <c r="O346" s="3">
        <v>1</v>
      </c>
      <c r="P346" s="4">
        <f>VLOOKUP(A346,Übersicht!$C$2:$I$67,7,FALSE)*100</f>
        <v>0</v>
      </c>
      <c r="Q346" s="4" t="s">
        <v>67</v>
      </c>
      <c r="R346" s="4">
        <f>VLOOKUP(A346,Übersicht!$C$2:$J$67,8,FALSE)*100</f>
        <v>100</v>
      </c>
      <c r="S346" s="4" t="str">
        <f>VLOOKUP(A346,Übersicht!$C$2:$K$67,9,FALSE)</f>
        <v>-</v>
      </c>
      <c r="T346" s="4" t="str">
        <f>VLOOKUP(A346,Übersicht!$C$2:$L$67,10,FALSE)</f>
        <v>-</v>
      </c>
      <c r="U346" s="25">
        <f>VLOOKUP(A346,Übersicht!$C$2:$M$67,11,FALSE)</f>
        <v>850</v>
      </c>
      <c r="V346" s="25" t="str">
        <f>VLOOKUP(A346,Übersicht!$C$2:$N$67,12,FALSE)</f>
        <v>-</v>
      </c>
      <c r="W346" s="25" t="str">
        <f>VLOOKUP(A346,Übersicht!$C$2:$O$67,13,FALSE)</f>
        <v>-</v>
      </c>
      <c r="X346" s="4" t="s">
        <v>67</v>
      </c>
    </row>
    <row r="347" spans="1:24" x14ac:dyDescent="0.35">
      <c r="A347" s="3">
        <v>2007</v>
      </c>
      <c r="B347" s="22" t="s">
        <v>15</v>
      </c>
      <c r="C347" s="21" t="s">
        <v>24</v>
      </c>
      <c r="D347" s="23">
        <f>VLOOKUP(A347,Übersicht!$C$2:$D$67,2,FALSE)</f>
        <v>0</v>
      </c>
      <c r="E347" s="23" t="str">
        <f>VLOOKUP(A347,Übersicht!$C$2:$E$67,3,FALSE)</f>
        <v>≤ 16bar</v>
      </c>
      <c r="F347" s="3">
        <v>341</v>
      </c>
      <c r="G347" s="3">
        <f>VLOOKUP(A347,Übersicht!$C$2:$P$67,14,FALSE)</f>
        <v>1</v>
      </c>
      <c r="H347" s="3">
        <v>1</v>
      </c>
      <c r="I347" s="24">
        <v>72983.896347230882</v>
      </c>
      <c r="J347" s="3">
        <v>1980</v>
      </c>
      <c r="K347" s="4">
        <f t="shared" si="5"/>
        <v>44</v>
      </c>
      <c r="L347" s="21">
        <f>VLOOKUP(A347,Übersicht!$C$2:$F$67,4,FALSE)</f>
        <v>85</v>
      </c>
      <c r="M347" s="21">
        <f>VLOOKUP(A347,Übersicht!$C$2:$F$67,4,FALSE)</f>
        <v>85</v>
      </c>
      <c r="N347" s="3" t="s">
        <v>67</v>
      </c>
      <c r="O347" s="3">
        <v>1</v>
      </c>
      <c r="P347" s="4">
        <f>VLOOKUP(A347,Übersicht!$C$2:$I$67,7,FALSE)*100</f>
        <v>0</v>
      </c>
      <c r="Q347" s="4" t="s">
        <v>67</v>
      </c>
      <c r="R347" s="4">
        <f>VLOOKUP(A347,Übersicht!$C$2:$J$67,8,FALSE)*100</f>
        <v>100</v>
      </c>
      <c r="S347" s="4" t="str">
        <f>VLOOKUP(A347,Übersicht!$C$2:$K$67,9,FALSE)</f>
        <v>-</v>
      </c>
      <c r="T347" s="4" t="str">
        <f>VLOOKUP(A347,Übersicht!$C$2:$L$67,10,FALSE)</f>
        <v>-</v>
      </c>
      <c r="U347" s="25">
        <f>VLOOKUP(A347,Übersicht!$C$2:$M$67,11,FALSE)</f>
        <v>850</v>
      </c>
      <c r="V347" s="25" t="str">
        <f>VLOOKUP(A347,Übersicht!$C$2:$N$67,12,FALSE)</f>
        <v>-</v>
      </c>
      <c r="W347" s="25" t="str">
        <f>VLOOKUP(A347,Übersicht!$C$2:$O$67,13,FALSE)</f>
        <v>-</v>
      </c>
      <c r="X347" s="4" t="s">
        <v>67</v>
      </c>
    </row>
    <row r="348" spans="1:24" x14ac:dyDescent="0.35">
      <c r="A348" s="3">
        <v>2007</v>
      </c>
      <c r="B348" s="22" t="s">
        <v>15</v>
      </c>
      <c r="C348" s="21" t="s">
        <v>24</v>
      </c>
      <c r="D348" s="23">
        <f>VLOOKUP(A348,Übersicht!$C$2:$D$67,2,FALSE)</f>
        <v>0</v>
      </c>
      <c r="E348" s="23" t="str">
        <f>VLOOKUP(A348,Übersicht!$C$2:$E$67,3,FALSE)</f>
        <v>≤ 16bar</v>
      </c>
      <c r="F348" s="3">
        <v>342</v>
      </c>
      <c r="G348" s="3">
        <f>VLOOKUP(A348,Übersicht!$C$2:$P$67,14,FALSE)</f>
        <v>1</v>
      </c>
      <c r="H348" s="3">
        <v>1</v>
      </c>
      <c r="I348" s="24">
        <v>72983.896347230882</v>
      </c>
      <c r="J348" s="3">
        <v>1981</v>
      </c>
      <c r="K348" s="4">
        <f t="shared" si="5"/>
        <v>45</v>
      </c>
      <c r="L348" s="21">
        <f>VLOOKUP(A348,Übersicht!$C$2:$F$67,4,FALSE)</f>
        <v>85</v>
      </c>
      <c r="M348" s="21">
        <f>VLOOKUP(A348,Übersicht!$C$2:$F$67,4,FALSE)</f>
        <v>85</v>
      </c>
      <c r="N348" s="3" t="s">
        <v>67</v>
      </c>
      <c r="O348" s="3">
        <v>1</v>
      </c>
      <c r="P348" s="4">
        <f>VLOOKUP(A348,Übersicht!$C$2:$I$67,7,FALSE)*100</f>
        <v>0</v>
      </c>
      <c r="Q348" s="4" t="s">
        <v>67</v>
      </c>
      <c r="R348" s="4">
        <f>VLOOKUP(A348,Übersicht!$C$2:$J$67,8,FALSE)*100</f>
        <v>100</v>
      </c>
      <c r="S348" s="4" t="str">
        <f>VLOOKUP(A348,Übersicht!$C$2:$K$67,9,FALSE)</f>
        <v>-</v>
      </c>
      <c r="T348" s="4" t="str">
        <f>VLOOKUP(A348,Übersicht!$C$2:$L$67,10,FALSE)</f>
        <v>-</v>
      </c>
      <c r="U348" s="25">
        <f>VLOOKUP(A348,Übersicht!$C$2:$M$67,11,FALSE)</f>
        <v>850</v>
      </c>
      <c r="V348" s="25" t="str">
        <f>VLOOKUP(A348,Übersicht!$C$2:$N$67,12,FALSE)</f>
        <v>-</v>
      </c>
      <c r="W348" s="25" t="str">
        <f>VLOOKUP(A348,Übersicht!$C$2:$O$67,13,FALSE)</f>
        <v>-</v>
      </c>
      <c r="X348" s="4" t="s">
        <v>67</v>
      </c>
    </row>
    <row r="349" spans="1:24" x14ac:dyDescent="0.35">
      <c r="A349" s="3">
        <v>2007</v>
      </c>
      <c r="B349" s="22" t="s">
        <v>15</v>
      </c>
      <c r="C349" s="21" t="s">
        <v>24</v>
      </c>
      <c r="D349" s="23">
        <f>VLOOKUP(A349,Übersicht!$C$2:$D$67,2,FALSE)</f>
        <v>0</v>
      </c>
      <c r="E349" s="23" t="str">
        <f>VLOOKUP(A349,Übersicht!$C$2:$E$67,3,FALSE)</f>
        <v>≤ 16bar</v>
      </c>
      <c r="F349" s="3">
        <v>343</v>
      </c>
      <c r="G349" s="3">
        <f>VLOOKUP(A349,Übersicht!$C$2:$P$67,14,FALSE)</f>
        <v>1</v>
      </c>
      <c r="H349" s="3">
        <v>1</v>
      </c>
      <c r="I349" s="24">
        <v>72983.896347230882</v>
      </c>
      <c r="J349" s="3">
        <v>1982</v>
      </c>
      <c r="K349" s="4">
        <f t="shared" si="5"/>
        <v>46</v>
      </c>
      <c r="L349" s="21">
        <f>VLOOKUP(A349,Übersicht!$C$2:$F$67,4,FALSE)</f>
        <v>85</v>
      </c>
      <c r="M349" s="21">
        <f>VLOOKUP(A349,Übersicht!$C$2:$F$67,4,FALSE)</f>
        <v>85</v>
      </c>
      <c r="N349" s="3" t="s">
        <v>67</v>
      </c>
      <c r="O349" s="3">
        <v>1</v>
      </c>
      <c r="P349" s="4">
        <f>VLOOKUP(A349,Übersicht!$C$2:$I$67,7,FALSE)*100</f>
        <v>0</v>
      </c>
      <c r="Q349" s="4" t="s">
        <v>67</v>
      </c>
      <c r="R349" s="4">
        <f>VLOOKUP(A349,Übersicht!$C$2:$J$67,8,FALSE)*100</f>
        <v>100</v>
      </c>
      <c r="S349" s="4" t="str">
        <f>VLOOKUP(A349,Übersicht!$C$2:$K$67,9,FALSE)</f>
        <v>-</v>
      </c>
      <c r="T349" s="4" t="str">
        <f>VLOOKUP(A349,Übersicht!$C$2:$L$67,10,FALSE)</f>
        <v>-</v>
      </c>
      <c r="U349" s="25">
        <f>VLOOKUP(A349,Übersicht!$C$2:$M$67,11,FALSE)</f>
        <v>850</v>
      </c>
      <c r="V349" s="25" t="str">
        <f>VLOOKUP(A349,Übersicht!$C$2:$N$67,12,FALSE)</f>
        <v>-</v>
      </c>
      <c r="W349" s="25" t="str">
        <f>VLOOKUP(A349,Übersicht!$C$2:$O$67,13,FALSE)</f>
        <v>-</v>
      </c>
      <c r="X349" s="4" t="s">
        <v>67</v>
      </c>
    </row>
    <row r="350" spans="1:24" x14ac:dyDescent="0.35">
      <c r="A350" s="3">
        <v>2007</v>
      </c>
      <c r="B350" s="22" t="s">
        <v>15</v>
      </c>
      <c r="C350" s="21" t="s">
        <v>24</v>
      </c>
      <c r="D350" s="23">
        <f>VLOOKUP(A350,Übersicht!$C$2:$D$67,2,FALSE)</f>
        <v>0</v>
      </c>
      <c r="E350" s="23" t="str">
        <f>VLOOKUP(A350,Übersicht!$C$2:$E$67,3,FALSE)</f>
        <v>≤ 16bar</v>
      </c>
      <c r="F350" s="3">
        <v>344</v>
      </c>
      <c r="G350" s="3">
        <f>VLOOKUP(A350,Übersicht!$C$2:$P$67,14,FALSE)</f>
        <v>1</v>
      </c>
      <c r="H350" s="3">
        <v>1</v>
      </c>
      <c r="I350" s="24">
        <v>72983.896347230882</v>
      </c>
      <c r="J350" s="3">
        <v>1983</v>
      </c>
      <c r="K350" s="4">
        <f t="shared" si="5"/>
        <v>47</v>
      </c>
      <c r="L350" s="21">
        <f>VLOOKUP(A350,Übersicht!$C$2:$F$67,4,FALSE)</f>
        <v>85</v>
      </c>
      <c r="M350" s="21">
        <f>VLOOKUP(A350,Übersicht!$C$2:$F$67,4,FALSE)</f>
        <v>85</v>
      </c>
      <c r="N350" s="3" t="s">
        <v>67</v>
      </c>
      <c r="O350" s="3">
        <v>1</v>
      </c>
      <c r="P350" s="4">
        <f>VLOOKUP(A350,Übersicht!$C$2:$I$67,7,FALSE)*100</f>
        <v>0</v>
      </c>
      <c r="Q350" s="4" t="s">
        <v>67</v>
      </c>
      <c r="R350" s="4">
        <f>VLOOKUP(A350,Übersicht!$C$2:$J$67,8,FALSE)*100</f>
        <v>100</v>
      </c>
      <c r="S350" s="4" t="str">
        <f>VLOOKUP(A350,Übersicht!$C$2:$K$67,9,FALSE)</f>
        <v>-</v>
      </c>
      <c r="T350" s="4" t="str">
        <f>VLOOKUP(A350,Übersicht!$C$2:$L$67,10,FALSE)</f>
        <v>-</v>
      </c>
      <c r="U350" s="25">
        <f>VLOOKUP(A350,Übersicht!$C$2:$M$67,11,FALSE)</f>
        <v>850</v>
      </c>
      <c r="V350" s="25" t="str">
        <f>VLOOKUP(A350,Übersicht!$C$2:$N$67,12,FALSE)</f>
        <v>-</v>
      </c>
      <c r="W350" s="25" t="str">
        <f>VLOOKUP(A350,Übersicht!$C$2:$O$67,13,FALSE)</f>
        <v>-</v>
      </c>
      <c r="X350" s="4" t="s">
        <v>67</v>
      </c>
    </row>
    <row r="351" spans="1:24" x14ac:dyDescent="0.35">
      <c r="A351" s="3">
        <v>2007</v>
      </c>
      <c r="B351" s="22" t="s">
        <v>15</v>
      </c>
      <c r="C351" s="21" t="s">
        <v>24</v>
      </c>
      <c r="D351" s="23">
        <f>VLOOKUP(A351,Übersicht!$C$2:$D$67,2,FALSE)</f>
        <v>0</v>
      </c>
      <c r="E351" s="23" t="str">
        <f>VLOOKUP(A351,Übersicht!$C$2:$E$67,3,FALSE)</f>
        <v>≤ 16bar</v>
      </c>
      <c r="F351" s="3">
        <v>345</v>
      </c>
      <c r="G351" s="3">
        <f>VLOOKUP(A351,Übersicht!$C$2:$P$67,14,FALSE)</f>
        <v>1</v>
      </c>
      <c r="H351" s="3">
        <v>1</v>
      </c>
      <c r="I351" s="24">
        <v>72983.896347230882</v>
      </c>
      <c r="J351" s="3">
        <v>1984</v>
      </c>
      <c r="K351" s="4">
        <f t="shared" si="5"/>
        <v>48</v>
      </c>
      <c r="L351" s="21">
        <f>VLOOKUP(A351,Übersicht!$C$2:$F$67,4,FALSE)</f>
        <v>85</v>
      </c>
      <c r="M351" s="21">
        <f>VLOOKUP(A351,Übersicht!$C$2:$F$67,4,FALSE)</f>
        <v>85</v>
      </c>
      <c r="N351" s="3" t="s">
        <v>67</v>
      </c>
      <c r="O351" s="3">
        <v>1</v>
      </c>
      <c r="P351" s="4">
        <f>VLOOKUP(A351,Übersicht!$C$2:$I$67,7,FALSE)*100</f>
        <v>0</v>
      </c>
      <c r="Q351" s="4" t="s">
        <v>67</v>
      </c>
      <c r="R351" s="4">
        <f>VLOOKUP(A351,Übersicht!$C$2:$J$67,8,FALSE)*100</f>
        <v>100</v>
      </c>
      <c r="S351" s="4" t="str">
        <f>VLOOKUP(A351,Übersicht!$C$2:$K$67,9,FALSE)</f>
        <v>-</v>
      </c>
      <c r="T351" s="4" t="str">
        <f>VLOOKUP(A351,Übersicht!$C$2:$L$67,10,FALSE)</f>
        <v>-</v>
      </c>
      <c r="U351" s="25">
        <f>VLOOKUP(A351,Übersicht!$C$2:$M$67,11,FALSE)</f>
        <v>850</v>
      </c>
      <c r="V351" s="25" t="str">
        <f>VLOOKUP(A351,Übersicht!$C$2:$N$67,12,FALSE)</f>
        <v>-</v>
      </c>
      <c r="W351" s="25" t="str">
        <f>VLOOKUP(A351,Übersicht!$C$2:$O$67,13,FALSE)</f>
        <v>-</v>
      </c>
      <c r="X351" s="4" t="s">
        <v>67</v>
      </c>
    </row>
    <row r="352" spans="1:24" x14ac:dyDescent="0.35">
      <c r="A352" s="3">
        <v>2007</v>
      </c>
      <c r="B352" s="22" t="s">
        <v>15</v>
      </c>
      <c r="C352" s="21" t="s">
        <v>24</v>
      </c>
      <c r="D352" s="23">
        <f>VLOOKUP(A352,Übersicht!$C$2:$D$67,2,FALSE)</f>
        <v>0</v>
      </c>
      <c r="E352" s="23" t="str">
        <f>VLOOKUP(A352,Übersicht!$C$2:$E$67,3,FALSE)</f>
        <v>≤ 16bar</v>
      </c>
      <c r="F352" s="3">
        <v>346</v>
      </c>
      <c r="G352" s="3">
        <f>VLOOKUP(A352,Übersicht!$C$2:$P$67,14,FALSE)</f>
        <v>1</v>
      </c>
      <c r="H352" s="3">
        <v>1</v>
      </c>
      <c r="I352" s="24">
        <v>72983.896347230882</v>
      </c>
      <c r="J352" s="3">
        <v>1985</v>
      </c>
      <c r="K352" s="4">
        <f t="shared" si="5"/>
        <v>49</v>
      </c>
      <c r="L352" s="21">
        <f>VLOOKUP(A352,Übersicht!$C$2:$F$67,4,FALSE)</f>
        <v>85</v>
      </c>
      <c r="M352" s="21">
        <f>VLOOKUP(A352,Übersicht!$C$2:$F$67,4,FALSE)</f>
        <v>85</v>
      </c>
      <c r="N352" s="3" t="s">
        <v>67</v>
      </c>
      <c r="O352" s="3">
        <v>1</v>
      </c>
      <c r="P352" s="4">
        <f>VLOOKUP(A352,Übersicht!$C$2:$I$67,7,FALSE)*100</f>
        <v>0</v>
      </c>
      <c r="Q352" s="4" t="s">
        <v>67</v>
      </c>
      <c r="R352" s="4">
        <f>VLOOKUP(A352,Übersicht!$C$2:$J$67,8,FALSE)*100</f>
        <v>100</v>
      </c>
      <c r="S352" s="4" t="str">
        <f>VLOOKUP(A352,Übersicht!$C$2:$K$67,9,FALSE)</f>
        <v>-</v>
      </c>
      <c r="T352" s="4" t="str">
        <f>VLOOKUP(A352,Übersicht!$C$2:$L$67,10,FALSE)</f>
        <v>-</v>
      </c>
      <c r="U352" s="25">
        <f>VLOOKUP(A352,Übersicht!$C$2:$M$67,11,FALSE)</f>
        <v>850</v>
      </c>
      <c r="V352" s="25" t="str">
        <f>VLOOKUP(A352,Übersicht!$C$2:$N$67,12,FALSE)</f>
        <v>-</v>
      </c>
      <c r="W352" s="25" t="str">
        <f>VLOOKUP(A352,Übersicht!$C$2:$O$67,13,FALSE)</f>
        <v>-</v>
      </c>
      <c r="X352" s="4" t="s">
        <v>67</v>
      </c>
    </row>
    <row r="353" spans="1:24" x14ac:dyDescent="0.35">
      <c r="A353" s="3">
        <v>2007</v>
      </c>
      <c r="B353" s="22" t="s">
        <v>15</v>
      </c>
      <c r="C353" s="21" t="s">
        <v>24</v>
      </c>
      <c r="D353" s="23">
        <f>VLOOKUP(A353,Übersicht!$C$2:$D$67,2,FALSE)</f>
        <v>0</v>
      </c>
      <c r="E353" s="23" t="str">
        <f>VLOOKUP(A353,Übersicht!$C$2:$E$67,3,FALSE)</f>
        <v>≤ 16bar</v>
      </c>
      <c r="F353" s="3">
        <v>347</v>
      </c>
      <c r="G353" s="3">
        <f>VLOOKUP(A353,Übersicht!$C$2:$P$67,14,FALSE)</f>
        <v>1</v>
      </c>
      <c r="H353" s="3">
        <v>1</v>
      </c>
      <c r="I353" s="24">
        <v>72983.896347230882</v>
      </c>
      <c r="J353" s="3">
        <v>1986</v>
      </c>
      <c r="K353" s="4">
        <f t="shared" si="5"/>
        <v>50</v>
      </c>
      <c r="L353" s="21">
        <f>VLOOKUP(A353,Übersicht!$C$2:$F$67,4,FALSE)</f>
        <v>85</v>
      </c>
      <c r="M353" s="21">
        <f>VLOOKUP(A353,Übersicht!$C$2:$F$67,4,FALSE)</f>
        <v>85</v>
      </c>
      <c r="N353" s="3" t="s">
        <v>67</v>
      </c>
      <c r="O353" s="3">
        <v>1</v>
      </c>
      <c r="P353" s="4">
        <f>VLOOKUP(A353,Übersicht!$C$2:$I$67,7,FALSE)*100</f>
        <v>0</v>
      </c>
      <c r="Q353" s="4" t="s">
        <v>67</v>
      </c>
      <c r="R353" s="4">
        <f>VLOOKUP(A353,Übersicht!$C$2:$J$67,8,FALSE)*100</f>
        <v>100</v>
      </c>
      <c r="S353" s="4" t="str">
        <f>VLOOKUP(A353,Übersicht!$C$2:$K$67,9,FALSE)</f>
        <v>-</v>
      </c>
      <c r="T353" s="4" t="str">
        <f>VLOOKUP(A353,Übersicht!$C$2:$L$67,10,FALSE)</f>
        <v>-</v>
      </c>
      <c r="U353" s="25">
        <f>VLOOKUP(A353,Übersicht!$C$2:$M$67,11,FALSE)</f>
        <v>850</v>
      </c>
      <c r="V353" s="25" t="str">
        <f>VLOOKUP(A353,Übersicht!$C$2:$N$67,12,FALSE)</f>
        <v>-</v>
      </c>
      <c r="W353" s="25" t="str">
        <f>VLOOKUP(A353,Übersicht!$C$2:$O$67,13,FALSE)</f>
        <v>-</v>
      </c>
      <c r="X353" s="4" t="s">
        <v>67</v>
      </c>
    </row>
    <row r="354" spans="1:24" x14ac:dyDescent="0.35">
      <c r="A354" s="3">
        <v>2007</v>
      </c>
      <c r="B354" s="22" t="s">
        <v>15</v>
      </c>
      <c r="C354" s="21" t="s">
        <v>24</v>
      </c>
      <c r="D354" s="23">
        <f>VLOOKUP(A354,Übersicht!$C$2:$D$67,2,FALSE)</f>
        <v>0</v>
      </c>
      <c r="E354" s="23" t="str">
        <f>VLOOKUP(A354,Übersicht!$C$2:$E$67,3,FALSE)</f>
        <v>≤ 16bar</v>
      </c>
      <c r="F354" s="3">
        <v>348</v>
      </c>
      <c r="G354" s="3">
        <f>VLOOKUP(A354,Übersicht!$C$2:$P$67,14,FALSE)</f>
        <v>1</v>
      </c>
      <c r="H354" s="3">
        <v>1</v>
      </c>
      <c r="I354" s="24">
        <v>72983.896347230882</v>
      </c>
      <c r="J354" s="3">
        <v>1987</v>
      </c>
      <c r="K354" s="4">
        <f t="shared" si="5"/>
        <v>51</v>
      </c>
      <c r="L354" s="21">
        <f>VLOOKUP(A354,Übersicht!$C$2:$F$67,4,FALSE)</f>
        <v>85</v>
      </c>
      <c r="M354" s="21">
        <f>VLOOKUP(A354,Übersicht!$C$2:$F$67,4,FALSE)</f>
        <v>85</v>
      </c>
      <c r="N354" s="3" t="s">
        <v>67</v>
      </c>
      <c r="O354" s="3">
        <v>1</v>
      </c>
      <c r="P354" s="4">
        <f>VLOOKUP(A354,Übersicht!$C$2:$I$67,7,FALSE)*100</f>
        <v>0</v>
      </c>
      <c r="Q354" s="4" t="s">
        <v>67</v>
      </c>
      <c r="R354" s="4">
        <f>VLOOKUP(A354,Übersicht!$C$2:$J$67,8,FALSE)*100</f>
        <v>100</v>
      </c>
      <c r="S354" s="4" t="str">
        <f>VLOOKUP(A354,Übersicht!$C$2:$K$67,9,FALSE)</f>
        <v>-</v>
      </c>
      <c r="T354" s="4" t="str">
        <f>VLOOKUP(A354,Übersicht!$C$2:$L$67,10,FALSE)</f>
        <v>-</v>
      </c>
      <c r="U354" s="25">
        <f>VLOOKUP(A354,Übersicht!$C$2:$M$67,11,FALSE)</f>
        <v>850</v>
      </c>
      <c r="V354" s="25" t="str">
        <f>VLOOKUP(A354,Übersicht!$C$2:$N$67,12,FALSE)</f>
        <v>-</v>
      </c>
      <c r="W354" s="25" t="str">
        <f>VLOOKUP(A354,Übersicht!$C$2:$O$67,13,FALSE)</f>
        <v>-</v>
      </c>
      <c r="X354" s="4" t="s">
        <v>67</v>
      </c>
    </row>
    <row r="355" spans="1:24" x14ac:dyDescent="0.35">
      <c r="A355" s="3">
        <v>2007</v>
      </c>
      <c r="B355" s="22" t="s">
        <v>15</v>
      </c>
      <c r="C355" s="21" t="s">
        <v>24</v>
      </c>
      <c r="D355" s="23">
        <f>VLOOKUP(A355,Übersicht!$C$2:$D$67,2,FALSE)</f>
        <v>0</v>
      </c>
      <c r="E355" s="23" t="str">
        <f>VLOOKUP(A355,Übersicht!$C$2:$E$67,3,FALSE)</f>
        <v>≤ 16bar</v>
      </c>
      <c r="F355" s="3">
        <v>349</v>
      </c>
      <c r="G355" s="3">
        <f>VLOOKUP(A355,Übersicht!$C$2:$P$67,14,FALSE)</f>
        <v>1</v>
      </c>
      <c r="H355" s="3">
        <v>1</v>
      </c>
      <c r="I355" s="24">
        <v>72983.896347230882</v>
      </c>
      <c r="J355" s="3">
        <v>1988</v>
      </c>
      <c r="K355" s="4">
        <f t="shared" si="5"/>
        <v>52</v>
      </c>
      <c r="L355" s="21">
        <f>VLOOKUP(A355,Übersicht!$C$2:$F$67,4,FALSE)</f>
        <v>85</v>
      </c>
      <c r="M355" s="21">
        <f>VLOOKUP(A355,Übersicht!$C$2:$F$67,4,FALSE)</f>
        <v>85</v>
      </c>
      <c r="N355" s="3" t="s">
        <v>67</v>
      </c>
      <c r="O355" s="3">
        <v>1</v>
      </c>
      <c r="P355" s="4">
        <f>VLOOKUP(A355,Übersicht!$C$2:$I$67,7,FALSE)*100</f>
        <v>0</v>
      </c>
      <c r="Q355" s="4" t="s">
        <v>67</v>
      </c>
      <c r="R355" s="4">
        <f>VLOOKUP(A355,Übersicht!$C$2:$J$67,8,FALSE)*100</f>
        <v>100</v>
      </c>
      <c r="S355" s="4" t="str">
        <f>VLOOKUP(A355,Übersicht!$C$2:$K$67,9,FALSE)</f>
        <v>-</v>
      </c>
      <c r="T355" s="4" t="str">
        <f>VLOOKUP(A355,Übersicht!$C$2:$L$67,10,FALSE)</f>
        <v>-</v>
      </c>
      <c r="U355" s="25">
        <f>VLOOKUP(A355,Übersicht!$C$2:$M$67,11,FALSE)</f>
        <v>850</v>
      </c>
      <c r="V355" s="25" t="str">
        <f>VLOOKUP(A355,Übersicht!$C$2:$N$67,12,FALSE)</f>
        <v>-</v>
      </c>
      <c r="W355" s="25" t="str">
        <f>VLOOKUP(A355,Übersicht!$C$2:$O$67,13,FALSE)</f>
        <v>-</v>
      </c>
      <c r="X355" s="4" t="s">
        <v>67</v>
      </c>
    </row>
    <row r="356" spans="1:24" x14ac:dyDescent="0.35">
      <c r="A356" s="3">
        <v>2007</v>
      </c>
      <c r="B356" s="22" t="s">
        <v>15</v>
      </c>
      <c r="C356" s="21" t="s">
        <v>24</v>
      </c>
      <c r="D356" s="23">
        <f>VLOOKUP(A356,Übersicht!$C$2:$D$67,2,FALSE)</f>
        <v>0</v>
      </c>
      <c r="E356" s="23" t="str">
        <f>VLOOKUP(A356,Übersicht!$C$2:$E$67,3,FALSE)</f>
        <v>≤ 16bar</v>
      </c>
      <c r="F356" s="3">
        <v>350</v>
      </c>
      <c r="G356" s="3">
        <f>VLOOKUP(A356,Übersicht!$C$2:$P$67,14,FALSE)</f>
        <v>1</v>
      </c>
      <c r="H356" s="3">
        <v>1</v>
      </c>
      <c r="I356" s="24">
        <v>72983.896347230882</v>
      </c>
      <c r="J356" s="3">
        <v>1989</v>
      </c>
      <c r="K356" s="4">
        <f t="shared" si="5"/>
        <v>53</v>
      </c>
      <c r="L356" s="21">
        <f>VLOOKUP(A356,Übersicht!$C$2:$F$67,4,FALSE)</f>
        <v>85</v>
      </c>
      <c r="M356" s="21">
        <f>VLOOKUP(A356,Übersicht!$C$2:$F$67,4,FALSE)</f>
        <v>85</v>
      </c>
      <c r="N356" s="3" t="s">
        <v>67</v>
      </c>
      <c r="O356" s="3">
        <v>1</v>
      </c>
      <c r="P356" s="4">
        <f>VLOOKUP(A356,Übersicht!$C$2:$I$67,7,FALSE)*100</f>
        <v>0</v>
      </c>
      <c r="Q356" s="4" t="s">
        <v>67</v>
      </c>
      <c r="R356" s="4">
        <f>VLOOKUP(A356,Übersicht!$C$2:$J$67,8,FALSE)*100</f>
        <v>100</v>
      </c>
      <c r="S356" s="4" t="str">
        <f>VLOOKUP(A356,Übersicht!$C$2:$K$67,9,FALSE)</f>
        <v>-</v>
      </c>
      <c r="T356" s="4" t="str">
        <f>VLOOKUP(A356,Übersicht!$C$2:$L$67,10,FALSE)</f>
        <v>-</v>
      </c>
      <c r="U356" s="25">
        <f>VLOOKUP(A356,Übersicht!$C$2:$M$67,11,FALSE)</f>
        <v>850</v>
      </c>
      <c r="V356" s="25" t="str">
        <f>VLOOKUP(A356,Übersicht!$C$2:$N$67,12,FALSE)</f>
        <v>-</v>
      </c>
      <c r="W356" s="25" t="str">
        <f>VLOOKUP(A356,Übersicht!$C$2:$O$67,13,FALSE)</f>
        <v>-</v>
      </c>
      <c r="X356" s="4" t="s">
        <v>67</v>
      </c>
    </row>
    <row r="357" spans="1:24" x14ac:dyDescent="0.35">
      <c r="A357" s="3">
        <v>2007</v>
      </c>
      <c r="B357" s="22" t="s">
        <v>15</v>
      </c>
      <c r="C357" s="21" t="s">
        <v>24</v>
      </c>
      <c r="D357" s="23">
        <f>VLOOKUP(A357,Übersicht!$C$2:$D$67,2,FALSE)</f>
        <v>0</v>
      </c>
      <c r="E357" s="23" t="str">
        <f>VLOOKUP(A357,Übersicht!$C$2:$E$67,3,FALSE)</f>
        <v>≤ 16bar</v>
      </c>
      <c r="F357" s="3">
        <v>351</v>
      </c>
      <c r="G357" s="3">
        <f>VLOOKUP(A357,Übersicht!$C$2:$P$67,14,FALSE)</f>
        <v>1</v>
      </c>
      <c r="H357" s="3">
        <v>1</v>
      </c>
      <c r="I357" s="24">
        <v>72983.896347230882</v>
      </c>
      <c r="J357" s="3">
        <v>1990</v>
      </c>
      <c r="K357" s="4">
        <f t="shared" si="5"/>
        <v>54</v>
      </c>
      <c r="L357" s="21">
        <f>VLOOKUP(A357,Übersicht!$C$2:$F$67,4,FALSE)</f>
        <v>85</v>
      </c>
      <c r="M357" s="21">
        <f>VLOOKUP(A357,Übersicht!$C$2:$F$67,4,FALSE)</f>
        <v>85</v>
      </c>
      <c r="N357" s="3" t="s">
        <v>67</v>
      </c>
      <c r="O357" s="3">
        <v>1</v>
      </c>
      <c r="P357" s="4">
        <f>VLOOKUP(A357,Übersicht!$C$2:$I$67,7,FALSE)*100</f>
        <v>0</v>
      </c>
      <c r="Q357" s="4" t="s">
        <v>67</v>
      </c>
      <c r="R357" s="4">
        <f>VLOOKUP(A357,Übersicht!$C$2:$J$67,8,FALSE)*100</f>
        <v>100</v>
      </c>
      <c r="S357" s="4" t="str">
        <f>VLOOKUP(A357,Übersicht!$C$2:$K$67,9,FALSE)</f>
        <v>-</v>
      </c>
      <c r="T357" s="4" t="str">
        <f>VLOOKUP(A357,Übersicht!$C$2:$L$67,10,FALSE)</f>
        <v>-</v>
      </c>
      <c r="U357" s="25">
        <f>VLOOKUP(A357,Übersicht!$C$2:$M$67,11,FALSE)</f>
        <v>850</v>
      </c>
      <c r="V357" s="25" t="str">
        <f>VLOOKUP(A357,Übersicht!$C$2:$N$67,12,FALSE)</f>
        <v>-</v>
      </c>
      <c r="W357" s="25" t="str">
        <f>VLOOKUP(A357,Übersicht!$C$2:$O$67,13,FALSE)</f>
        <v>-</v>
      </c>
      <c r="X357" s="4" t="s">
        <v>67</v>
      </c>
    </row>
    <row r="358" spans="1:24" x14ac:dyDescent="0.35">
      <c r="A358" s="3">
        <v>2007</v>
      </c>
      <c r="B358" s="22" t="s">
        <v>15</v>
      </c>
      <c r="C358" s="21" t="s">
        <v>24</v>
      </c>
      <c r="D358" s="23">
        <f>VLOOKUP(A358,Übersicht!$C$2:$D$67,2,FALSE)</f>
        <v>0</v>
      </c>
      <c r="E358" s="23" t="str">
        <f>VLOOKUP(A358,Übersicht!$C$2:$E$67,3,FALSE)</f>
        <v>≤ 16bar</v>
      </c>
      <c r="F358" s="3">
        <v>352</v>
      </c>
      <c r="G358" s="3">
        <f>VLOOKUP(A358,Übersicht!$C$2:$P$67,14,FALSE)</f>
        <v>1</v>
      </c>
      <c r="H358" s="3">
        <v>1</v>
      </c>
      <c r="I358" s="24">
        <v>72983.896347230882</v>
      </c>
      <c r="J358" s="3">
        <v>1991</v>
      </c>
      <c r="K358" s="4">
        <f t="shared" si="5"/>
        <v>55</v>
      </c>
      <c r="L358" s="21">
        <f>VLOOKUP(A358,Übersicht!$C$2:$F$67,4,FALSE)</f>
        <v>85</v>
      </c>
      <c r="M358" s="21">
        <f>VLOOKUP(A358,Übersicht!$C$2:$F$67,4,FALSE)</f>
        <v>85</v>
      </c>
      <c r="N358" s="3" t="s">
        <v>67</v>
      </c>
      <c r="O358" s="3">
        <v>1</v>
      </c>
      <c r="P358" s="4">
        <f>VLOOKUP(A358,Übersicht!$C$2:$I$67,7,FALSE)*100</f>
        <v>0</v>
      </c>
      <c r="Q358" s="4" t="s">
        <v>67</v>
      </c>
      <c r="R358" s="4">
        <f>VLOOKUP(A358,Übersicht!$C$2:$J$67,8,FALSE)*100</f>
        <v>100</v>
      </c>
      <c r="S358" s="4" t="str">
        <f>VLOOKUP(A358,Übersicht!$C$2:$K$67,9,FALSE)</f>
        <v>-</v>
      </c>
      <c r="T358" s="4" t="str">
        <f>VLOOKUP(A358,Übersicht!$C$2:$L$67,10,FALSE)</f>
        <v>-</v>
      </c>
      <c r="U358" s="25">
        <f>VLOOKUP(A358,Übersicht!$C$2:$M$67,11,FALSE)</f>
        <v>850</v>
      </c>
      <c r="V358" s="25" t="str">
        <f>VLOOKUP(A358,Übersicht!$C$2:$N$67,12,FALSE)</f>
        <v>-</v>
      </c>
      <c r="W358" s="25" t="str">
        <f>VLOOKUP(A358,Übersicht!$C$2:$O$67,13,FALSE)</f>
        <v>-</v>
      </c>
      <c r="X358" s="4" t="s">
        <v>67</v>
      </c>
    </row>
    <row r="359" spans="1:24" x14ac:dyDescent="0.35">
      <c r="A359" s="3">
        <v>2007</v>
      </c>
      <c r="B359" s="22" t="s">
        <v>15</v>
      </c>
      <c r="C359" s="21" t="s">
        <v>24</v>
      </c>
      <c r="D359" s="23">
        <f>VLOOKUP(A359,Übersicht!$C$2:$D$67,2,FALSE)</f>
        <v>0</v>
      </c>
      <c r="E359" s="23" t="str">
        <f>VLOOKUP(A359,Übersicht!$C$2:$E$67,3,FALSE)</f>
        <v>≤ 16bar</v>
      </c>
      <c r="F359" s="3">
        <v>353</v>
      </c>
      <c r="G359" s="3">
        <f>VLOOKUP(A359,Übersicht!$C$2:$P$67,14,FALSE)</f>
        <v>1</v>
      </c>
      <c r="H359" s="3">
        <v>1</v>
      </c>
      <c r="I359" s="24">
        <v>72983.896347230882</v>
      </c>
      <c r="J359" s="3">
        <v>1992</v>
      </c>
      <c r="K359" s="4">
        <f t="shared" si="5"/>
        <v>56</v>
      </c>
      <c r="L359" s="21">
        <f>VLOOKUP(A359,Übersicht!$C$2:$F$67,4,FALSE)</f>
        <v>85</v>
      </c>
      <c r="M359" s="21">
        <f>VLOOKUP(A359,Übersicht!$C$2:$F$67,4,FALSE)</f>
        <v>85</v>
      </c>
      <c r="N359" s="3" t="s">
        <v>67</v>
      </c>
      <c r="O359" s="3">
        <v>1</v>
      </c>
      <c r="P359" s="4">
        <f>VLOOKUP(A359,Übersicht!$C$2:$I$67,7,FALSE)*100</f>
        <v>0</v>
      </c>
      <c r="Q359" s="4" t="s">
        <v>67</v>
      </c>
      <c r="R359" s="4">
        <f>VLOOKUP(A359,Übersicht!$C$2:$J$67,8,FALSE)*100</f>
        <v>100</v>
      </c>
      <c r="S359" s="4" t="str">
        <f>VLOOKUP(A359,Übersicht!$C$2:$K$67,9,FALSE)</f>
        <v>-</v>
      </c>
      <c r="T359" s="4" t="str">
        <f>VLOOKUP(A359,Übersicht!$C$2:$L$67,10,FALSE)</f>
        <v>-</v>
      </c>
      <c r="U359" s="25">
        <f>VLOOKUP(A359,Übersicht!$C$2:$M$67,11,FALSE)</f>
        <v>850</v>
      </c>
      <c r="V359" s="25" t="str">
        <f>VLOOKUP(A359,Übersicht!$C$2:$N$67,12,FALSE)</f>
        <v>-</v>
      </c>
      <c r="W359" s="25" t="str">
        <f>VLOOKUP(A359,Übersicht!$C$2:$O$67,13,FALSE)</f>
        <v>-</v>
      </c>
      <c r="X359" s="4" t="s">
        <v>67</v>
      </c>
    </row>
    <row r="360" spans="1:24" x14ac:dyDescent="0.35">
      <c r="A360" s="3">
        <v>2007</v>
      </c>
      <c r="B360" s="22" t="s">
        <v>15</v>
      </c>
      <c r="C360" s="21" t="s">
        <v>24</v>
      </c>
      <c r="D360" s="23">
        <f>VLOOKUP(A360,Übersicht!$C$2:$D$67,2,FALSE)</f>
        <v>0</v>
      </c>
      <c r="E360" s="23" t="str">
        <f>VLOOKUP(A360,Übersicht!$C$2:$E$67,3,FALSE)</f>
        <v>≤ 16bar</v>
      </c>
      <c r="F360" s="3">
        <v>354</v>
      </c>
      <c r="G360" s="3">
        <f>VLOOKUP(A360,Übersicht!$C$2:$P$67,14,FALSE)</f>
        <v>1</v>
      </c>
      <c r="H360" s="3">
        <v>1</v>
      </c>
      <c r="I360" s="24">
        <v>72983.896347230882</v>
      </c>
      <c r="J360" s="3">
        <v>1993</v>
      </c>
      <c r="K360" s="4">
        <f t="shared" si="5"/>
        <v>57</v>
      </c>
      <c r="L360" s="21">
        <f>VLOOKUP(A360,Übersicht!$C$2:$F$67,4,FALSE)</f>
        <v>85</v>
      </c>
      <c r="M360" s="21">
        <f>VLOOKUP(A360,Übersicht!$C$2:$F$67,4,FALSE)</f>
        <v>85</v>
      </c>
      <c r="N360" s="3" t="s">
        <v>67</v>
      </c>
      <c r="O360" s="3">
        <v>1</v>
      </c>
      <c r="P360" s="4">
        <f>VLOOKUP(A360,Übersicht!$C$2:$I$67,7,FALSE)*100</f>
        <v>0</v>
      </c>
      <c r="Q360" s="4" t="s">
        <v>67</v>
      </c>
      <c r="R360" s="4">
        <f>VLOOKUP(A360,Übersicht!$C$2:$J$67,8,FALSE)*100</f>
        <v>100</v>
      </c>
      <c r="S360" s="4" t="str">
        <f>VLOOKUP(A360,Übersicht!$C$2:$K$67,9,FALSE)</f>
        <v>-</v>
      </c>
      <c r="T360" s="4" t="str">
        <f>VLOOKUP(A360,Übersicht!$C$2:$L$67,10,FALSE)</f>
        <v>-</v>
      </c>
      <c r="U360" s="25">
        <f>VLOOKUP(A360,Übersicht!$C$2:$M$67,11,FALSE)</f>
        <v>850</v>
      </c>
      <c r="V360" s="25" t="str">
        <f>VLOOKUP(A360,Übersicht!$C$2:$N$67,12,FALSE)</f>
        <v>-</v>
      </c>
      <c r="W360" s="25" t="str">
        <f>VLOOKUP(A360,Übersicht!$C$2:$O$67,13,FALSE)</f>
        <v>-</v>
      </c>
      <c r="X360" s="4" t="s">
        <v>67</v>
      </c>
    </row>
    <row r="361" spans="1:24" x14ac:dyDescent="0.35">
      <c r="A361" s="3">
        <v>2007</v>
      </c>
      <c r="B361" s="22" t="s">
        <v>15</v>
      </c>
      <c r="C361" s="21" t="s">
        <v>24</v>
      </c>
      <c r="D361" s="23">
        <f>VLOOKUP(A361,Übersicht!$C$2:$D$67,2,FALSE)</f>
        <v>0</v>
      </c>
      <c r="E361" s="23" t="str">
        <f>VLOOKUP(A361,Übersicht!$C$2:$E$67,3,FALSE)</f>
        <v>≤ 16bar</v>
      </c>
      <c r="F361" s="3">
        <v>355</v>
      </c>
      <c r="G361" s="3">
        <f>VLOOKUP(A361,Übersicht!$C$2:$P$67,14,FALSE)</f>
        <v>1</v>
      </c>
      <c r="H361" s="3">
        <v>1</v>
      </c>
      <c r="I361" s="24">
        <v>72983.896347230882</v>
      </c>
      <c r="J361" s="3">
        <v>1994</v>
      </c>
      <c r="K361" s="4">
        <f t="shared" si="5"/>
        <v>58</v>
      </c>
      <c r="L361" s="21">
        <f>VLOOKUP(A361,Übersicht!$C$2:$F$67,4,FALSE)</f>
        <v>85</v>
      </c>
      <c r="M361" s="21">
        <f>VLOOKUP(A361,Übersicht!$C$2:$F$67,4,FALSE)</f>
        <v>85</v>
      </c>
      <c r="N361" s="3" t="s">
        <v>67</v>
      </c>
      <c r="O361" s="3">
        <v>1</v>
      </c>
      <c r="P361" s="4">
        <f>VLOOKUP(A361,Übersicht!$C$2:$I$67,7,FALSE)*100</f>
        <v>0</v>
      </c>
      <c r="Q361" s="4" t="s">
        <v>67</v>
      </c>
      <c r="R361" s="4">
        <f>VLOOKUP(A361,Übersicht!$C$2:$J$67,8,FALSE)*100</f>
        <v>100</v>
      </c>
      <c r="S361" s="4" t="str">
        <f>VLOOKUP(A361,Übersicht!$C$2:$K$67,9,FALSE)</f>
        <v>-</v>
      </c>
      <c r="T361" s="4" t="str">
        <f>VLOOKUP(A361,Übersicht!$C$2:$L$67,10,FALSE)</f>
        <v>-</v>
      </c>
      <c r="U361" s="25">
        <f>VLOOKUP(A361,Übersicht!$C$2:$M$67,11,FALSE)</f>
        <v>850</v>
      </c>
      <c r="V361" s="25" t="str">
        <f>VLOOKUP(A361,Übersicht!$C$2:$N$67,12,FALSE)</f>
        <v>-</v>
      </c>
      <c r="W361" s="25" t="str">
        <f>VLOOKUP(A361,Übersicht!$C$2:$O$67,13,FALSE)</f>
        <v>-</v>
      </c>
      <c r="X361" s="4" t="s">
        <v>67</v>
      </c>
    </row>
    <row r="362" spans="1:24" x14ac:dyDescent="0.35">
      <c r="A362" s="3">
        <v>2007</v>
      </c>
      <c r="B362" s="22" t="s">
        <v>15</v>
      </c>
      <c r="C362" s="21" t="s">
        <v>24</v>
      </c>
      <c r="D362" s="23">
        <f>VLOOKUP(A362,Übersicht!$C$2:$D$67,2,FALSE)</f>
        <v>0</v>
      </c>
      <c r="E362" s="23" t="str">
        <f>VLOOKUP(A362,Übersicht!$C$2:$E$67,3,FALSE)</f>
        <v>≤ 16bar</v>
      </c>
      <c r="F362" s="3">
        <v>356</v>
      </c>
      <c r="G362" s="3">
        <f>VLOOKUP(A362,Übersicht!$C$2:$P$67,14,FALSE)</f>
        <v>1</v>
      </c>
      <c r="H362" s="3">
        <v>1</v>
      </c>
      <c r="I362" s="24">
        <v>72983.896347230882</v>
      </c>
      <c r="J362" s="3">
        <v>1995</v>
      </c>
      <c r="K362" s="4">
        <f t="shared" si="5"/>
        <v>59</v>
      </c>
      <c r="L362" s="21">
        <f>VLOOKUP(A362,Übersicht!$C$2:$F$67,4,FALSE)</f>
        <v>85</v>
      </c>
      <c r="M362" s="21">
        <f>VLOOKUP(A362,Übersicht!$C$2:$F$67,4,FALSE)</f>
        <v>85</v>
      </c>
      <c r="N362" s="3" t="s">
        <v>67</v>
      </c>
      <c r="O362" s="3">
        <v>1</v>
      </c>
      <c r="P362" s="4">
        <f>VLOOKUP(A362,Übersicht!$C$2:$I$67,7,FALSE)*100</f>
        <v>0</v>
      </c>
      <c r="Q362" s="4" t="s">
        <v>67</v>
      </c>
      <c r="R362" s="4">
        <f>VLOOKUP(A362,Übersicht!$C$2:$J$67,8,FALSE)*100</f>
        <v>100</v>
      </c>
      <c r="S362" s="4" t="str">
        <f>VLOOKUP(A362,Übersicht!$C$2:$K$67,9,FALSE)</f>
        <v>-</v>
      </c>
      <c r="T362" s="4" t="str">
        <f>VLOOKUP(A362,Übersicht!$C$2:$L$67,10,FALSE)</f>
        <v>-</v>
      </c>
      <c r="U362" s="25">
        <f>VLOOKUP(A362,Übersicht!$C$2:$M$67,11,FALSE)</f>
        <v>850</v>
      </c>
      <c r="V362" s="25" t="str">
        <f>VLOOKUP(A362,Übersicht!$C$2:$N$67,12,FALSE)</f>
        <v>-</v>
      </c>
      <c r="W362" s="25" t="str">
        <f>VLOOKUP(A362,Übersicht!$C$2:$O$67,13,FALSE)</f>
        <v>-</v>
      </c>
      <c r="X362" s="4" t="s">
        <v>67</v>
      </c>
    </row>
    <row r="363" spans="1:24" x14ac:dyDescent="0.35">
      <c r="A363" s="3">
        <v>2007</v>
      </c>
      <c r="B363" s="22" t="s">
        <v>15</v>
      </c>
      <c r="C363" s="21" t="s">
        <v>24</v>
      </c>
      <c r="D363" s="23">
        <f>VLOOKUP(A363,Übersicht!$C$2:$D$67,2,FALSE)</f>
        <v>0</v>
      </c>
      <c r="E363" s="23" t="str">
        <f>VLOOKUP(A363,Übersicht!$C$2:$E$67,3,FALSE)</f>
        <v>≤ 16bar</v>
      </c>
      <c r="F363" s="3">
        <v>357</v>
      </c>
      <c r="G363" s="3">
        <f>VLOOKUP(A363,Übersicht!$C$2:$P$67,14,FALSE)</f>
        <v>1</v>
      </c>
      <c r="H363" s="3">
        <v>1</v>
      </c>
      <c r="I363" s="24">
        <v>72983.896347230882</v>
      </c>
      <c r="J363" s="3">
        <v>1996</v>
      </c>
      <c r="K363" s="4">
        <f t="shared" si="5"/>
        <v>60</v>
      </c>
      <c r="L363" s="21">
        <f>VLOOKUP(A363,Übersicht!$C$2:$F$67,4,FALSE)</f>
        <v>85</v>
      </c>
      <c r="M363" s="21">
        <f>VLOOKUP(A363,Übersicht!$C$2:$F$67,4,FALSE)</f>
        <v>85</v>
      </c>
      <c r="N363" s="3" t="s">
        <v>67</v>
      </c>
      <c r="O363" s="3">
        <v>1</v>
      </c>
      <c r="P363" s="4">
        <f>VLOOKUP(A363,Übersicht!$C$2:$I$67,7,FALSE)*100</f>
        <v>0</v>
      </c>
      <c r="Q363" s="4" t="s">
        <v>67</v>
      </c>
      <c r="R363" s="4">
        <f>VLOOKUP(A363,Übersicht!$C$2:$J$67,8,FALSE)*100</f>
        <v>100</v>
      </c>
      <c r="S363" s="4" t="str">
        <f>VLOOKUP(A363,Übersicht!$C$2:$K$67,9,FALSE)</f>
        <v>-</v>
      </c>
      <c r="T363" s="4" t="str">
        <f>VLOOKUP(A363,Übersicht!$C$2:$L$67,10,FALSE)</f>
        <v>-</v>
      </c>
      <c r="U363" s="25">
        <f>VLOOKUP(A363,Übersicht!$C$2:$M$67,11,FALSE)</f>
        <v>850</v>
      </c>
      <c r="V363" s="25" t="str">
        <f>VLOOKUP(A363,Übersicht!$C$2:$N$67,12,FALSE)</f>
        <v>-</v>
      </c>
      <c r="W363" s="25" t="str">
        <f>VLOOKUP(A363,Übersicht!$C$2:$O$67,13,FALSE)</f>
        <v>-</v>
      </c>
      <c r="X363" s="4" t="s">
        <v>67</v>
      </c>
    </row>
    <row r="364" spans="1:24" x14ac:dyDescent="0.35">
      <c r="A364" s="3">
        <v>2007</v>
      </c>
      <c r="B364" s="22" t="s">
        <v>15</v>
      </c>
      <c r="C364" s="21" t="s">
        <v>24</v>
      </c>
      <c r="D364" s="23">
        <f>VLOOKUP(A364,Übersicht!$C$2:$D$67,2,FALSE)</f>
        <v>0</v>
      </c>
      <c r="E364" s="23" t="str">
        <f>VLOOKUP(A364,Übersicht!$C$2:$E$67,3,FALSE)</f>
        <v>≤ 16bar</v>
      </c>
      <c r="F364" s="3">
        <v>358</v>
      </c>
      <c r="G364" s="3">
        <f>VLOOKUP(A364,Übersicht!$C$2:$P$67,14,FALSE)</f>
        <v>1</v>
      </c>
      <c r="H364" s="3">
        <v>1</v>
      </c>
      <c r="I364" s="24">
        <v>72983.896347230882</v>
      </c>
      <c r="J364" s="3">
        <v>1997</v>
      </c>
      <c r="K364" s="4">
        <f t="shared" si="5"/>
        <v>61</v>
      </c>
      <c r="L364" s="21">
        <f>VLOOKUP(A364,Übersicht!$C$2:$F$67,4,FALSE)</f>
        <v>85</v>
      </c>
      <c r="M364" s="21">
        <f>VLOOKUP(A364,Übersicht!$C$2:$F$67,4,FALSE)</f>
        <v>85</v>
      </c>
      <c r="N364" s="3" t="s">
        <v>67</v>
      </c>
      <c r="O364" s="3">
        <v>1</v>
      </c>
      <c r="P364" s="4">
        <f>VLOOKUP(A364,Übersicht!$C$2:$I$67,7,FALSE)*100</f>
        <v>0</v>
      </c>
      <c r="Q364" s="4" t="s">
        <v>67</v>
      </c>
      <c r="R364" s="4">
        <f>VLOOKUP(A364,Übersicht!$C$2:$J$67,8,FALSE)*100</f>
        <v>100</v>
      </c>
      <c r="S364" s="4" t="str">
        <f>VLOOKUP(A364,Übersicht!$C$2:$K$67,9,FALSE)</f>
        <v>-</v>
      </c>
      <c r="T364" s="4" t="str">
        <f>VLOOKUP(A364,Übersicht!$C$2:$L$67,10,FALSE)</f>
        <v>-</v>
      </c>
      <c r="U364" s="25">
        <f>VLOOKUP(A364,Übersicht!$C$2:$M$67,11,FALSE)</f>
        <v>850</v>
      </c>
      <c r="V364" s="25" t="str">
        <f>VLOOKUP(A364,Übersicht!$C$2:$N$67,12,FALSE)</f>
        <v>-</v>
      </c>
      <c r="W364" s="25" t="str">
        <f>VLOOKUP(A364,Übersicht!$C$2:$O$67,13,FALSE)</f>
        <v>-</v>
      </c>
      <c r="X364" s="4" t="s">
        <v>67</v>
      </c>
    </row>
    <row r="365" spans="1:24" x14ac:dyDescent="0.35">
      <c r="A365" s="3">
        <v>2007</v>
      </c>
      <c r="B365" s="22" t="s">
        <v>15</v>
      </c>
      <c r="C365" s="21" t="s">
        <v>24</v>
      </c>
      <c r="D365" s="23">
        <f>VLOOKUP(A365,Übersicht!$C$2:$D$67,2,FALSE)</f>
        <v>0</v>
      </c>
      <c r="E365" s="23" t="str">
        <f>VLOOKUP(A365,Übersicht!$C$2:$E$67,3,FALSE)</f>
        <v>≤ 16bar</v>
      </c>
      <c r="F365" s="3">
        <v>359</v>
      </c>
      <c r="G365" s="3">
        <f>VLOOKUP(A365,Übersicht!$C$2:$P$67,14,FALSE)</f>
        <v>1</v>
      </c>
      <c r="H365" s="3">
        <v>1</v>
      </c>
      <c r="I365" s="24">
        <v>72983.896347230882</v>
      </c>
      <c r="J365" s="3">
        <v>1998</v>
      </c>
      <c r="K365" s="4">
        <f t="shared" si="5"/>
        <v>62</v>
      </c>
      <c r="L365" s="21">
        <f>VLOOKUP(A365,Übersicht!$C$2:$F$67,4,FALSE)</f>
        <v>85</v>
      </c>
      <c r="M365" s="21">
        <f>VLOOKUP(A365,Übersicht!$C$2:$F$67,4,FALSE)</f>
        <v>85</v>
      </c>
      <c r="N365" s="3" t="s">
        <v>67</v>
      </c>
      <c r="O365" s="3">
        <v>1</v>
      </c>
      <c r="P365" s="4">
        <f>VLOOKUP(A365,Übersicht!$C$2:$I$67,7,FALSE)*100</f>
        <v>0</v>
      </c>
      <c r="Q365" s="4" t="s">
        <v>67</v>
      </c>
      <c r="R365" s="4">
        <f>VLOOKUP(A365,Übersicht!$C$2:$J$67,8,FALSE)*100</f>
        <v>100</v>
      </c>
      <c r="S365" s="4" t="str">
        <f>VLOOKUP(A365,Übersicht!$C$2:$K$67,9,FALSE)</f>
        <v>-</v>
      </c>
      <c r="T365" s="4" t="str">
        <f>VLOOKUP(A365,Übersicht!$C$2:$L$67,10,FALSE)</f>
        <v>-</v>
      </c>
      <c r="U365" s="25">
        <f>VLOOKUP(A365,Übersicht!$C$2:$M$67,11,FALSE)</f>
        <v>850</v>
      </c>
      <c r="V365" s="25" t="str">
        <f>VLOOKUP(A365,Übersicht!$C$2:$N$67,12,FALSE)</f>
        <v>-</v>
      </c>
      <c r="W365" s="25" t="str">
        <f>VLOOKUP(A365,Übersicht!$C$2:$O$67,13,FALSE)</f>
        <v>-</v>
      </c>
      <c r="X365" s="4" t="s">
        <v>67</v>
      </c>
    </row>
    <row r="366" spans="1:24" x14ac:dyDescent="0.35">
      <c r="A366" s="3">
        <v>2007</v>
      </c>
      <c r="B366" s="22" t="s">
        <v>15</v>
      </c>
      <c r="C366" s="21" t="s">
        <v>24</v>
      </c>
      <c r="D366" s="23">
        <f>VLOOKUP(A366,Übersicht!$C$2:$D$67,2,FALSE)</f>
        <v>0</v>
      </c>
      <c r="E366" s="23" t="str">
        <f>VLOOKUP(A366,Übersicht!$C$2:$E$67,3,FALSE)</f>
        <v>≤ 16bar</v>
      </c>
      <c r="F366" s="3">
        <v>360</v>
      </c>
      <c r="G366" s="3">
        <f>VLOOKUP(A366,Übersicht!$C$2:$P$67,14,FALSE)</f>
        <v>1</v>
      </c>
      <c r="H366" s="3">
        <v>1</v>
      </c>
      <c r="I366" s="24">
        <v>72983.896347230882</v>
      </c>
      <c r="J366" s="3">
        <v>1999</v>
      </c>
      <c r="K366" s="4">
        <f t="shared" si="5"/>
        <v>63</v>
      </c>
      <c r="L366" s="21">
        <f>VLOOKUP(A366,Übersicht!$C$2:$F$67,4,FALSE)</f>
        <v>85</v>
      </c>
      <c r="M366" s="21">
        <f>VLOOKUP(A366,Übersicht!$C$2:$F$67,4,FALSE)</f>
        <v>85</v>
      </c>
      <c r="N366" s="3" t="s">
        <v>67</v>
      </c>
      <c r="O366" s="3">
        <v>1</v>
      </c>
      <c r="P366" s="4">
        <f>VLOOKUP(A366,Übersicht!$C$2:$I$67,7,FALSE)*100</f>
        <v>0</v>
      </c>
      <c r="Q366" s="4" t="s">
        <v>67</v>
      </c>
      <c r="R366" s="4">
        <f>VLOOKUP(A366,Übersicht!$C$2:$J$67,8,FALSE)*100</f>
        <v>100</v>
      </c>
      <c r="S366" s="4" t="str">
        <f>VLOOKUP(A366,Übersicht!$C$2:$K$67,9,FALSE)</f>
        <v>-</v>
      </c>
      <c r="T366" s="4" t="str">
        <f>VLOOKUP(A366,Übersicht!$C$2:$L$67,10,FALSE)</f>
        <v>-</v>
      </c>
      <c r="U366" s="25">
        <f>VLOOKUP(A366,Übersicht!$C$2:$M$67,11,FALSE)</f>
        <v>850</v>
      </c>
      <c r="V366" s="25" t="str">
        <f>VLOOKUP(A366,Übersicht!$C$2:$N$67,12,FALSE)</f>
        <v>-</v>
      </c>
      <c r="W366" s="25" t="str">
        <f>VLOOKUP(A366,Übersicht!$C$2:$O$67,13,FALSE)</f>
        <v>-</v>
      </c>
      <c r="X366" s="4" t="s">
        <v>67</v>
      </c>
    </row>
    <row r="367" spans="1:24" x14ac:dyDescent="0.35">
      <c r="A367" s="3">
        <v>2007</v>
      </c>
      <c r="B367" s="22" t="s">
        <v>15</v>
      </c>
      <c r="C367" s="21" t="s">
        <v>24</v>
      </c>
      <c r="D367" s="23">
        <f>VLOOKUP(A367,Übersicht!$C$2:$D$67,2,FALSE)</f>
        <v>0</v>
      </c>
      <c r="E367" s="23" t="str">
        <f>VLOOKUP(A367,Übersicht!$C$2:$E$67,3,FALSE)</f>
        <v>≤ 16bar</v>
      </c>
      <c r="F367" s="3">
        <v>361</v>
      </c>
      <c r="G367" s="3">
        <f>VLOOKUP(A367,Übersicht!$C$2:$P$67,14,FALSE)</f>
        <v>1</v>
      </c>
      <c r="H367" s="3">
        <v>1</v>
      </c>
      <c r="I367" s="24">
        <v>72983.896347230882</v>
      </c>
      <c r="J367" s="3">
        <v>2000</v>
      </c>
      <c r="K367" s="4">
        <f t="shared" si="5"/>
        <v>64</v>
      </c>
      <c r="L367" s="21">
        <f>VLOOKUP(A367,Übersicht!$C$2:$F$67,4,FALSE)</f>
        <v>85</v>
      </c>
      <c r="M367" s="21">
        <f>VLOOKUP(A367,Übersicht!$C$2:$F$67,4,FALSE)</f>
        <v>85</v>
      </c>
      <c r="N367" s="3" t="s">
        <v>67</v>
      </c>
      <c r="O367" s="3">
        <v>1</v>
      </c>
      <c r="P367" s="4">
        <f>VLOOKUP(A367,Übersicht!$C$2:$I$67,7,FALSE)*100</f>
        <v>0</v>
      </c>
      <c r="Q367" s="4" t="s">
        <v>67</v>
      </c>
      <c r="R367" s="4">
        <f>VLOOKUP(A367,Übersicht!$C$2:$J$67,8,FALSE)*100</f>
        <v>100</v>
      </c>
      <c r="S367" s="4" t="str">
        <f>VLOOKUP(A367,Übersicht!$C$2:$K$67,9,FALSE)</f>
        <v>-</v>
      </c>
      <c r="T367" s="4" t="str">
        <f>VLOOKUP(A367,Übersicht!$C$2:$L$67,10,FALSE)</f>
        <v>-</v>
      </c>
      <c r="U367" s="25">
        <f>VLOOKUP(A367,Übersicht!$C$2:$M$67,11,FALSE)</f>
        <v>850</v>
      </c>
      <c r="V367" s="25" t="str">
        <f>VLOOKUP(A367,Übersicht!$C$2:$N$67,12,FALSE)</f>
        <v>-</v>
      </c>
      <c r="W367" s="25" t="str">
        <f>VLOOKUP(A367,Übersicht!$C$2:$O$67,13,FALSE)</f>
        <v>-</v>
      </c>
      <c r="X367" s="4" t="s">
        <v>67</v>
      </c>
    </row>
    <row r="368" spans="1:24" x14ac:dyDescent="0.35">
      <c r="A368" s="3">
        <v>2007</v>
      </c>
      <c r="B368" s="22" t="s">
        <v>15</v>
      </c>
      <c r="C368" s="21" t="s">
        <v>24</v>
      </c>
      <c r="D368" s="23">
        <f>VLOOKUP(A368,Übersicht!$C$2:$D$67,2,FALSE)</f>
        <v>0</v>
      </c>
      <c r="E368" s="23" t="str">
        <f>VLOOKUP(A368,Übersicht!$C$2:$E$67,3,FALSE)</f>
        <v>≤ 16bar</v>
      </c>
      <c r="F368" s="3">
        <v>362</v>
      </c>
      <c r="G368" s="3">
        <f>VLOOKUP(A368,Übersicht!$C$2:$P$67,14,FALSE)</f>
        <v>1</v>
      </c>
      <c r="H368" s="3">
        <v>1</v>
      </c>
      <c r="I368" s="24">
        <v>72983.896347230882</v>
      </c>
      <c r="J368" s="3">
        <v>2001</v>
      </c>
      <c r="K368" s="4">
        <f t="shared" si="5"/>
        <v>65</v>
      </c>
      <c r="L368" s="21">
        <f>VLOOKUP(A368,Übersicht!$C$2:$F$67,4,FALSE)</f>
        <v>85</v>
      </c>
      <c r="M368" s="21">
        <f>VLOOKUP(A368,Übersicht!$C$2:$F$67,4,FALSE)</f>
        <v>85</v>
      </c>
      <c r="N368" s="3" t="s">
        <v>67</v>
      </c>
      <c r="O368" s="3">
        <v>1</v>
      </c>
      <c r="P368" s="4">
        <f>VLOOKUP(A368,Übersicht!$C$2:$I$67,7,FALSE)*100</f>
        <v>0</v>
      </c>
      <c r="Q368" s="4" t="s">
        <v>67</v>
      </c>
      <c r="R368" s="4">
        <f>VLOOKUP(A368,Übersicht!$C$2:$J$67,8,FALSE)*100</f>
        <v>100</v>
      </c>
      <c r="S368" s="4" t="str">
        <f>VLOOKUP(A368,Übersicht!$C$2:$K$67,9,FALSE)</f>
        <v>-</v>
      </c>
      <c r="T368" s="4" t="str">
        <f>VLOOKUP(A368,Übersicht!$C$2:$L$67,10,FALSE)</f>
        <v>-</v>
      </c>
      <c r="U368" s="25">
        <f>VLOOKUP(A368,Übersicht!$C$2:$M$67,11,FALSE)</f>
        <v>850</v>
      </c>
      <c r="V368" s="25" t="str">
        <f>VLOOKUP(A368,Übersicht!$C$2:$N$67,12,FALSE)</f>
        <v>-</v>
      </c>
      <c r="W368" s="25" t="str">
        <f>VLOOKUP(A368,Übersicht!$C$2:$O$67,13,FALSE)</f>
        <v>-</v>
      </c>
      <c r="X368" s="4" t="s">
        <v>67</v>
      </c>
    </row>
    <row r="369" spans="1:24" x14ac:dyDescent="0.35">
      <c r="A369" s="3">
        <v>2007</v>
      </c>
      <c r="B369" s="22" t="s">
        <v>15</v>
      </c>
      <c r="C369" s="21" t="s">
        <v>24</v>
      </c>
      <c r="D369" s="23">
        <f>VLOOKUP(A369,Übersicht!$C$2:$D$67,2,FALSE)</f>
        <v>0</v>
      </c>
      <c r="E369" s="23" t="str">
        <f>VLOOKUP(A369,Übersicht!$C$2:$E$67,3,FALSE)</f>
        <v>≤ 16bar</v>
      </c>
      <c r="F369" s="3">
        <v>363</v>
      </c>
      <c r="G369" s="3">
        <f>VLOOKUP(A369,Übersicht!$C$2:$P$67,14,FALSE)</f>
        <v>1</v>
      </c>
      <c r="H369" s="3">
        <v>1</v>
      </c>
      <c r="I369" s="24">
        <v>72983.896347230882</v>
      </c>
      <c r="J369" s="3">
        <v>2002</v>
      </c>
      <c r="K369" s="4">
        <f t="shared" si="5"/>
        <v>66</v>
      </c>
      <c r="L369" s="21">
        <f>VLOOKUP(A369,Übersicht!$C$2:$F$67,4,FALSE)</f>
        <v>85</v>
      </c>
      <c r="M369" s="21">
        <f>VLOOKUP(A369,Übersicht!$C$2:$F$67,4,FALSE)</f>
        <v>85</v>
      </c>
      <c r="N369" s="3" t="s">
        <v>67</v>
      </c>
      <c r="O369" s="3">
        <v>1</v>
      </c>
      <c r="P369" s="4">
        <f>VLOOKUP(A369,Übersicht!$C$2:$I$67,7,FALSE)*100</f>
        <v>0</v>
      </c>
      <c r="Q369" s="4" t="s">
        <v>67</v>
      </c>
      <c r="R369" s="4">
        <f>VLOOKUP(A369,Übersicht!$C$2:$J$67,8,FALSE)*100</f>
        <v>100</v>
      </c>
      <c r="S369" s="4" t="str">
        <f>VLOOKUP(A369,Übersicht!$C$2:$K$67,9,FALSE)</f>
        <v>-</v>
      </c>
      <c r="T369" s="4" t="str">
        <f>VLOOKUP(A369,Übersicht!$C$2:$L$67,10,FALSE)</f>
        <v>-</v>
      </c>
      <c r="U369" s="25">
        <f>VLOOKUP(A369,Übersicht!$C$2:$M$67,11,FALSE)</f>
        <v>850</v>
      </c>
      <c r="V369" s="25" t="str">
        <f>VLOOKUP(A369,Übersicht!$C$2:$N$67,12,FALSE)</f>
        <v>-</v>
      </c>
      <c r="W369" s="25" t="str">
        <f>VLOOKUP(A369,Übersicht!$C$2:$O$67,13,FALSE)</f>
        <v>-</v>
      </c>
      <c r="X369" s="4" t="s">
        <v>67</v>
      </c>
    </row>
    <row r="370" spans="1:24" x14ac:dyDescent="0.35">
      <c r="A370" s="3">
        <v>2007</v>
      </c>
      <c r="B370" s="22" t="s">
        <v>15</v>
      </c>
      <c r="C370" s="21" t="s">
        <v>24</v>
      </c>
      <c r="D370" s="23">
        <f>VLOOKUP(A370,Übersicht!$C$2:$D$67,2,FALSE)</f>
        <v>0</v>
      </c>
      <c r="E370" s="23" t="str">
        <f>VLOOKUP(A370,Übersicht!$C$2:$E$67,3,FALSE)</f>
        <v>≤ 16bar</v>
      </c>
      <c r="F370" s="3">
        <v>364</v>
      </c>
      <c r="G370" s="3">
        <f>VLOOKUP(A370,Übersicht!$C$2:$P$67,14,FALSE)</f>
        <v>1</v>
      </c>
      <c r="H370" s="3">
        <v>1</v>
      </c>
      <c r="I370" s="24">
        <v>72983.896347230882</v>
      </c>
      <c r="J370" s="3">
        <v>2003</v>
      </c>
      <c r="K370" s="4">
        <f t="shared" si="5"/>
        <v>67</v>
      </c>
      <c r="L370" s="21">
        <f>VLOOKUP(A370,Übersicht!$C$2:$F$67,4,FALSE)</f>
        <v>85</v>
      </c>
      <c r="M370" s="21">
        <f>VLOOKUP(A370,Übersicht!$C$2:$F$67,4,FALSE)</f>
        <v>85</v>
      </c>
      <c r="N370" s="3" t="s">
        <v>67</v>
      </c>
      <c r="O370" s="3">
        <v>1</v>
      </c>
      <c r="P370" s="4">
        <f>VLOOKUP(A370,Übersicht!$C$2:$I$67,7,FALSE)*100</f>
        <v>0</v>
      </c>
      <c r="Q370" s="4" t="s">
        <v>67</v>
      </c>
      <c r="R370" s="4">
        <f>VLOOKUP(A370,Übersicht!$C$2:$J$67,8,FALSE)*100</f>
        <v>100</v>
      </c>
      <c r="S370" s="4" t="str">
        <f>VLOOKUP(A370,Übersicht!$C$2:$K$67,9,FALSE)</f>
        <v>-</v>
      </c>
      <c r="T370" s="4" t="str">
        <f>VLOOKUP(A370,Übersicht!$C$2:$L$67,10,FALSE)</f>
        <v>-</v>
      </c>
      <c r="U370" s="25">
        <f>VLOOKUP(A370,Übersicht!$C$2:$M$67,11,FALSE)</f>
        <v>850</v>
      </c>
      <c r="V370" s="25" t="str">
        <f>VLOOKUP(A370,Übersicht!$C$2:$N$67,12,FALSE)</f>
        <v>-</v>
      </c>
      <c r="W370" s="25" t="str">
        <f>VLOOKUP(A370,Übersicht!$C$2:$O$67,13,FALSE)</f>
        <v>-</v>
      </c>
      <c r="X370" s="4" t="s">
        <v>67</v>
      </c>
    </row>
    <row r="371" spans="1:24" x14ac:dyDescent="0.35">
      <c r="A371" s="3">
        <v>2007</v>
      </c>
      <c r="B371" s="22" t="s">
        <v>15</v>
      </c>
      <c r="C371" s="21" t="s">
        <v>24</v>
      </c>
      <c r="D371" s="23">
        <f>VLOOKUP(A371,Übersicht!$C$2:$D$67,2,FALSE)</f>
        <v>0</v>
      </c>
      <c r="E371" s="23" t="str">
        <f>VLOOKUP(A371,Übersicht!$C$2:$E$67,3,FALSE)</f>
        <v>≤ 16bar</v>
      </c>
      <c r="F371" s="3">
        <v>365</v>
      </c>
      <c r="G371" s="3">
        <f>VLOOKUP(A371,Übersicht!$C$2:$P$67,14,FALSE)</f>
        <v>1</v>
      </c>
      <c r="H371" s="3">
        <v>1</v>
      </c>
      <c r="I371" s="24">
        <v>72983.896347230882</v>
      </c>
      <c r="J371" s="3">
        <v>2004</v>
      </c>
      <c r="K371" s="4">
        <f t="shared" si="5"/>
        <v>68</v>
      </c>
      <c r="L371" s="21">
        <f>VLOOKUP(A371,Übersicht!$C$2:$F$67,4,FALSE)</f>
        <v>85</v>
      </c>
      <c r="M371" s="21">
        <f>VLOOKUP(A371,Übersicht!$C$2:$F$67,4,FALSE)</f>
        <v>85</v>
      </c>
      <c r="N371" s="3" t="s">
        <v>67</v>
      </c>
      <c r="O371" s="3">
        <v>1</v>
      </c>
      <c r="P371" s="4">
        <f>VLOOKUP(A371,Übersicht!$C$2:$I$67,7,FALSE)*100</f>
        <v>0</v>
      </c>
      <c r="Q371" s="4" t="s">
        <v>67</v>
      </c>
      <c r="R371" s="4">
        <f>VLOOKUP(A371,Übersicht!$C$2:$J$67,8,FALSE)*100</f>
        <v>100</v>
      </c>
      <c r="S371" s="4" t="str">
        <f>VLOOKUP(A371,Übersicht!$C$2:$K$67,9,FALSE)</f>
        <v>-</v>
      </c>
      <c r="T371" s="4" t="str">
        <f>VLOOKUP(A371,Übersicht!$C$2:$L$67,10,FALSE)</f>
        <v>-</v>
      </c>
      <c r="U371" s="25">
        <f>VLOOKUP(A371,Übersicht!$C$2:$M$67,11,FALSE)</f>
        <v>850</v>
      </c>
      <c r="V371" s="25" t="str">
        <f>VLOOKUP(A371,Übersicht!$C$2:$N$67,12,FALSE)</f>
        <v>-</v>
      </c>
      <c r="W371" s="25" t="str">
        <f>VLOOKUP(A371,Übersicht!$C$2:$O$67,13,FALSE)</f>
        <v>-</v>
      </c>
      <c r="X371" s="4" t="s">
        <v>67</v>
      </c>
    </row>
    <row r="372" spans="1:24" x14ac:dyDescent="0.35">
      <c r="A372" s="3">
        <v>2007</v>
      </c>
      <c r="B372" s="22" t="s">
        <v>15</v>
      </c>
      <c r="C372" s="21" t="s">
        <v>24</v>
      </c>
      <c r="D372" s="23">
        <f>VLOOKUP(A372,Übersicht!$C$2:$D$67,2,FALSE)</f>
        <v>0</v>
      </c>
      <c r="E372" s="23" t="str">
        <f>VLOOKUP(A372,Übersicht!$C$2:$E$67,3,FALSE)</f>
        <v>≤ 16bar</v>
      </c>
      <c r="F372" s="3">
        <v>366</v>
      </c>
      <c r="G372" s="3">
        <f>VLOOKUP(A372,Übersicht!$C$2:$P$67,14,FALSE)</f>
        <v>1</v>
      </c>
      <c r="H372" s="3">
        <v>1</v>
      </c>
      <c r="I372" s="24">
        <v>72983.896347230882</v>
      </c>
      <c r="J372" s="3">
        <v>2005</v>
      </c>
      <c r="K372" s="4">
        <f t="shared" si="5"/>
        <v>69</v>
      </c>
      <c r="L372" s="21">
        <f>VLOOKUP(A372,Übersicht!$C$2:$F$67,4,FALSE)</f>
        <v>85</v>
      </c>
      <c r="M372" s="21">
        <f>VLOOKUP(A372,Übersicht!$C$2:$F$67,4,FALSE)</f>
        <v>85</v>
      </c>
      <c r="N372" s="3" t="s">
        <v>67</v>
      </c>
      <c r="O372" s="3">
        <v>1</v>
      </c>
      <c r="P372" s="4">
        <f>VLOOKUP(A372,Übersicht!$C$2:$I$67,7,FALSE)*100</f>
        <v>0</v>
      </c>
      <c r="Q372" s="4" t="s">
        <v>67</v>
      </c>
      <c r="R372" s="4">
        <f>VLOOKUP(A372,Übersicht!$C$2:$J$67,8,FALSE)*100</f>
        <v>100</v>
      </c>
      <c r="S372" s="4" t="str">
        <f>VLOOKUP(A372,Übersicht!$C$2:$K$67,9,FALSE)</f>
        <v>-</v>
      </c>
      <c r="T372" s="4" t="str">
        <f>VLOOKUP(A372,Übersicht!$C$2:$L$67,10,FALSE)</f>
        <v>-</v>
      </c>
      <c r="U372" s="25">
        <f>VLOOKUP(A372,Übersicht!$C$2:$M$67,11,FALSE)</f>
        <v>850</v>
      </c>
      <c r="V372" s="25" t="str">
        <f>VLOOKUP(A372,Übersicht!$C$2:$N$67,12,FALSE)</f>
        <v>-</v>
      </c>
      <c r="W372" s="25" t="str">
        <f>VLOOKUP(A372,Übersicht!$C$2:$O$67,13,FALSE)</f>
        <v>-</v>
      </c>
      <c r="X372" s="4" t="s">
        <v>67</v>
      </c>
    </row>
    <row r="373" spans="1:24" x14ac:dyDescent="0.35">
      <c r="A373" s="3">
        <v>2007</v>
      </c>
      <c r="B373" s="22" t="s">
        <v>15</v>
      </c>
      <c r="C373" s="21" t="s">
        <v>24</v>
      </c>
      <c r="D373" s="23">
        <f>VLOOKUP(A373,Übersicht!$C$2:$D$67,2,FALSE)</f>
        <v>0</v>
      </c>
      <c r="E373" s="23" t="str">
        <f>VLOOKUP(A373,Übersicht!$C$2:$E$67,3,FALSE)</f>
        <v>≤ 16bar</v>
      </c>
      <c r="F373" s="3">
        <v>367</v>
      </c>
      <c r="G373" s="3">
        <f>VLOOKUP(A373,Übersicht!$C$2:$P$67,14,FALSE)</f>
        <v>1</v>
      </c>
      <c r="H373" s="3">
        <v>1</v>
      </c>
      <c r="I373" s="24">
        <v>72983.896347230882</v>
      </c>
      <c r="J373" s="3">
        <v>2006</v>
      </c>
      <c r="K373" s="4">
        <f t="shared" si="5"/>
        <v>70</v>
      </c>
      <c r="L373" s="21">
        <f>VLOOKUP(A373,Übersicht!$C$2:$F$67,4,FALSE)</f>
        <v>85</v>
      </c>
      <c r="M373" s="21">
        <f>VLOOKUP(A373,Übersicht!$C$2:$F$67,4,FALSE)</f>
        <v>85</v>
      </c>
      <c r="N373" s="3" t="s">
        <v>67</v>
      </c>
      <c r="O373" s="3">
        <v>1</v>
      </c>
      <c r="P373" s="4">
        <f>VLOOKUP(A373,Übersicht!$C$2:$I$67,7,FALSE)*100</f>
        <v>0</v>
      </c>
      <c r="Q373" s="4" t="s">
        <v>67</v>
      </c>
      <c r="R373" s="4">
        <f>VLOOKUP(A373,Übersicht!$C$2:$J$67,8,FALSE)*100</f>
        <v>100</v>
      </c>
      <c r="S373" s="4" t="str">
        <f>VLOOKUP(A373,Übersicht!$C$2:$K$67,9,FALSE)</f>
        <v>-</v>
      </c>
      <c r="T373" s="4" t="str">
        <f>VLOOKUP(A373,Übersicht!$C$2:$L$67,10,FALSE)</f>
        <v>-</v>
      </c>
      <c r="U373" s="25">
        <f>VLOOKUP(A373,Übersicht!$C$2:$M$67,11,FALSE)</f>
        <v>850</v>
      </c>
      <c r="V373" s="25" t="str">
        <f>VLOOKUP(A373,Übersicht!$C$2:$N$67,12,FALSE)</f>
        <v>-</v>
      </c>
      <c r="W373" s="25" t="str">
        <f>VLOOKUP(A373,Übersicht!$C$2:$O$67,13,FALSE)</f>
        <v>-</v>
      </c>
      <c r="X373" s="4" t="s">
        <v>67</v>
      </c>
    </row>
    <row r="374" spans="1:24" x14ac:dyDescent="0.35">
      <c r="A374" s="3">
        <v>2007</v>
      </c>
      <c r="B374" s="22" t="s">
        <v>15</v>
      </c>
      <c r="C374" s="21" t="s">
        <v>24</v>
      </c>
      <c r="D374" s="23">
        <f>VLOOKUP(A374,Übersicht!$C$2:$D$67,2,FALSE)</f>
        <v>0</v>
      </c>
      <c r="E374" s="23" t="str">
        <f>VLOOKUP(A374,Übersicht!$C$2:$E$67,3,FALSE)</f>
        <v>≤ 16bar</v>
      </c>
      <c r="F374" s="3">
        <v>368</v>
      </c>
      <c r="G374" s="3">
        <f>VLOOKUP(A374,Übersicht!$C$2:$P$67,14,FALSE)</f>
        <v>1</v>
      </c>
      <c r="H374" s="3">
        <v>1</v>
      </c>
      <c r="I374" s="24">
        <v>72983.896347230882</v>
      </c>
      <c r="J374" s="3">
        <v>2007</v>
      </c>
      <c r="K374" s="4">
        <f t="shared" si="5"/>
        <v>71</v>
      </c>
      <c r="L374" s="21">
        <f>VLOOKUP(A374,Übersicht!$C$2:$F$67,4,FALSE)</f>
        <v>85</v>
      </c>
      <c r="M374" s="21">
        <f>VLOOKUP(A374,Übersicht!$C$2:$F$67,4,FALSE)</f>
        <v>85</v>
      </c>
      <c r="N374" s="3" t="s">
        <v>67</v>
      </c>
      <c r="O374" s="3">
        <v>1</v>
      </c>
      <c r="P374" s="4">
        <f>VLOOKUP(A374,Übersicht!$C$2:$I$67,7,FALSE)*100</f>
        <v>0</v>
      </c>
      <c r="Q374" s="4" t="s">
        <v>67</v>
      </c>
      <c r="R374" s="4">
        <f>VLOOKUP(A374,Übersicht!$C$2:$J$67,8,FALSE)*100</f>
        <v>100</v>
      </c>
      <c r="S374" s="4" t="str">
        <f>VLOOKUP(A374,Übersicht!$C$2:$K$67,9,FALSE)</f>
        <v>-</v>
      </c>
      <c r="T374" s="4" t="str">
        <f>VLOOKUP(A374,Übersicht!$C$2:$L$67,10,FALSE)</f>
        <v>-</v>
      </c>
      <c r="U374" s="25">
        <f>VLOOKUP(A374,Übersicht!$C$2:$M$67,11,FALSE)</f>
        <v>850</v>
      </c>
      <c r="V374" s="25" t="str">
        <f>VLOOKUP(A374,Übersicht!$C$2:$N$67,12,FALSE)</f>
        <v>-</v>
      </c>
      <c r="W374" s="25" t="str">
        <f>VLOOKUP(A374,Übersicht!$C$2:$O$67,13,FALSE)</f>
        <v>-</v>
      </c>
      <c r="X374" s="4" t="s">
        <v>67</v>
      </c>
    </row>
    <row r="375" spans="1:24" x14ac:dyDescent="0.35">
      <c r="A375" s="3">
        <v>2007</v>
      </c>
      <c r="B375" s="22" t="s">
        <v>15</v>
      </c>
      <c r="C375" s="21" t="s">
        <v>24</v>
      </c>
      <c r="D375" s="23">
        <f>VLOOKUP(A375,Übersicht!$C$2:$D$67,2,FALSE)</f>
        <v>0</v>
      </c>
      <c r="E375" s="23" t="str">
        <f>VLOOKUP(A375,Übersicht!$C$2:$E$67,3,FALSE)</f>
        <v>≤ 16bar</v>
      </c>
      <c r="F375" s="3">
        <v>369</v>
      </c>
      <c r="G375" s="3">
        <f>VLOOKUP(A375,Übersicht!$C$2:$P$67,14,FALSE)</f>
        <v>1</v>
      </c>
      <c r="H375" s="3">
        <v>1</v>
      </c>
      <c r="I375" s="24">
        <v>72983.896347230882</v>
      </c>
      <c r="J375" s="3">
        <v>2008</v>
      </c>
      <c r="K375" s="4">
        <f t="shared" si="5"/>
        <v>72</v>
      </c>
      <c r="L375" s="21">
        <f>VLOOKUP(A375,Übersicht!$C$2:$F$67,4,FALSE)</f>
        <v>85</v>
      </c>
      <c r="M375" s="21">
        <f>VLOOKUP(A375,Übersicht!$C$2:$F$67,4,FALSE)</f>
        <v>85</v>
      </c>
      <c r="N375" s="3" t="s">
        <v>67</v>
      </c>
      <c r="O375" s="3">
        <v>1</v>
      </c>
      <c r="P375" s="4">
        <f>VLOOKUP(A375,Übersicht!$C$2:$I$67,7,FALSE)*100</f>
        <v>0</v>
      </c>
      <c r="Q375" s="4" t="s">
        <v>67</v>
      </c>
      <c r="R375" s="4">
        <f>VLOOKUP(A375,Übersicht!$C$2:$J$67,8,FALSE)*100</f>
        <v>100</v>
      </c>
      <c r="S375" s="4" t="str">
        <f>VLOOKUP(A375,Übersicht!$C$2:$K$67,9,FALSE)</f>
        <v>-</v>
      </c>
      <c r="T375" s="4" t="str">
        <f>VLOOKUP(A375,Übersicht!$C$2:$L$67,10,FALSE)</f>
        <v>-</v>
      </c>
      <c r="U375" s="25">
        <f>VLOOKUP(A375,Übersicht!$C$2:$M$67,11,FALSE)</f>
        <v>850</v>
      </c>
      <c r="V375" s="25" t="str">
        <f>VLOOKUP(A375,Übersicht!$C$2:$N$67,12,FALSE)</f>
        <v>-</v>
      </c>
      <c r="W375" s="25" t="str">
        <f>VLOOKUP(A375,Übersicht!$C$2:$O$67,13,FALSE)</f>
        <v>-</v>
      </c>
      <c r="X375" s="4" t="s">
        <v>67</v>
      </c>
    </row>
    <row r="376" spans="1:24" x14ac:dyDescent="0.35">
      <c r="A376" s="3">
        <v>2007</v>
      </c>
      <c r="B376" s="22" t="s">
        <v>15</v>
      </c>
      <c r="C376" s="21" t="s">
        <v>24</v>
      </c>
      <c r="D376" s="23">
        <f>VLOOKUP(A376,Übersicht!$C$2:$D$67,2,FALSE)</f>
        <v>0</v>
      </c>
      <c r="E376" s="23" t="str">
        <f>VLOOKUP(A376,Übersicht!$C$2:$E$67,3,FALSE)</f>
        <v>≤ 16bar</v>
      </c>
      <c r="F376" s="3">
        <v>370</v>
      </c>
      <c r="G376" s="3">
        <f>VLOOKUP(A376,Übersicht!$C$2:$P$67,14,FALSE)</f>
        <v>1</v>
      </c>
      <c r="H376" s="3">
        <v>1</v>
      </c>
      <c r="I376" s="24">
        <v>72983.896347230882</v>
      </c>
      <c r="J376" s="3">
        <v>2009</v>
      </c>
      <c r="K376" s="4">
        <f t="shared" si="5"/>
        <v>73</v>
      </c>
      <c r="L376" s="21">
        <f>VLOOKUP(A376,Übersicht!$C$2:$F$67,4,FALSE)</f>
        <v>85</v>
      </c>
      <c r="M376" s="21">
        <f>VLOOKUP(A376,Übersicht!$C$2:$F$67,4,FALSE)</f>
        <v>85</v>
      </c>
      <c r="N376" s="3" t="s">
        <v>67</v>
      </c>
      <c r="O376" s="3">
        <v>1</v>
      </c>
      <c r="P376" s="4">
        <f>VLOOKUP(A376,Übersicht!$C$2:$I$67,7,FALSE)*100</f>
        <v>0</v>
      </c>
      <c r="Q376" s="4" t="s">
        <v>67</v>
      </c>
      <c r="R376" s="4">
        <f>VLOOKUP(A376,Übersicht!$C$2:$J$67,8,FALSE)*100</f>
        <v>100</v>
      </c>
      <c r="S376" s="4" t="str">
        <f>VLOOKUP(A376,Übersicht!$C$2:$K$67,9,FALSE)</f>
        <v>-</v>
      </c>
      <c r="T376" s="4" t="str">
        <f>VLOOKUP(A376,Übersicht!$C$2:$L$67,10,FALSE)</f>
        <v>-</v>
      </c>
      <c r="U376" s="25">
        <f>VLOOKUP(A376,Übersicht!$C$2:$M$67,11,FALSE)</f>
        <v>850</v>
      </c>
      <c r="V376" s="25" t="str">
        <f>VLOOKUP(A376,Übersicht!$C$2:$N$67,12,FALSE)</f>
        <v>-</v>
      </c>
      <c r="W376" s="25" t="str">
        <f>VLOOKUP(A376,Übersicht!$C$2:$O$67,13,FALSE)</f>
        <v>-</v>
      </c>
      <c r="X376" s="4" t="s">
        <v>67</v>
      </c>
    </row>
    <row r="377" spans="1:24" x14ac:dyDescent="0.35">
      <c r="A377" s="3">
        <v>2007</v>
      </c>
      <c r="B377" s="22" t="s">
        <v>15</v>
      </c>
      <c r="C377" s="21" t="s">
        <v>24</v>
      </c>
      <c r="D377" s="23">
        <f>VLOOKUP(A377,Übersicht!$C$2:$D$67,2,FALSE)</f>
        <v>0</v>
      </c>
      <c r="E377" s="23" t="str">
        <f>VLOOKUP(A377,Übersicht!$C$2:$E$67,3,FALSE)</f>
        <v>≤ 16bar</v>
      </c>
      <c r="F377" s="3">
        <v>371</v>
      </c>
      <c r="G377" s="3">
        <f>VLOOKUP(A377,Übersicht!$C$2:$P$67,14,FALSE)</f>
        <v>1</v>
      </c>
      <c r="H377" s="3">
        <v>1</v>
      </c>
      <c r="I377" s="24">
        <v>72983.896347230882</v>
      </c>
      <c r="J377" s="3">
        <v>2010</v>
      </c>
      <c r="K377" s="4">
        <f t="shared" si="5"/>
        <v>74</v>
      </c>
      <c r="L377" s="21">
        <f>VLOOKUP(A377,Übersicht!$C$2:$F$67,4,FALSE)</f>
        <v>85</v>
      </c>
      <c r="M377" s="21">
        <f>VLOOKUP(A377,Übersicht!$C$2:$F$67,4,FALSE)</f>
        <v>85</v>
      </c>
      <c r="N377" s="3" t="s">
        <v>67</v>
      </c>
      <c r="O377" s="3">
        <v>1</v>
      </c>
      <c r="P377" s="4">
        <f>VLOOKUP(A377,Übersicht!$C$2:$I$67,7,FALSE)*100</f>
        <v>0</v>
      </c>
      <c r="Q377" s="4" t="s">
        <v>67</v>
      </c>
      <c r="R377" s="4">
        <f>VLOOKUP(A377,Übersicht!$C$2:$J$67,8,FALSE)*100</f>
        <v>100</v>
      </c>
      <c r="S377" s="4" t="str">
        <f>VLOOKUP(A377,Übersicht!$C$2:$K$67,9,FALSE)</f>
        <v>-</v>
      </c>
      <c r="T377" s="4" t="str">
        <f>VLOOKUP(A377,Übersicht!$C$2:$L$67,10,FALSE)</f>
        <v>-</v>
      </c>
      <c r="U377" s="25">
        <f>VLOOKUP(A377,Übersicht!$C$2:$M$67,11,FALSE)</f>
        <v>850</v>
      </c>
      <c r="V377" s="25" t="str">
        <f>VLOOKUP(A377,Übersicht!$C$2:$N$67,12,FALSE)</f>
        <v>-</v>
      </c>
      <c r="W377" s="25" t="str">
        <f>VLOOKUP(A377,Übersicht!$C$2:$O$67,13,FALSE)</f>
        <v>-</v>
      </c>
      <c r="X377" s="4" t="s">
        <v>67</v>
      </c>
    </row>
    <row r="378" spans="1:24" x14ac:dyDescent="0.35">
      <c r="A378" s="3">
        <v>2007</v>
      </c>
      <c r="B378" s="22" t="s">
        <v>15</v>
      </c>
      <c r="C378" s="21" t="s">
        <v>24</v>
      </c>
      <c r="D378" s="23">
        <f>VLOOKUP(A378,Übersicht!$C$2:$D$67,2,FALSE)</f>
        <v>0</v>
      </c>
      <c r="E378" s="23" t="str">
        <f>VLOOKUP(A378,Übersicht!$C$2:$E$67,3,FALSE)</f>
        <v>≤ 16bar</v>
      </c>
      <c r="F378" s="3">
        <v>372</v>
      </c>
      <c r="G378" s="3">
        <f>VLOOKUP(A378,Übersicht!$C$2:$P$67,14,FALSE)</f>
        <v>1</v>
      </c>
      <c r="H378" s="3">
        <v>1</v>
      </c>
      <c r="I378" s="24">
        <v>72983.896347230882</v>
      </c>
      <c r="J378" s="3">
        <v>2011</v>
      </c>
      <c r="K378" s="4">
        <f t="shared" si="5"/>
        <v>75</v>
      </c>
      <c r="L378" s="21">
        <f>VLOOKUP(A378,Übersicht!$C$2:$F$67,4,FALSE)</f>
        <v>85</v>
      </c>
      <c r="M378" s="21">
        <f>VLOOKUP(A378,Übersicht!$C$2:$F$67,4,FALSE)</f>
        <v>85</v>
      </c>
      <c r="N378" s="3" t="s">
        <v>67</v>
      </c>
      <c r="O378" s="3">
        <v>1</v>
      </c>
      <c r="P378" s="4">
        <f>VLOOKUP(A378,Übersicht!$C$2:$I$67,7,FALSE)*100</f>
        <v>0</v>
      </c>
      <c r="Q378" s="4" t="s">
        <v>67</v>
      </c>
      <c r="R378" s="4">
        <f>VLOOKUP(A378,Übersicht!$C$2:$J$67,8,FALSE)*100</f>
        <v>100</v>
      </c>
      <c r="S378" s="4" t="str">
        <f>VLOOKUP(A378,Übersicht!$C$2:$K$67,9,FALSE)</f>
        <v>-</v>
      </c>
      <c r="T378" s="4" t="str">
        <f>VLOOKUP(A378,Übersicht!$C$2:$L$67,10,FALSE)</f>
        <v>-</v>
      </c>
      <c r="U378" s="25">
        <f>VLOOKUP(A378,Übersicht!$C$2:$M$67,11,FALSE)</f>
        <v>850</v>
      </c>
      <c r="V378" s="25" t="str">
        <f>VLOOKUP(A378,Übersicht!$C$2:$N$67,12,FALSE)</f>
        <v>-</v>
      </c>
      <c r="W378" s="25" t="str">
        <f>VLOOKUP(A378,Übersicht!$C$2:$O$67,13,FALSE)</f>
        <v>-</v>
      </c>
      <c r="X378" s="4" t="s">
        <v>67</v>
      </c>
    </row>
    <row r="379" spans="1:24" x14ac:dyDescent="0.35">
      <c r="A379" s="3">
        <v>2007</v>
      </c>
      <c r="B379" s="22" t="s">
        <v>15</v>
      </c>
      <c r="C379" s="21" t="s">
        <v>24</v>
      </c>
      <c r="D379" s="23">
        <f>VLOOKUP(A379,Übersicht!$C$2:$D$67,2,FALSE)</f>
        <v>0</v>
      </c>
      <c r="E379" s="23" t="str">
        <f>VLOOKUP(A379,Übersicht!$C$2:$E$67,3,FALSE)</f>
        <v>≤ 16bar</v>
      </c>
      <c r="F379" s="3">
        <v>373</v>
      </c>
      <c r="G379" s="3">
        <f>VLOOKUP(A379,Übersicht!$C$2:$P$67,14,FALSE)</f>
        <v>1</v>
      </c>
      <c r="H379" s="3">
        <v>1</v>
      </c>
      <c r="I379" s="24">
        <v>72983.896347230882</v>
      </c>
      <c r="J379" s="3">
        <v>2012</v>
      </c>
      <c r="K379" s="4">
        <f t="shared" si="5"/>
        <v>76</v>
      </c>
      <c r="L379" s="21">
        <f>VLOOKUP(A379,Übersicht!$C$2:$F$67,4,FALSE)</f>
        <v>85</v>
      </c>
      <c r="M379" s="21">
        <f>VLOOKUP(A379,Übersicht!$C$2:$F$67,4,FALSE)</f>
        <v>85</v>
      </c>
      <c r="N379" s="3" t="s">
        <v>67</v>
      </c>
      <c r="O379" s="3">
        <v>1</v>
      </c>
      <c r="P379" s="4">
        <f>VLOOKUP(A379,Übersicht!$C$2:$I$67,7,FALSE)*100</f>
        <v>0</v>
      </c>
      <c r="Q379" s="4" t="s">
        <v>67</v>
      </c>
      <c r="R379" s="4">
        <f>VLOOKUP(A379,Übersicht!$C$2:$J$67,8,FALSE)*100</f>
        <v>100</v>
      </c>
      <c r="S379" s="4" t="str">
        <f>VLOOKUP(A379,Übersicht!$C$2:$K$67,9,FALSE)</f>
        <v>-</v>
      </c>
      <c r="T379" s="4" t="str">
        <f>VLOOKUP(A379,Übersicht!$C$2:$L$67,10,FALSE)</f>
        <v>-</v>
      </c>
      <c r="U379" s="25">
        <f>VLOOKUP(A379,Übersicht!$C$2:$M$67,11,FALSE)</f>
        <v>850</v>
      </c>
      <c r="V379" s="25" t="str">
        <f>VLOOKUP(A379,Übersicht!$C$2:$N$67,12,FALSE)</f>
        <v>-</v>
      </c>
      <c r="W379" s="25" t="str">
        <f>VLOOKUP(A379,Übersicht!$C$2:$O$67,13,FALSE)</f>
        <v>-</v>
      </c>
      <c r="X379" s="4" t="s">
        <v>67</v>
      </c>
    </row>
    <row r="380" spans="1:24" x14ac:dyDescent="0.35">
      <c r="A380" s="3">
        <v>2007</v>
      </c>
      <c r="B380" s="22" t="s">
        <v>15</v>
      </c>
      <c r="C380" s="21" t="s">
        <v>24</v>
      </c>
      <c r="D380" s="23">
        <f>VLOOKUP(A380,Übersicht!$C$2:$D$67,2,FALSE)</f>
        <v>0</v>
      </c>
      <c r="E380" s="23" t="str">
        <f>VLOOKUP(A380,Übersicht!$C$2:$E$67,3,FALSE)</f>
        <v>≤ 16bar</v>
      </c>
      <c r="F380" s="3">
        <v>374</v>
      </c>
      <c r="G380" s="3">
        <f>VLOOKUP(A380,Übersicht!$C$2:$P$67,14,FALSE)</f>
        <v>1</v>
      </c>
      <c r="H380" s="3">
        <v>1</v>
      </c>
      <c r="I380" s="24">
        <v>72983.896347230882</v>
      </c>
      <c r="J380" s="3">
        <v>2013</v>
      </c>
      <c r="K380" s="4">
        <f t="shared" si="5"/>
        <v>77</v>
      </c>
      <c r="L380" s="21">
        <f>VLOOKUP(A380,Übersicht!$C$2:$F$67,4,FALSE)</f>
        <v>85</v>
      </c>
      <c r="M380" s="21">
        <f>VLOOKUP(A380,Übersicht!$C$2:$F$67,4,FALSE)</f>
        <v>85</v>
      </c>
      <c r="N380" s="3" t="s">
        <v>67</v>
      </c>
      <c r="O380" s="3">
        <v>1</v>
      </c>
      <c r="P380" s="4">
        <f>VLOOKUP(A380,Übersicht!$C$2:$I$67,7,FALSE)*100</f>
        <v>0</v>
      </c>
      <c r="Q380" s="4" t="s">
        <v>67</v>
      </c>
      <c r="R380" s="4">
        <f>VLOOKUP(A380,Übersicht!$C$2:$J$67,8,FALSE)*100</f>
        <v>100</v>
      </c>
      <c r="S380" s="4" t="str">
        <f>VLOOKUP(A380,Übersicht!$C$2:$K$67,9,FALSE)</f>
        <v>-</v>
      </c>
      <c r="T380" s="4" t="str">
        <f>VLOOKUP(A380,Übersicht!$C$2:$L$67,10,FALSE)</f>
        <v>-</v>
      </c>
      <c r="U380" s="25">
        <f>VLOOKUP(A380,Übersicht!$C$2:$M$67,11,FALSE)</f>
        <v>850</v>
      </c>
      <c r="V380" s="25" t="str">
        <f>VLOOKUP(A380,Übersicht!$C$2:$N$67,12,FALSE)</f>
        <v>-</v>
      </c>
      <c r="W380" s="25" t="str">
        <f>VLOOKUP(A380,Übersicht!$C$2:$O$67,13,FALSE)</f>
        <v>-</v>
      </c>
      <c r="X380" s="4" t="s">
        <v>67</v>
      </c>
    </row>
    <row r="381" spans="1:24" x14ac:dyDescent="0.35">
      <c r="A381" s="3">
        <v>2007</v>
      </c>
      <c r="B381" s="22" t="s">
        <v>15</v>
      </c>
      <c r="C381" s="21" t="s">
        <v>24</v>
      </c>
      <c r="D381" s="23">
        <f>VLOOKUP(A381,Übersicht!$C$2:$D$67,2,FALSE)</f>
        <v>0</v>
      </c>
      <c r="E381" s="23" t="str">
        <f>VLOOKUP(A381,Übersicht!$C$2:$E$67,3,FALSE)</f>
        <v>≤ 16bar</v>
      </c>
      <c r="F381" s="3">
        <v>375</v>
      </c>
      <c r="G381" s="3">
        <f>VLOOKUP(A381,Übersicht!$C$2:$P$67,14,FALSE)</f>
        <v>1</v>
      </c>
      <c r="H381" s="3">
        <v>1</v>
      </c>
      <c r="I381" s="24">
        <v>72983.896347230882</v>
      </c>
      <c r="J381" s="3">
        <v>2014</v>
      </c>
      <c r="K381" s="4">
        <f t="shared" si="5"/>
        <v>78</v>
      </c>
      <c r="L381" s="21">
        <f>VLOOKUP(A381,Übersicht!$C$2:$F$67,4,FALSE)</f>
        <v>85</v>
      </c>
      <c r="M381" s="21">
        <f>VLOOKUP(A381,Übersicht!$C$2:$F$67,4,FALSE)</f>
        <v>85</v>
      </c>
      <c r="N381" s="3" t="s">
        <v>67</v>
      </c>
      <c r="O381" s="3">
        <v>1</v>
      </c>
      <c r="P381" s="4">
        <f>VLOOKUP(A381,Übersicht!$C$2:$I$67,7,FALSE)*100</f>
        <v>0</v>
      </c>
      <c r="Q381" s="4" t="s">
        <v>67</v>
      </c>
      <c r="R381" s="4">
        <f>VLOOKUP(A381,Übersicht!$C$2:$J$67,8,FALSE)*100</f>
        <v>100</v>
      </c>
      <c r="S381" s="4" t="str">
        <f>VLOOKUP(A381,Übersicht!$C$2:$K$67,9,FALSE)</f>
        <v>-</v>
      </c>
      <c r="T381" s="4" t="str">
        <f>VLOOKUP(A381,Übersicht!$C$2:$L$67,10,FALSE)</f>
        <v>-</v>
      </c>
      <c r="U381" s="25">
        <f>VLOOKUP(A381,Übersicht!$C$2:$M$67,11,FALSE)</f>
        <v>850</v>
      </c>
      <c r="V381" s="25" t="str">
        <f>VLOOKUP(A381,Übersicht!$C$2:$N$67,12,FALSE)</f>
        <v>-</v>
      </c>
      <c r="W381" s="25" t="str">
        <f>VLOOKUP(A381,Übersicht!$C$2:$O$67,13,FALSE)</f>
        <v>-</v>
      </c>
      <c r="X381" s="4" t="s">
        <v>67</v>
      </c>
    </row>
    <row r="382" spans="1:24" x14ac:dyDescent="0.35">
      <c r="A382" s="3">
        <v>2007</v>
      </c>
      <c r="B382" s="22" t="s">
        <v>15</v>
      </c>
      <c r="C382" s="21" t="s">
        <v>24</v>
      </c>
      <c r="D382" s="23">
        <f>VLOOKUP(A382,Übersicht!$C$2:$D$67,2,FALSE)</f>
        <v>0</v>
      </c>
      <c r="E382" s="23" t="str">
        <f>VLOOKUP(A382,Übersicht!$C$2:$E$67,3,FALSE)</f>
        <v>≤ 16bar</v>
      </c>
      <c r="F382" s="3">
        <v>376</v>
      </c>
      <c r="G382" s="3">
        <f>VLOOKUP(A382,Übersicht!$C$2:$P$67,14,FALSE)</f>
        <v>1</v>
      </c>
      <c r="H382" s="3">
        <v>1</v>
      </c>
      <c r="I382" s="24">
        <v>72983.896347230882</v>
      </c>
      <c r="J382" s="3">
        <v>2015</v>
      </c>
      <c r="K382" s="4">
        <f t="shared" si="5"/>
        <v>79</v>
      </c>
      <c r="L382" s="21">
        <f>VLOOKUP(A382,Übersicht!$C$2:$F$67,4,FALSE)</f>
        <v>85</v>
      </c>
      <c r="M382" s="21">
        <f>VLOOKUP(A382,Übersicht!$C$2:$F$67,4,FALSE)</f>
        <v>85</v>
      </c>
      <c r="N382" s="3" t="s">
        <v>67</v>
      </c>
      <c r="O382" s="3">
        <v>1</v>
      </c>
      <c r="P382" s="4">
        <f>VLOOKUP(A382,Übersicht!$C$2:$I$67,7,FALSE)*100</f>
        <v>0</v>
      </c>
      <c r="Q382" s="4" t="s">
        <v>67</v>
      </c>
      <c r="R382" s="4">
        <f>VLOOKUP(A382,Übersicht!$C$2:$J$67,8,FALSE)*100</f>
        <v>100</v>
      </c>
      <c r="S382" s="4" t="str">
        <f>VLOOKUP(A382,Übersicht!$C$2:$K$67,9,FALSE)</f>
        <v>-</v>
      </c>
      <c r="T382" s="4" t="str">
        <f>VLOOKUP(A382,Übersicht!$C$2:$L$67,10,FALSE)</f>
        <v>-</v>
      </c>
      <c r="U382" s="25">
        <f>VLOOKUP(A382,Übersicht!$C$2:$M$67,11,FALSE)</f>
        <v>850</v>
      </c>
      <c r="V382" s="25" t="str">
        <f>VLOOKUP(A382,Übersicht!$C$2:$N$67,12,FALSE)</f>
        <v>-</v>
      </c>
      <c r="W382" s="25" t="str">
        <f>VLOOKUP(A382,Übersicht!$C$2:$O$67,13,FALSE)</f>
        <v>-</v>
      </c>
      <c r="X382" s="4" t="s">
        <v>67</v>
      </c>
    </row>
    <row r="383" spans="1:24" x14ac:dyDescent="0.35">
      <c r="A383" s="3">
        <v>2007</v>
      </c>
      <c r="B383" s="22" t="s">
        <v>15</v>
      </c>
      <c r="C383" s="21" t="s">
        <v>24</v>
      </c>
      <c r="D383" s="23">
        <f>VLOOKUP(A383,Übersicht!$C$2:$D$67,2,FALSE)</f>
        <v>0</v>
      </c>
      <c r="E383" s="23" t="str">
        <f>VLOOKUP(A383,Übersicht!$C$2:$E$67,3,FALSE)</f>
        <v>≤ 16bar</v>
      </c>
      <c r="F383" s="3">
        <v>377</v>
      </c>
      <c r="G383" s="3">
        <f>VLOOKUP(A383,Übersicht!$C$2:$P$67,14,FALSE)</f>
        <v>1</v>
      </c>
      <c r="H383" s="3">
        <v>1</v>
      </c>
      <c r="I383" s="24">
        <v>72983.896347230882</v>
      </c>
      <c r="J383" s="3">
        <v>2016</v>
      </c>
      <c r="K383" s="4">
        <f t="shared" si="5"/>
        <v>80</v>
      </c>
      <c r="L383" s="21">
        <f>VLOOKUP(A383,Übersicht!$C$2:$F$67,4,FALSE)</f>
        <v>85</v>
      </c>
      <c r="M383" s="21">
        <f>VLOOKUP(A383,Übersicht!$C$2:$F$67,4,FALSE)</f>
        <v>85</v>
      </c>
      <c r="N383" s="3" t="s">
        <v>67</v>
      </c>
      <c r="O383" s="3">
        <v>1</v>
      </c>
      <c r="P383" s="4">
        <f>VLOOKUP(A383,Übersicht!$C$2:$I$67,7,FALSE)*100</f>
        <v>0</v>
      </c>
      <c r="Q383" s="4" t="s">
        <v>67</v>
      </c>
      <c r="R383" s="4">
        <f>VLOOKUP(A383,Übersicht!$C$2:$J$67,8,FALSE)*100</f>
        <v>100</v>
      </c>
      <c r="S383" s="4" t="str">
        <f>VLOOKUP(A383,Übersicht!$C$2:$K$67,9,FALSE)</f>
        <v>-</v>
      </c>
      <c r="T383" s="4" t="str">
        <f>VLOOKUP(A383,Übersicht!$C$2:$L$67,10,FALSE)</f>
        <v>-</v>
      </c>
      <c r="U383" s="25">
        <f>VLOOKUP(A383,Übersicht!$C$2:$M$67,11,FALSE)</f>
        <v>850</v>
      </c>
      <c r="V383" s="25" t="str">
        <f>VLOOKUP(A383,Übersicht!$C$2:$N$67,12,FALSE)</f>
        <v>-</v>
      </c>
      <c r="W383" s="25" t="str">
        <f>VLOOKUP(A383,Übersicht!$C$2:$O$67,13,FALSE)</f>
        <v>-</v>
      </c>
      <c r="X383" s="4" t="s">
        <v>67</v>
      </c>
    </row>
    <row r="384" spans="1:24" x14ac:dyDescent="0.35">
      <c r="A384" s="3">
        <v>2007</v>
      </c>
      <c r="B384" s="22" t="s">
        <v>15</v>
      </c>
      <c r="C384" s="21" t="s">
        <v>24</v>
      </c>
      <c r="D384" s="23">
        <f>VLOOKUP(A384,Übersicht!$C$2:$D$67,2,FALSE)</f>
        <v>0</v>
      </c>
      <c r="E384" s="23" t="str">
        <f>VLOOKUP(A384,Übersicht!$C$2:$E$67,3,FALSE)</f>
        <v>≤ 16bar</v>
      </c>
      <c r="F384" s="3">
        <v>378</v>
      </c>
      <c r="G384" s="3">
        <f>VLOOKUP(A384,Übersicht!$C$2:$P$67,14,FALSE)</f>
        <v>1</v>
      </c>
      <c r="H384" s="3">
        <v>1</v>
      </c>
      <c r="I384" s="24">
        <v>72983.896347230882</v>
      </c>
      <c r="J384" s="3">
        <v>2017</v>
      </c>
      <c r="K384" s="4">
        <f t="shared" si="5"/>
        <v>81</v>
      </c>
      <c r="L384" s="21">
        <f>VLOOKUP(A384,Übersicht!$C$2:$F$67,4,FALSE)</f>
        <v>85</v>
      </c>
      <c r="M384" s="21">
        <f>VLOOKUP(A384,Übersicht!$C$2:$F$67,4,FALSE)</f>
        <v>85</v>
      </c>
      <c r="N384" s="3" t="s">
        <v>67</v>
      </c>
      <c r="O384" s="3">
        <v>1</v>
      </c>
      <c r="P384" s="4">
        <f>VLOOKUP(A384,Übersicht!$C$2:$I$67,7,FALSE)*100</f>
        <v>0</v>
      </c>
      <c r="Q384" s="4" t="s">
        <v>67</v>
      </c>
      <c r="R384" s="4">
        <f>VLOOKUP(A384,Übersicht!$C$2:$J$67,8,FALSE)*100</f>
        <v>100</v>
      </c>
      <c r="S384" s="4" t="str">
        <f>VLOOKUP(A384,Übersicht!$C$2:$K$67,9,FALSE)</f>
        <v>-</v>
      </c>
      <c r="T384" s="4" t="str">
        <f>VLOOKUP(A384,Übersicht!$C$2:$L$67,10,FALSE)</f>
        <v>-</v>
      </c>
      <c r="U384" s="25">
        <f>VLOOKUP(A384,Übersicht!$C$2:$M$67,11,FALSE)</f>
        <v>850</v>
      </c>
      <c r="V384" s="25" t="str">
        <f>VLOOKUP(A384,Übersicht!$C$2:$N$67,12,FALSE)</f>
        <v>-</v>
      </c>
      <c r="W384" s="25" t="str">
        <f>VLOOKUP(A384,Übersicht!$C$2:$O$67,13,FALSE)</f>
        <v>-</v>
      </c>
      <c r="X384" s="4" t="s">
        <v>67</v>
      </c>
    </row>
    <row r="385" spans="1:24" x14ac:dyDescent="0.35">
      <c r="A385" s="3">
        <v>2007</v>
      </c>
      <c r="B385" s="22" t="s">
        <v>15</v>
      </c>
      <c r="C385" s="21" t="s">
        <v>24</v>
      </c>
      <c r="D385" s="23">
        <f>VLOOKUP(A385,Übersicht!$C$2:$D$67,2,FALSE)</f>
        <v>0</v>
      </c>
      <c r="E385" s="23" t="str">
        <f>VLOOKUP(A385,Übersicht!$C$2:$E$67,3,FALSE)</f>
        <v>≤ 16bar</v>
      </c>
      <c r="F385" s="3">
        <v>379</v>
      </c>
      <c r="G385" s="3">
        <f>VLOOKUP(A385,Übersicht!$C$2:$P$67,14,FALSE)</f>
        <v>1</v>
      </c>
      <c r="H385" s="3">
        <v>1</v>
      </c>
      <c r="I385" s="24">
        <v>72983.896347230882</v>
      </c>
      <c r="J385" s="3">
        <v>2018</v>
      </c>
      <c r="K385" s="4">
        <f t="shared" si="5"/>
        <v>82</v>
      </c>
      <c r="L385" s="21">
        <f>VLOOKUP(A385,Übersicht!$C$2:$F$67,4,FALSE)</f>
        <v>85</v>
      </c>
      <c r="M385" s="21">
        <f>VLOOKUP(A385,Übersicht!$C$2:$F$67,4,FALSE)</f>
        <v>85</v>
      </c>
      <c r="N385" s="3" t="s">
        <v>67</v>
      </c>
      <c r="O385" s="3">
        <v>1</v>
      </c>
      <c r="P385" s="4">
        <f>VLOOKUP(A385,Übersicht!$C$2:$I$67,7,FALSE)*100</f>
        <v>0</v>
      </c>
      <c r="Q385" s="4" t="s">
        <v>67</v>
      </c>
      <c r="R385" s="4">
        <f>VLOOKUP(A385,Übersicht!$C$2:$J$67,8,FALSE)*100</f>
        <v>100</v>
      </c>
      <c r="S385" s="4" t="str">
        <f>VLOOKUP(A385,Übersicht!$C$2:$K$67,9,FALSE)</f>
        <v>-</v>
      </c>
      <c r="T385" s="4" t="str">
        <f>VLOOKUP(A385,Übersicht!$C$2:$L$67,10,FALSE)</f>
        <v>-</v>
      </c>
      <c r="U385" s="25">
        <f>VLOOKUP(A385,Übersicht!$C$2:$M$67,11,FALSE)</f>
        <v>850</v>
      </c>
      <c r="V385" s="25" t="str">
        <f>VLOOKUP(A385,Übersicht!$C$2:$N$67,12,FALSE)</f>
        <v>-</v>
      </c>
      <c r="W385" s="25" t="str">
        <f>VLOOKUP(A385,Übersicht!$C$2:$O$67,13,FALSE)</f>
        <v>-</v>
      </c>
      <c r="X385" s="4" t="s">
        <v>67</v>
      </c>
    </row>
    <row r="386" spans="1:24" x14ac:dyDescent="0.35">
      <c r="A386" s="3">
        <v>2007</v>
      </c>
      <c r="B386" s="22" t="s">
        <v>15</v>
      </c>
      <c r="C386" s="21" t="s">
        <v>24</v>
      </c>
      <c r="D386" s="23">
        <f>VLOOKUP(A386,Übersicht!$C$2:$D$67,2,FALSE)</f>
        <v>0</v>
      </c>
      <c r="E386" s="23" t="str">
        <f>VLOOKUP(A386,Übersicht!$C$2:$E$67,3,FALSE)</f>
        <v>≤ 16bar</v>
      </c>
      <c r="F386" s="3">
        <v>380</v>
      </c>
      <c r="G386" s="3">
        <f>VLOOKUP(A386,Übersicht!$C$2:$P$67,14,FALSE)</f>
        <v>1</v>
      </c>
      <c r="H386" s="3">
        <v>1</v>
      </c>
      <c r="I386" s="24">
        <v>72983.896347230882</v>
      </c>
      <c r="J386" s="3">
        <v>2019</v>
      </c>
      <c r="K386" s="4">
        <f t="shared" si="5"/>
        <v>83</v>
      </c>
      <c r="L386" s="21">
        <f>VLOOKUP(A386,Übersicht!$C$2:$F$67,4,FALSE)</f>
        <v>85</v>
      </c>
      <c r="M386" s="21">
        <f>VLOOKUP(A386,Übersicht!$C$2:$F$67,4,FALSE)</f>
        <v>85</v>
      </c>
      <c r="N386" s="3" t="s">
        <v>67</v>
      </c>
      <c r="O386" s="3">
        <v>1</v>
      </c>
      <c r="P386" s="4">
        <f>VLOOKUP(A386,Übersicht!$C$2:$I$67,7,FALSE)*100</f>
        <v>0</v>
      </c>
      <c r="Q386" s="4" t="s">
        <v>67</v>
      </c>
      <c r="R386" s="4">
        <f>VLOOKUP(A386,Übersicht!$C$2:$J$67,8,FALSE)*100</f>
        <v>100</v>
      </c>
      <c r="S386" s="4" t="str">
        <f>VLOOKUP(A386,Übersicht!$C$2:$K$67,9,FALSE)</f>
        <v>-</v>
      </c>
      <c r="T386" s="4" t="str">
        <f>VLOOKUP(A386,Übersicht!$C$2:$L$67,10,FALSE)</f>
        <v>-</v>
      </c>
      <c r="U386" s="25">
        <f>VLOOKUP(A386,Übersicht!$C$2:$M$67,11,FALSE)</f>
        <v>850</v>
      </c>
      <c r="V386" s="25" t="str">
        <f>VLOOKUP(A386,Übersicht!$C$2:$N$67,12,FALSE)</f>
        <v>-</v>
      </c>
      <c r="W386" s="25" t="str">
        <f>VLOOKUP(A386,Übersicht!$C$2:$O$67,13,FALSE)</f>
        <v>-</v>
      </c>
      <c r="X386" s="4" t="s">
        <v>67</v>
      </c>
    </row>
    <row r="387" spans="1:24" x14ac:dyDescent="0.35">
      <c r="A387" s="3">
        <v>2100</v>
      </c>
      <c r="B387" s="22" t="s">
        <v>15</v>
      </c>
      <c r="C387" t="s">
        <v>25</v>
      </c>
      <c r="D387" s="23">
        <f>VLOOKUP(A387,Übersicht!$C$2:$D$67,2,FALSE)</f>
        <v>0</v>
      </c>
      <c r="E387" s="23">
        <f>VLOOKUP(A387,Übersicht!$C$2:$E$67,3,FALSE)</f>
        <v>0</v>
      </c>
      <c r="F387" s="3">
        <v>381</v>
      </c>
      <c r="G387" s="3">
        <f>VLOOKUP(A387,Übersicht!$C$2:$P$67,14,FALSE)</f>
        <v>2</v>
      </c>
      <c r="H387" s="3">
        <v>1</v>
      </c>
      <c r="I387" s="24">
        <v>9995.7777777777774</v>
      </c>
      <c r="J387" s="3">
        <v>1977</v>
      </c>
      <c r="K387" s="4">
        <f t="shared" si="5"/>
        <v>1</v>
      </c>
      <c r="L387" s="21">
        <f>VLOOKUP(A387,Übersicht!$C$2:$F$67,4,FALSE)</f>
        <v>45</v>
      </c>
      <c r="M387" s="21">
        <f>VLOOKUP(A387,Übersicht!$C$2:$F$67,4,FALSE)</f>
        <v>45</v>
      </c>
      <c r="N387" s="3" t="s">
        <v>67</v>
      </c>
      <c r="O387" s="3">
        <v>1</v>
      </c>
      <c r="P387" s="4">
        <f>VLOOKUP(A387,Übersicht!$C$2:$I$67,7,FALSE)*100</f>
        <v>100</v>
      </c>
      <c r="Q387" s="4" t="s">
        <v>67</v>
      </c>
      <c r="R387" s="4">
        <f>VLOOKUP(A387,Übersicht!$C$2:$J$67,8,FALSE)*100</f>
        <v>100</v>
      </c>
      <c r="S387" s="4" t="str">
        <f>VLOOKUP(A387,Übersicht!$C$2:$K$67,9,FALSE)</f>
        <v>-</v>
      </c>
      <c r="T387" s="4" t="str">
        <f>VLOOKUP(A387,Übersicht!$C$2:$L$67,10,FALSE)</f>
        <v>-</v>
      </c>
      <c r="U387" s="25">
        <f>VLOOKUP(A387,Übersicht!$C$2:$M$67,11,FALSE)</f>
        <v>30000</v>
      </c>
      <c r="V387" s="25" t="str">
        <f>VLOOKUP(A387,Übersicht!$C$2:$N$67,12,FALSE)</f>
        <v>-</v>
      </c>
      <c r="W387" s="25" t="str">
        <f>VLOOKUP(A387,Übersicht!$C$2:$O$67,13,FALSE)</f>
        <v>-</v>
      </c>
      <c r="X387" s="4" t="s">
        <v>67</v>
      </c>
    </row>
    <row r="388" spans="1:24" x14ac:dyDescent="0.35">
      <c r="A388" s="3">
        <v>2100</v>
      </c>
      <c r="B388" s="22" t="s">
        <v>15</v>
      </c>
      <c r="C388" t="s">
        <v>25</v>
      </c>
      <c r="D388" s="23">
        <f>VLOOKUP(A388,Übersicht!$C$2:$D$67,2,FALSE)</f>
        <v>0</v>
      </c>
      <c r="E388" s="23">
        <f>VLOOKUP(A388,Übersicht!$C$2:$E$67,3,FALSE)</f>
        <v>0</v>
      </c>
      <c r="F388" s="3">
        <v>382</v>
      </c>
      <c r="G388" s="3">
        <f>VLOOKUP(A388,Übersicht!$C$2:$P$67,14,FALSE)</f>
        <v>2</v>
      </c>
      <c r="H388" s="3">
        <v>1</v>
      </c>
      <c r="I388" s="24">
        <v>9995.7777777777774</v>
      </c>
      <c r="J388" s="3">
        <v>1978</v>
      </c>
      <c r="K388" s="4">
        <f t="shared" si="5"/>
        <v>2</v>
      </c>
      <c r="L388" s="21">
        <f>VLOOKUP(A388,Übersicht!$C$2:$F$67,4,FALSE)</f>
        <v>45</v>
      </c>
      <c r="M388" s="21">
        <f>VLOOKUP(A388,Übersicht!$C$2:$F$67,4,FALSE)</f>
        <v>45</v>
      </c>
      <c r="N388" s="3" t="s">
        <v>67</v>
      </c>
      <c r="O388" s="3">
        <v>1</v>
      </c>
      <c r="P388" s="4">
        <f>VLOOKUP(A388,Übersicht!$C$2:$I$67,7,FALSE)*100</f>
        <v>100</v>
      </c>
      <c r="Q388" s="4" t="s">
        <v>67</v>
      </c>
      <c r="R388" s="4">
        <f>VLOOKUP(A388,Übersicht!$C$2:$J$67,8,FALSE)*100</f>
        <v>100</v>
      </c>
      <c r="S388" s="4" t="str">
        <f>VLOOKUP(A388,Übersicht!$C$2:$K$67,9,FALSE)</f>
        <v>-</v>
      </c>
      <c r="T388" s="4" t="str">
        <f>VLOOKUP(A388,Übersicht!$C$2:$L$67,10,FALSE)</f>
        <v>-</v>
      </c>
      <c r="U388" s="25">
        <f>VLOOKUP(A388,Übersicht!$C$2:$M$67,11,FALSE)</f>
        <v>30000</v>
      </c>
      <c r="V388" s="25" t="str">
        <f>VLOOKUP(A388,Übersicht!$C$2:$N$67,12,FALSE)</f>
        <v>-</v>
      </c>
      <c r="W388" s="25" t="str">
        <f>VLOOKUP(A388,Übersicht!$C$2:$O$67,13,FALSE)</f>
        <v>-</v>
      </c>
      <c r="X388" s="4" t="s">
        <v>67</v>
      </c>
    </row>
    <row r="389" spans="1:24" x14ac:dyDescent="0.35">
      <c r="A389" s="3">
        <v>2100</v>
      </c>
      <c r="B389" s="22" t="s">
        <v>15</v>
      </c>
      <c r="C389" t="s">
        <v>25</v>
      </c>
      <c r="D389" s="23">
        <f>VLOOKUP(A389,Übersicht!$C$2:$D$67,2,FALSE)</f>
        <v>0</v>
      </c>
      <c r="E389" s="23">
        <f>VLOOKUP(A389,Übersicht!$C$2:$E$67,3,FALSE)</f>
        <v>0</v>
      </c>
      <c r="F389" s="3">
        <v>383</v>
      </c>
      <c r="G389" s="3">
        <f>VLOOKUP(A389,Übersicht!$C$2:$P$67,14,FALSE)</f>
        <v>2</v>
      </c>
      <c r="H389" s="3">
        <v>1</v>
      </c>
      <c r="I389" s="24">
        <v>9995.7777777777774</v>
      </c>
      <c r="J389" s="3">
        <v>1979</v>
      </c>
      <c r="K389" s="4">
        <f t="shared" si="5"/>
        <v>3</v>
      </c>
      <c r="L389" s="21">
        <f>VLOOKUP(A389,Übersicht!$C$2:$F$67,4,FALSE)</f>
        <v>45</v>
      </c>
      <c r="M389" s="21">
        <f>VLOOKUP(A389,Übersicht!$C$2:$F$67,4,FALSE)</f>
        <v>45</v>
      </c>
      <c r="N389" s="3" t="s">
        <v>67</v>
      </c>
      <c r="O389" s="3">
        <v>1</v>
      </c>
      <c r="P389" s="4">
        <f>VLOOKUP(A389,Übersicht!$C$2:$I$67,7,FALSE)*100</f>
        <v>100</v>
      </c>
      <c r="Q389" s="4" t="s">
        <v>67</v>
      </c>
      <c r="R389" s="4">
        <f>VLOOKUP(A389,Übersicht!$C$2:$J$67,8,FALSE)*100</f>
        <v>100</v>
      </c>
      <c r="S389" s="4" t="str">
        <f>VLOOKUP(A389,Übersicht!$C$2:$K$67,9,FALSE)</f>
        <v>-</v>
      </c>
      <c r="T389" s="4" t="str">
        <f>VLOOKUP(A389,Übersicht!$C$2:$L$67,10,FALSE)</f>
        <v>-</v>
      </c>
      <c r="U389" s="25">
        <f>VLOOKUP(A389,Übersicht!$C$2:$M$67,11,FALSE)</f>
        <v>30000</v>
      </c>
      <c r="V389" s="25" t="str">
        <f>VLOOKUP(A389,Übersicht!$C$2:$N$67,12,FALSE)</f>
        <v>-</v>
      </c>
      <c r="W389" s="25" t="str">
        <f>VLOOKUP(A389,Übersicht!$C$2:$O$67,13,FALSE)</f>
        <v>-</v>
      </c>
      <c r="X389" s="4" t="s">
        <v>67</v>
      </c>
    </row>
    <row r="390" spans="1:24" x14ac:dyDescent="0.35">
      <c r="A390" s="3">
        <v>2100</v>
      </c>
      <c r="B390" s="22" t="s">
        <v>15</v>
      </c>
      <c r="C390" t="s">
        <v>25</v>
      </c>
      <c r="D390" s="23">
        <f>VLOOKUP(A390,Übersicht!$C$2:$D$67,2,FALSE)</f>
        <v>0</v>
      </c>
      <c r="E390" s="23">
        <f>VLOOKUP(A390,Übersicht!$C$2:$E$67,3,FALSE)</f>
        <v>0</v>
      </c>
      <c r="F390" s="3">
        <v>384</v>
      </c>
      <c r="G390" s="3">
        <f>VLOOKUP(A390,Übersicht!$C$2:$P$67,14,FALSE)</f>
        <v>2</v>
      </c>
      <c r="H390" s="3">
        <v>1</v>
      </c>
      <c r="I390" s="24">
        <v>9995.7777777777774</v>
      </c>
      <c r="J390" s="3">
        <v>1980</v>
      </c>
      <c r="K390" s="4">
        <f t="shared" si="5"/>
        <v>4</v>
      </c>
      <c r="L390" s="21">
        <f>VLOOKUP(A390,Übersicht!$C$2:$F$67,4,FALSE)</f>
        <v>45</v>
      </c>
      <c r="M390" s="21">
        <f>VLOOKUP(A390,Übersicht!$C$2:$F$67,4,FALSE)</f>
        <v>45</v>
      </c>
      <c r="N390" s="3" t="s">
        <v>67</v>
      </c>
      <c r="O390" s="3">
        <v>1</v>
      </c>
      <c r="P390" s="4">
        <f>VLOOKUP(A390,Übersicht!$C$2:$I$67,7,FALSE)*100</f>
        <v>100</v>
      </c>
      <c r="Q390" s="4" t="s">
        <v>67</v>
      </c>
      <c r="R390" s="4">
        <f>VLOOKUP(A390,Übersicht!$C$2:$J$67,8,FALSE)*100</f>
        <v>100</v>
      </c>
      <c r="S390" s="4" t="str">
        <f>VLOOKUP(A390,Übersicht!$C$2:$K$67,9,FALSE)</f>
        <v>-</v>
      </c>
      <c r="T390" s="4" t="str">
        <f>VLOOKUP(A390,Übersicht!$C$2:$L$67,10,FALSE)</f>
        <v>-</v>
      </c>
      <c r="U390" s="25">
        <f>VLOOKUP(A390,Übersicht!$C$2:$M$67,11,FALSE)</f>
        <v>30000</v>
      </c>
      <c r="V390" s="25" t="str">
        <f>VLOOKUP(A390,Übersicht!$C$2:$N$67,12,FALSE)</f>
        <v>-</v>
      </c>
      <c r="W390" s="25" t="str">
        <f>VLOOKUP(A390,Übersicht!$C$2:$O$67,13,FALSE)</f>
        <v>-</v>
      </c>
      <c r="X390" s="4" t="s">
        <v>67</v>
      </c>
    </row>
    <row r="391" spans="1:24" x14ac:dyDescent="0.35">
      <c r="A391" s="3">
        <v>2100</v>
      </c>
      <c r="B391" s="22" t="s">
        <v>15</v>
      </c>
      <c r="C391" t="s">
        <v>25</v>
      </c>
      <c r="D391" s="23">
        <f>VLOOKUP(A391,Übersicht!$C$2:$D$67,2,FALSE)</f>
        <v>0</v>
      </c>
      <c r="E391" s="23">
        <f>VLOOKUP(A391,Übersicht!$C$2:$E$67,3,FALSE)</f>
        <v>0</v>
      </c>
      <c r="F391" s="3">
        <v>385</v>
      </c>
      <c r="G391" s="3">
        <f>VLOOKUP(A391,Übersicht!$C$2:$P$67,14,FALSE)</f>
        <v>2</v>
      </c>
      <c r="H391" s="3">
        <v>1</v>
      </c>
      <c r="I391" s="24">
        <v>9995.7777777777774</v>
      </c>
      <c r="J391" s="3">
        <v>1981</v>
      </c>
      <c r="K391" s="4">
        <f t="shared" ref="K391:K454" si="6">IF(M391-($K$2-J391)&lt;=0,0,M391-($K$2-J391))</f>
        <v>5</v>
      </c>
      <c r="L391" s="21">
        <f>VLOOKUP(A391,Übersicht!$C$2:$F$67,4,FALSE)</f>
        <v>45</v>
      </c>
      <c r="M391" s="21">
        <f>VLOOKUP(A391,Übersicht!$C$2:$F$67,4,FALSE)</f>
        <v>45</v>
      </c>
      <c r="N391" s="3" t="s">
        <v>67</v>
      </c>
      <c r="O391" s="3">
        <v>1</v>
      </c>
      <c r="P391" s="4">
        <f>VLOOKUP(A391,Übersicht!$C$2:$I$67,7,FALSE)*100</f>
        <v>100</v>
      </c>
      <c r="Q391" s="4" t="s">
        <v>67</v>
      </c>
      <c r="R391" s="4">
        <f>VLOOKUP(A391,Übersicht!$C$2:$J$67,8,FALSE)*100</f>
        <v>100</v>
      </c>
      <c r="S391" s="4" t="str">
        <f>VLOOKUP(A391,Übersicht!$C$2:$K$67,9,FALSE)</f>
        <v>-</v>
      </c>
      <c r="T391" s="4" t="str">
        <f>VLOOKUP(A391,Übersicht!$C$2:$L$67,10,FALSE)</f>
        <v>-</v>
      </c>
      <c r="U391" s="25">
        <f>VLOOKUP(A391,Übersicht!$C$2:$M$67,11,FALSE)</f>
        <v>30000</v>
      </c>
      <c r="V391" s="25" t="str">
        <f>VLOOKUP(A391,Übersicht!$C$2:$N$67,12,FALSE)</f>
        <v>-</v>
      </c>
      <c r="W391" s="25" t="str">
        <f>VLOOKUP(A391,Übersicht!$C$2:$O$67,13,FALSE)</f>
        <v>-</v>
      </c>
      <c r="X391" s="4" t="s">
        <v>67</v>
      </c>
    </row>
    <row r="392" spans="1:24" x14ac:dyDescent="0.35">
      <c r="A392" s="3">
        <v>2100</v>
      </c>
      <c r="B392" s="22" t="s">
        <v>15</v>
      </c>
      <c r="C392" t="s">
        <v>25</v>
      </c>
      <c r="D392" s="23">
        <f>VLOOKUP(A392,Übersicht!$C$2:$D$67,2,FALSE)</f>
        <v>0</v>
      </c>
      <c r="E392" s="23">
        <f>VLOOKUP(A392,Übersicht!$C$2:$E$67,3,FALSE)</f>
        <v>0</v>
      </c>
      <c r="F392" s="3">
        <v>386</v>
      </c>
      <c r="G392" s="3">
        <f>VLOOKUP(A392,Übersicht!$C$2:$P$67,14,FALSE)</f>
        <v>2</v>
      </c>
      <c r="H392" s="3">
        <v>1</v>
      </c>
      <c r="I392" s="24">
        <v>9995.7777777777774</v>
      </c>
      <c r="J392" s="3">
        <v>1982</v>
      </c>
      <c r="K392" s="4">
        <f t="shared" si="6"/>
        <v>6</v>
      </c>
      <c r="L392" s="21">
        <f>VLOOKUP(A392,Übersicht!$C$2:$F$67,4,FALSE)</f>
        <v>45</v>
      </c>
      <c r="M392" s="21">
        <f>VLOOKUP(A392,Übersicht!$C$2:$F$67,4,FALSE)</f>
        <v>45</v>
      </c>
      <c r="N392" s="3" t="s">
        <v>67</v>
      </c>
      <c r="O392" s="3">
        <v>1</v>
      </c>
      <c r="P392" s="4">
        <f>VLOOKUP(A392,Übersicht!$C$2:$I$67,7,FALSE)*100</f>
        <v>100</v>
      </c>
      <c r="Q392" s="4" t="s">
        <v>67</v>
      </c>
      <c r="R392" s="4">
        <f>VLOOKUP(A392,Übersicht!$C$2:$J$67,8,FALSE)*100</f>
        <v>100</v>
      </c>
      <c r="S392" s="4" t="str">
        <f>VLOOKUP(A392,Übersicht!$C$2:$K$67,9,FALSE)</f>
        <v>-</v>
      </c>
      <c r="T392" s="4" t="str">
        <f>VLOOKUP(A392,Übersicht!$C$2:$L$67,10,FALSE)</f>
        <v>-</v>
      </c>
      <c r="U392" s="25">
        <f>VLOOKUP(A392,Übersicht!$C$2:$M$67,11,FALSE)</f>
        <v>30000</v>
      </c>
      <c r="V392" s="25" t="str">
        <f>VLOOKUP(A392,Übersicht!$C$2:$N$67,12,FALSE)</f>
        <v>-</v>
      </c>
      <c r="W392" s="25" t="str">
        <f>VLOOKUP(A392,Übersicht!$C$2:$O$67,13,FALSE)</f>
        <v>-</v>
      </c>
      <c r="X392" s="4" t="s">
        <v>67</v>
      </c>
    </row>
    <row r="393" spans="1:24" x14ac:dyDescent="0.35">
      <c r="A393" s="3">
        <v>2100</v>
      </c>
      <c r="B393" s="22" t="s">
        <v>15</v>
      </c>
      <c r="C393" t="s">
        <v>25</v>
      </c>
      <c r="D393" s="23">
        <f>VLOOKUP(A393,Übersicht!$C$2:$D$67,2,FALSE)</f>
        <v>0</v>
      </c>
      <c r="E393" s="23">
        <f>VLOOKUP(A393,Übersicht!$C$2:$E$67,3,FALSE)</f>
        <v>0</v>
      </c>
      <c r="F393" s="3">
        <v>387</v>
      </c>
      <c r="G393" s="3">
        <f>VLOOKUP(A393,Übersicht!$C$2:$P$67,14,FALSE)</f>
        <v>2</v>
      </c>
      <c r="H393" s="3">
        <v>1</v>
      </c>
      <c r="I393" s="24">
        <v>9995.7777777777774</v>
      </c>
      <c r="J393" s="3">
        <v>1983</v>
      </c>
      <c r="K393" s="4">
        <f t="shared" si="6"/>
        <v>7</v>
      </c>
      <c r="L393" s="21">
        <f>VLOOKUP(A393,Übersicht!$C$2:$F$67,4,FALSE)</f>
        <v>45</v>
      </c>
      <c r="M393" s="21">
        <f>VLOOKUP(A393,Übersicht!$C$2:$F$67,4,FALSE)</f>
        <v>45</v>
      </c>
      <c r="N393" s="3" t="s">
        <v>67</v>
      </c>
      <c r="O393" s="3">
        <v>1</v>
      </c>
      <c r="P393" s="4">
        <f>VLOOKUP(A393,Übersicht!$C$2:$I$67,7,FALSE)*100</f>
        <v>100</v>
      </c>
      <c r="Q393" s="4" t="s">
        <v>67</v>
      </c>
      <c r="R393" s="4">
        <f>VLOOKUP(A393,Übersicht!$C$2:$J$67,8,FALSE)*100</f>
        <v>100</v>
      </c>
      <c r="S393" s="4" t="str">
        <f>VLOOKUP(A393,Übersicht!$C$2:$K$67,9,FALSE)</f>
        <v>-</v>
      </c>
      <c r="T393" s="4" t="str">
        <f>VLOOKUP(A393,Übersicht!$C$2:$L$67,10,FALSE)</f>
        <v>-</v>
      </c>
      <c r="U393" s="25">
        <f>VLOOKUP(A393,Übersicht!$C$2:$M$67,11,FALSE)</f>
        <v>30000</v>
      </c>
      <c r="V393" s="25" t="str">
        <f>VLOOKUP(A393,Übersicht!$C$2:$N$67,12,FALSE)</f>
        <v>-</v>
      </c>
      <c r="W393" s="25" t="str">
        <f>VLOOKUP(A393,Übersicht!$C$2:$O$67,13,FALSE)</f>
        <v>-</v>
      </c>
      <c r="X393" s="4" t="s">
        <v>67</v>
      </c>
    </row>
    <row r="394" spans="1:24" x14ac:dyDescent="0.35">
      <c r="A394" s="3">
        <v>2100</v>
      </c>
      <c r="B394" s="22" t="s">
        <v>15</v>
      </c>
      <c r="C394" t="s">
        <v>25</v>
      </c>
      <c r="D394" s="23">
        <f>VLOOKUP(A394,Übersicht!$C$2:$D$67,2,FALSE)</f>
        <v>0</v>
      </c>
      <c r="E394" s="23">
        <f>VLOOKUP(A394,Übersicht!$C$2:$E$67,3,FALSE)</f>
        <v>0</v>
      </c>
      <c r="F394" s="3">
        <v>388</v>
      </c>
      <c r="G394" s="3">
        <f>VLOOKUP(A394,Übersicht!$C$2:$P$67,14,FALSE)</f>
        <v>2</v>
      </c>
      <c r="H394" s="3">
        <v>1</v>
      </c>
      <c r="I394" s="24">
        <v>9995.7777777777774</v>
      </c>
      <c r="J394" s="3">
        <v>1984</v>
      </c>
      <c r="K394" s="4">
        <f t="shared" si="6"/>
        <v>8</v>
      </c>
      <c r="L394" s="21">
        <f>VLOOKUP(A394,Übersicht!$C$2:$F$67,4,FALSE)</f>
        <v>45</v>
      </c>
      <c r="M394" s="21">
        <f>VLOOKUP(A394,Übersicht!$C$2:$F$67,4,FALSE)</f>
        <v>45</v>
      </c>
      <c r="N394" s="3" t="s">
        <v>67</v>
      </c>
      <c r="O394" s="3">
        <v>1</v>
      </c>
      <c r="P394" s="4">
        <f>VLOOKUP(A394,Übersicht!$C$2:$I$67,7,FALSE)*100</f>
        <v>100</v>
      </c>
      <c r="Q394" s="4" t="s">
        <v>67</v>
      </c>
      <c r="R394" s="4">
        <f>VLOOKUP(A394,Übersicht!$C$2:$J$67,8,FALSE)*100</f>
        <v>100</v>
      </c>
      <c r="S394" s="4" t="str">
        <f>VLOOKUP(A394,Übersicht!$C$2:$K$67,9,FALSE)</f>
        <v>-</v>
      </c>
      <c r="T394" s="4" t="str">
        <f>VLOOKUP(A394,Übersicht!$C$2:$L$67,10,FALSE)</f>
        <v>-</v>
      </c>
      <c r="U394" s="25">
        <f>VLOOKUP(A394,Übersicht!$C$2:$M$67,11,FALSE)</f>
        <v>30000</v>
      </c>
      <c r="V394" s="25" t="str">
        <f>VLOOKUP(A394,Übersicht!$C$2:$N$67,12,FALSE)</f>
        <v>-</v>
      </c>
      <c r="W394" s="25" t="str">
        <f>VLOOKUP(A394,Übersicht!$C$2:$O$67,13,FALSE)</f>
        <v>-</v>
      </c>
      <c r="X394" s="4" t="s">
        <v>67</v>
      </c>
    </row>
    <row r="395" spans="1:24" x14ac:dyDescent="0.35">
      <c r="A395" s="3">
        <v>2100</v>
      </c>
      <c r="B395" s="22" t="s">
        <v>15</v>
      </c>
      <c r="C395" t="s">
        <v>25</v>
      </c>
      <c r="D395" s="23">
        <f>VLOOKUP(A395,Übersicht!$C$2:$D$67,2,FALSE)</f>
        <v>0</v>
      </c>
      <c r="E395" s="23">
        <f>VLOOKUP(A395,Übersicht!$C$2:$E$67,3,FALSE)</f>
        <v>0</v>
      </c>
      <c r="F395" s="3">
        <v>389</v>
      </c>
      <c r="G395" s="3">
        <f>VLOOKUP(A395,Übersicht!$C$2:$P$67,14,FALSE)</f>
        <v>2</v>
      </c>
      <c r="H395" s="3">
        <v>1</v>
      </c>
      <c r="I395" s="24">
        <v>9995.7777777777774</v>
      </c>
      <c r="J395" s="3">
        <v>1985</v>
      </c>
      <c r="K395" s="4">
        <f t="shared" si="6"/>
        <v>9</v>
      </c>
      <c r="L395" s="21">
        <f>VLOOKUP(A395,Übersicht!$C$2:$F$67,4,FALSE)</f>
        <v>45</v>
      </c>
      <c r="M395" s="21">
        <f>VLOOKUP(A395,Übersicht!$C$2:$F$67,4,FALSE)</f>
        <v>45</v>
      </c>
      <c r="N395" s="3" t="s">
        <v>67</v>
      </c>
      <c r="O395" s="3">
        <v>1</v>
      </c>
      <c r="P395" s="4">
        <f>VLOOKUP(A395,Übersicht!$C$2:$I$67,7,FALSE)*100</f>
        <v>100</v>
      </c>
      <c r="Q395" s="4" t="s">
        <v>67</v>
      </c>
      <c r="R395" s="4">
        <f>VLOOKUP(A395,Übersicht!$C$2:$J$67,8,FALSE)*100</f>
        <v>100</v>
      </c>
      <c r="S395" s="4" t="str">
        <f>VLOOKUP(A395,Übersicht!$C$2:$K$67,9,FALSE)</f>
        <v>-</v>
      </c>
      <c r="T395" s="4" t="str">
        <f>VLOOKUP(A395,Übersicht!$C$2:$L$67,10,FALSE)</f>
        <v>-</v>
      </c>
      <c r="U395" s="25">
        <f>VLOOKUP(A395,Übersicht!$C$2:$M$67,11,FALSE)</f>
        <v>30000</v>
      </c>
      <c r="V395" s="25" t="str">
        <f>VLOOKUP(A395,Übersicht!$C$2:$N$67,12,FALSE)</f>
        <v>-</v>
      </c>
      <c r="W395" s="25" t="str">
        <f>VLOOKUP(A395,Übersicht!$C$2:$O$67,13,FALSE)</f>
        <v>-</v>
      </c>
      <c r="X395" s="4" t="s">
        <v>67</v>
      </c>
    </row>
    <row r="396" spans="1:24" x14ac:dyDescent="0.35">
      <c r="A396" s="3">
        <v>2100</v>
      </c>
      <c r="B396" s="22" t="s">
        <v>15</v>
      </c>
      <c r="C396" t="s">
        <v>25</v>
      </c>
      <c r="D396" s="23">
        <f>VLOOKUP(A396,Übersicht!$C$2:$D$67,2,FALSE)</f>
        <v>0</v>
      </c>
      <c r="E396" s="23">
        <f>VLOOKUP(A396,Übersicht!$C$2:$E$67,3,FALSE)</f>
        <v>0</v>
      </c>
      <c r="F396" s="3">
        <v>390</v>
      </c>
      <c r="G396" s="3">
        <f>VLOOKUP(A396,Übersicht!$C$2:$P$67,14,FALSE)</f>
        <v>2</v>
      </c>
      <c r="H396" s="3">
        <v>1</v>
      </c>
      <c r="I396" s="24">
        <v>9995.7777777777774</v>
      </c>
      <c r="J396" s="3">
        <v>1986</v>
      </c>
      <c r="K396" s="4">
        <f t="shared" si="6"/>
        <v>10</v>
      </c>
      <c r="L396" s="21">
        <f>VLOOKUP(A396,Übersicht!$C$2:$F$67,4,FALSE)</f>
        <v>45</v>
      </c>
      <c r="M396" s="21">
        <f>VLOOKUP(A396,Übersicht!$C$2:$F$67,4,FALSE)</f>
        <v>45</v>
      </c>
      <c r="N396" s="3" t="s">
        <v>67</v>
      </c>
      <c r="O396" s="3">
        <v>1</v>
      </c>
      <c r="P396" s="4">
        <f>VLOOKUP(A396,Übersicht!$C$2:$I$67,7,FALSE)*100</f>
        <v>100</v>
      </c>
      <c r="Q396" s="4" t="s">
        <v>67</v>
      </c>
      <c r="R396" s="4">
        <f>VLOOKUP(A396,Übersicht!$C$2:$J$67,8,FALSE)*100</f>
        <v>100</v>
      </c>
      <c r="S396" s="4" t="str">
        <f>VLOOKUP(A396,Übersicht!$C$2:$K$67,9,FALSE)</f>
        <v>-</v>
      </c>
      <c r="T396" s="4" t="str">
        <f>VLOOKUP(A396,Übersicht!$C$2:$L$67,10,FALSE)</f>
        <v>-</v>
      </c>
      <c r="U396" s="25">
        <f>VLOOKUP(A396,Übersicht!$C$2:$M$67,11,FALSE)</f>
        <v>30000</v>
      </c>
      <c r="V396" s="25" t="str">
        <f>VLOOKUP(A396,Übersicht!$C$2:$N$67,12,FALSE)</f>
        <v>-</v>
      </c>
      <c r="W396" s="25" t="str">
        <f>VLOOKUP(A396,Übersicht!$C$2:$O$67,13,FALSE)</f>
        <v>-</v>
      </c>
      <c r="X396" s="4" t="s">
        <v>67</v>
      </c>
    </row>
    <row r="397" spans="1:24" x14ac:dyDescent="0.35">
      <c r="A397" s="3">
        <v>2100</v>
      </c>
      <c r="B397" s="22" t="s">
        <v>15</v>
      </c>
      <c r="C397" t="s">
        <v>25</v>
      </c>
      <c r="D397" s="23">
        <f>VLOOKUP(A397,Übersicht!$C$2:$D$67,2,FALSE)</f>
        <v>0</v>
      </c>
      <c r="E397" s="23">
        <f>VLOOKUP(A397,Übersicht!$C$2:$E$67,3,FALSE)</f>
        <v>0</v>
      </c>
      <c r="F397" s="3">
        <v>391</v>
      </c>
      <c r="G397" s="3">
        <f>VLOOKUP(A397,Übersicht!$C$2:$P$67,14,FALSE)</f>
        <v>2</v>
      </c>
      <c r="H397" s="3">
        <v>1</v>
      </c>
      <c r="I397" s="24">
        <v>9995.7777777777774</v>
      </c>
      <c r="J397" s="3">
        <v>1987</v>
      </c>
      <c r="K397" s="4">
        <f t="shared" si="6"/>
        <v>11</v>
      </c>
      <c r="L397" s="21">
        <f>VLOOKUP(A397,Übersicht!$C$2:$F$67,4,FALSE)</f>
        <v>45</v>
      </c>
      <c r="M397" s="21">
        <f>VLOOKUP(A397,Übersicht!$C$2:$F$67,4,FALSE)</f>
        <v>45</v>
      </c>
      <c r="N397" s="3" t="s">
        <v>67</v>
      </c>
      <c r="O397" s="3">
        <v>1</v>
      </c>
      <c r="P397" s="4">
        <f>VLOOKUP(A397,Übersicht!$C$2:$I$67,7,FALSE)*100</f>
        <v>100</v>
      </c>
      <c r="Q397" s="4" t="s">
        <v>67</v>
      </c>
      <c r="R397" s="4">
        <f>VLOOKUP(A397,Übersicht!$C$2:$J$67,8,FALSE)*100</f>
        <v>100</v>
      </c>
      <c r="S397" s="4" t="str">
        <f>VLOOKUP(A397,Übersicht!$C$2:$K$67,9,FALSE)</f>
        <v>-</v>
      </c>
      <c r="T397" s="4" t="str">
        <f>VLOOKUP(A397,Übersicht!$C$2:$L$67,10,FALSE)</f>
        <v>-</v>
      </c>
      <c r="U397" s="25">
        <f>VLOOKUP(A397,Übersicht!$C$2:$M$67,11,FALSE)</f>
        <v>30000</v>
      </c>
      <c r="V397" s="25" t="str">
        <f>VLOOKUP(A397,Übersicht!$C$2:$N$67,12,FALSE)</f>
        <v>-</v>
      </c>
      <c r="W397" s="25" t="str">
        <f>VLOOKUP(A397,Übersicht!$C$2:$O$67,13,FALSE)</f>
        <v>-</v>
      </c>
      <c r="X397" s="4" t="s">
        <v>67</v>
      </c>
    </row>
    <row r="398" spans="1:24" x14ac:dyDescent="0.35">
      <c r="A398" s="3">
        <v>2100</v>
      </c>
      <c r="B398" s="22" t="s">
        <v>15</v>
      </c>
      <c r="C398" t="s">
        <v>25</v>
      </c>
      <c r="D398" s="23">
        <f>VLOOKUP(A398,Übersicht!$C$2:$D$67,2,FALSE)</f>
        <v>0</v>
      </c>
      <c r="E398" s="23">
        <f>VLOOKUP(A398,Übersicht!$C$2:$E$67,3,FALSE)</f>
        <v>0</v>
      </c>
      <c r="F398" s="3">
        <v>392</v>
      </c>
      <c r="G398" s="3">
        <f>VLOOKUP(A398,Übersicht!$C$2:$P$67,14,FALSE)</f>
        <v>2</v>
      </c>
      <c r="H398" s="3">
        <v>1</v>
      </c>
      <c r="I398" s="24">
        <v>9995.7777777777774</v>
      </c>
      <c r="J398" s="3">
        <v>1988</v>
      </c>
      <c r="K398" s="4">
        <f t="shared" si="6"/>
        <v>12</v>
      </c>
      <c r="L398" s="21">
        <f>VLOOKUP(A398,Übersicht!$C$2:$F$67,4,FALSE)</f>
        <v>45</v>
      </c>
      <c r="M398" s="21">
        <f>VLOOKUP(A398,Übersicht!$C$2:$F$67,4,FALSE)</f>
        <v>45</v>
      </c>
      <c r="N398" s="3" t="s">
        <v>67</v>
      </c>
      <c r="O398" s="3">
        <v>1</v>
      </c>
      <c r="P398" s="4">
        <f>VLOOKUP(A398,Übersicht!$C$2:$I$67,7,FALSE)*100</f>
        <v>100</v>
      </c>
      <c r="Q398" s="4" t="s">
        <v>67</v>
      </c>
      <c r="R398" s="4">
        <f>VLOOKUP(A398,Übersicht!$C$2:$J$67,8,FALSE)*100</f>
        <v>100</v>
      </c>
      <c r="S398" s="4" t="str">
        <f>VLOOKUP(A398,Übersicht!$C$2:$K$67,9,FALSE)</f>
        <v>-</v>
      </c>
      <c r="T398" s="4" t="str">
        <f>VLOOKUP(A398,Übersicht!$C$2:$L$67,10,FALSE)</f>
        <v>-</v>
      </c>
      <c r="U398" s="25">
        <f>VLOOKUP(A398,Übersicht!$C$2:$M$67,11,FALSE)</f>
        <v>30000</v>
      </c>
      <c r="V398" s="25" t="str">
        <f>VLOOKUP(A398,Übersicht!$C$2:$N$67,12,FALSE)</f>
        <v>-</v>
      </c>
      <c r="W398" s="25" t="str">
        <f>VLOOKUP(A398,Übersicht!$C$2:$O$67,13,FALSE)</f>
        <v>-</v>
      </c>
      <c r="X398" s="4" t="s">
        <v>67</v>
      </c>
    </row>
    <row r="399" spans="1:24" x14ac:dyDescent="0.35">
      <c r="A399" s="3">
        <v>2100</v>
      </c>
      <c r="B399" s="22" t="s">
        <v>15</v>
      </c>
      <c r="C399" t="s">
        <v>25</v>
      </c>
      <c r="D399" s="23">
        <f>VLOOKUP(A399,Übersicht!$C$2:$D$67,2,FALSE)</f>
        <v>0</v>
      </c>
      <c r="E399" s="23">
        <f>VLOOKUP(A399,Übersicht!$C$2:$E$67,3,FALSE)</f>
        <v>0</v>
      </c>
      <c r="F399" s="3">
        <v>393</v>
      </c>
      <c r="G399" s="3">
        <f>VLOOKUP(A399,Übersicht!$C$2:$P$67,14,FALSE)</f>
        <v>2</v>
      </c>
      <c r="H399" s="3">
        <v>1</v>
      </c>
      <c r="I399" s="24">
        <v>9995.7777777777774</v>
      </c>
      <c r="J399" s="3">
        <v>1989</v>
      </c>
      <c r="K399" s="4">
        <f t="shared" si="6"/>
        <v>13</v>
      </c>
      <c r="L399" s="21">
        <f>VLOOKUP(A399,Übersicht!$C$2:$F$67,4,FALSE)</f>
        <v>45</v>
      </c>
      <c r="M399" s="21">
        <f>VLOOKUP(A399,Übersicht!$C$2:$F$67,4,FALSE)</f>
        <v>45</v>
      </c>
      <c r="N399" s="3" t="s">
        <v>67</v>
      </c>
      <c r="O399" s="3">
        <v>1</v>
      </c>
      <c r="P399" s="4">
        <f>VLOOKUP(A399,Übersicht!$C$2:$I$67,7,FALSE)*100</f>
        <v>100</v>
      </c>
      <c r="Q399" s="4" t="s">
        <v>67</v>
      </c>
      <c r="R399" s="4">
        <f>VLOOKUP(A399,Übersicht!$C$2:$J$67,8,FALSE)*100</f>
        <v>100</v>
      </c>
      <c r="S399" s="4" t="str">
        <f>VLOOKUP(A399,Übersicht!$C$2:$K$67,9,FALSE)</f>
        <v>-</v>
      </c>
      <c r="T399" s="4" t="str">
        <f>VLOOKUP(A399,Übersicht!$C$2:$L$67,10,FALSE)</f>
        <v>-</v>
      </c>
      <c r="U399" s="25">
        <f>VLOOKUP(A399,Übersicht!$C$2:$M$67,11,FALSE)</f>
        <v>30000</v>
      </c>
      <c r="V399" s="25" t="str">
        <f>VLOOKUP(A399,Übersicht!$C$2:$N$67,12,FALSE)</f>
        <v>-</v>
      </c>
      <c r="W399" s="25" t="str">
        <f>VLOOKUP(A399,Übersicht!$C$2:$O$67,13,FALSE)</f>
        <v>-</v>
      </c>
      <c r="X399" s="4" t="s">
        <v>67</v>
      </c>
    </row>
    <row r="400" spans="1:24" x14ac:dyDescent="0.35">
      <c r="A400" s="3">
        <v>2100</v>
      </c>
      <c r="B400" s="22" t="s">
        <v>15</v>
      </c>
      <c r="C400" t="s">
        <v>25</v>
      </c>
      <c r="D400" s="23">
        <f>VLOOKUP(A400,Übersicht!$C$2:$D$67,2,FALSE)</f>
        <v>0</v>
      </c>
      <c r="E400" s="23">
        <f>VLOOKUP(A400,Übersicht!$C$2:$E$67,3,FALSE)</f>
        <v>0</v>
      </c>
      <c r="F400" s="3">
        <v>394</v>
      </c>
      <c r="G400" s="3">
        <f>VLOOKUP(A400,Übersicht!$C$2:$P$67,14,FALSE)</f>
        <v>2</v>
      </c>
      <c r="H400" s="3">
        <v>1</v>
      </c>
      <c r="I400" s="24">
        <v>9995.7777777777774</v>
      </c>
      <c r="J400" s="3">
        <v>1990</v>
      </c>
      <c r="K400" s="4">
        <f t="shared" si="6"/>
        <v>14</v>
      </c>
      <c r="L400" s="21">
        <f>VLOOKUP(A400,Übersicht!$C$2:$F$67,4,FALSE)</f>
        <v>45</v>
      </c>
      <c r="M400" s="21">
        <f>VLOOKUP(A400,Übersicht!$C$2:$F$67,4,FALSE)</f>
        <v>45</v>
      </c>
      <c r="N400" s="3" t="s">
        <v>67</v>
      </c>
      <c r="O400" s="3">
        <v>1</v>
      </c>
      <c r="P400" s="4">
        <f>VLOOKUP(A400,Übersicht!$C$2:$I$67,7,FALSE)*100</f>
        <v>100</v>
      </c>
      <c r="Q400" s="4" t="s">
        <v>67</v>
      </c>
      <c r="R400" s="4">
        <f>VLOOKUP(A400,Übersicht!$C$2:$J$67,8,FALSE)*100</f>
        <v>100</v>
      </c>
      <c r="S400" s="4" t="str">
        <f>VLOOKUP(A400,Übersicht!$C$2:$K$67,9,FALSE)</f>
        <v>-</v>
      </c>
      <c r="T400" s="4" t="str">
        <f>VLOOKUP(A400,Übersicht!$C$2:$L$67,10,FALSE)</f>
        <v>-</v>
      </c>
      <c r="U400" s="25">
        <f>VLOOKUP(A400,Übersicht!$C$2:$M$67,11,FALSE)</f>
        <v>30000</v>
      </c>
      <c r="V400" s="25" t="str">
        <f>VLOOKUP(A400,Übersicht!$C$2:$N$67,12,FALSE)</f>
        <v>-</v>
      </c>
      <c r="W400" s="25" t="str">
        <f>VLOOKUP(A400,Übersicht!$C$2:$O$67,13,FALSE)</f>
        <v>-</v>
      </c>
      <c r="X400" s="4" t="s">
        <v>67</v>
      </c>
    </row>
    <row r="401" spans="1:24" x14ac:dyDescent="0.35">
      <c r="A401" s="3">
        <v>2100</v>
      </c>
      <c r="B401" s="22" t="s">
        <v>15</v>
      </c>
      <c r="C401" t="s">
        <v>25</v>
      </c>
      <c r="D401" s="23">
        <f>VLOOKUP(A401,Übersicht!$C$2:$D$67,2,FALSE)</f>
        <v>0</v>
      </c>
      <c r="E401" s="23">
        <f>VLOOKUP(A401,Übersicht!$C$2:$E$67,3,FALSE)</f>
        <v>0</v>
      </c>
      <c r="F401" s="3">
        <v>395</v>
      </c>
      <c r="G401" s="3">
        <f>VLOOKUP(A401,Übersicht!$C$2:$P$67,14,FALSE)</f>
        <v>2</v>
      </c>
      <c r="H401" s="3">
        <v>1</v>
      </c>
      <c r="I401" s="24">
        <v>9995.7777777777774</v>
      </c>
      <c r="J401" s="3">
        <v>1991</v>
      </c>
      <c r="K401" s="4">
        <f t="shared" si="6"/>
        <v>15</v>
      </c>
      <c r="L401" s="21">
        <f>VLOOKUP(A401,Übersicht!$C$2:$F$67,4,FALSE)</f>
        <v>45</v>
      </c>
      <c r="M401" s="21">
        <f>VLOOKUP(A401,Übersicht!$C$2:$F$67,4,FALSE)</f>
        <v>45</v>
      </c>
      <c r="N401" s="3" t="s">
        <v>67</v>
      </c>
      <c r="O401" s="3">
        <v>1</v>
      </c>
      <c r="P401" s="4">
        <f>VLOOKUP(A401,Übersicht!$C$2:$I$67,7,FALSE)*100</f>
        <v>100</v>
      </c>
      <c r="Q401" s="4" t="s">
        <v>67</v>
      </c>
      <c r="R401" s="4">
        <f>VLOOKUP(A401,Übersicht!$C$2:$J$67,8,FALSE)*100</f>
        <v>100</v>
      </c>
      <c r="S401" s="4" t="str">
        <f>VLOOKUP(A401,Übersicht!$C$2:$K$67,9,FALSE)</f>
        <v>-</v>
      </c>
      <c r="T401" s="4" t="str">
        <f>VLOOKUP(A401,Übersicht!$C$2:$L$67,10,FALSE)</f>
        <v>-</v>
      </c>
      <c r="U401" s="25">
        <f>VLOOKUP(A401,Übersicht!$C$2:$M$67,11,FALSE)</f>
        <v>30000</v>
      </c>
      <c r="V401" s="25" t="str">
        <f>VLOOKUP(A401,Übersicht!$C$2:$N$67,12,FALSE)</f>
        <v>-</v>
      </c>
      <c r="W401" s="25" t="str">
        <f>VLOOKUP(A401,Übersicht!$C$2:$O$67,13,FALSE)</f>
        <v>-</v>
      </c>
      <c r="X401" s="4" t="s">
        <v>67</v>
      </c>
    </row>
    <row r="402" spans="1:24" x14ac:dyDescent="0.35">
      <c r="A402" s="3">
        <v>2100</v>
      </c>
      <c r="B402" s="22" t="s">
        <v>15</v>
      </c>
      <c r="C402" t="s">
        <v>25</v>
      </c>
      <c r="D402" s="23">
        <f>VLOOKUP(A402,Übersicht!$C$2:$D$67,2,FALSE)</f>
        <v>0</v>
      </c>
      <c r="E402" s="23">
        <f>VLOOKUP(A402,Übersicht!$C$2:$E$67,3,FALSE)</f>
        <v>0</v>
      </c>
      <c r="F402" s="3">
        <v>396</v>
      </c>
      <c r="G402" s="3">
        <f>VLOOKUP(A402,Übersicht!$C$2:$P$67,14,FALSE)</f>
        <v>2</v>
      </c>
      <c r="H402" s="3">
        <v>1</v>
      </c>
      <c r="I402" s="24">
        <v>9995.7777777777774</v>
      </c>
      <c r="J402" s="3">
        <v>1992</v>
      </c>
      <c r="K402" s="4">
        <f t="shared" si="6"/>
        <v>16</v>
      </c>
      <c r="L402" s="21">
        <f>VLOOKUP(A402,Übersicht!$C$2:$F$67,4,FALSE)</f>
        <v>45</v>
      </c>
      <c r="M402" s="21">
        <f>VLOOKUP(A402,Übersicht!$C$2:$F$67,4,FALSE)</f>
        <v>45</v>
      </c>
      <c r="N402" s="3" t="s">
        <v>67</v>
      </c>
      <c r="O402" s="3">
        <v>1</v>
      </c>
      <c r="P402" s="4">
        <f>VLOOKUP(A402,Übersicht!$C$2:$I$67,7,FALSE)*100</f>
        <v>100</v>
      </c>
      <c r="Q402" s="4" t="s">
        <v>67</v>
      </c>
      <c r="R402" s="4">
        <f>VLOOKUP(A402,Übersicht!$C$2:$J$67,8,FALSE)*100</f>
        <v>100</v>
      </c>
      <c r="S402" s="4" t="str">
        <f>VLOOKUP(A402,Übersicht!$C$2:$K$67,9,FALSE)</f>
        <v>-</v>
      </c>
      <c r="T402" s="4" t="str">
        <f>VLOOKUP(A402,Übersicht!$C$2:$L$67,10,FALSE)</f>
        <v>-</v>
      </c>
      <c r="U402" s="25">
        <f>VLOOKUP(A402,Übersicht!$C$2:$M$67,11,FALSE)</f>
        <v>30000</v>
      </c>
      <c r="V402" s="25" t="str">
        <f>VLOOKUP(A402,Übersicht!$C$2:$N$67,12,FALSE)</f>
        <v>-</v>
      </c>
      <c r="W402" s="25" t="str">
        <f>VLOOKUP(A402,Übersicht!$C$2:$O$67,13,FALSE)</f>
        <v>-</v>
      </c>
      <c r="X402" s="4" t="s">
        <v>67</v>
      </c>
    </row>
    <row r="403" spans="1:24" x14ac:dyDescent="0.35">
      <c r="A403" s="3">
        <v>2100</v>
      </c>
      <c r="B403" s="22" t="s">
        <v>15</v>
      </c>
      <c r="C403" t="s">
        <v>25</v>
      </c>
      <c r="D403" s="23">
        <f>VLOOKUP(A403,Übersicht!$C$2:$D$67,2,FALSE)</f>
        <v>0</v>
      </c>
      <c r="E403" s="23">
        <f>VLOOKUP(A403,Übersicht!$C$2:$E$67,3,FALSE)</f>
        <v>0</v>
      </c>
      <c r="F403" s="3">
        <v>397</v>
      </c>
      <c r="G403" s="3">
        <f>VLOOKUP(A403,Übersicht!$C$2:$P$67,14,FALSE)</f>
        <v>2</v>
      </c>
      <c r="H403" s="3">
        <v>1</v>
      </c>
      <c r="I403" s="24">
        <v>9995.7777777777774</v>
      </c>
      <c r="J403" s="3">
        <v>1993</v>
      </c>
      <c r="K403" s="4">
        <f t="shared" si="6"/>
        <v>17</v>
      </c>
      <c r="L403" s="21">
        <f>VLOOKUP(A403,Übersicht!$C$2:$F$67,4,FALSE)</f>
        <v>45</v>
      </c>
      <c r="M403" s="21">
        <f>VLOOKUP(A403,Übersicht!$C$2:$F$67,4,FALSE)</f>
        <v>45</v>
      </c>
      <c r="N403" s="3" t="s">
        <v>67</v>
      </c>
      <c r="O403" s="3">
        <v>1</v>
      </c>
      <c r="P403" s="4">
        <f>VLOOKUP(A403,Übersicht!$C$2:$I$67,7,FALSE)*100</f>
        <v>100</v>
      </c>
      <c r="Q403" s="4" t="s">
        <v>67</v>
      </c>
      <c r="R403" s="4">
        <f>VLOOKUP(A403,Übersicht!$C$2:$J$67,8,FALSE)*100</f>
        <v>100</v>
      </c>
      <c r="S403" s="4" t="str">
        <f>VLOOKUP(A403,Übersicht!$C$2:$K$67,9,FALSE)</f>
        <v>-</v>
      </c>
      <c r="T403" s="4" t="str">
        <f>VLOOKUP(A403,Übersicht!$C$2:$L$67,10,FALSE)</f>
        <v>-</v>
      </c>
      <c r="U403" s="25">
        <f>VLOOKUP(A403,Übersicht!$C$2:$M$67,11,FALSE)</f>
        <v>30000</v>
      </c>
      <c r="V403" s="25" t="str">
        <f>VLOOKUP(A403,Übersicht!$C$2:$N$67,12,FALSE)</f>
        <v>-</v>
      </c>
      <c r="W403" s="25" t="str">
        <f>VLOOKUP(A403,Übersicht!$C$2:$O$67,13,FALSE)</f>
        <v>-</v>
      </c>
      <c r="X403" s="4" t="s">
        <v>67</v>
      </c>
    </row>
    <row r="404" spans="1:24" x14ac:dyDescent="0.35">
      <c r="A404" s="3">
        <v>2100</v>
      </c>
      <c r="B404" s="22" t="s">
        <v>15</v>
      </c>
      <c r="C404" t="s">
        <v>25</v>
      </c>
      <c r="D404" s="23">
        <f>VLOOKUP(A404,Übersicht!$C$2:$D$67,2,FALSE)</f>
        <v>0</v>
      </c>
      <c r="E404" s="23">
        <f>VLOOKUP(A404,Übersicht!$C$2:$E$67,3,FALSE)</f>
        <v>0</v>
      </c>
      <c r="F404" s="3">
        <v>398</v>
      </c>
      <c r="G404" s="3">
        <f>VLOOKUP(A404,Übersicht!$C$2:$P$67,14,FALSE)</f>
        <v>2</v>
      </c>
      <c r="H404" s="3">
        <v>1</v>
      </c>
      <c r="I404" s="24">
        <v>9995.7777777777774</v>
      </c>
      <c r="J404" s="3">
        <v>1994</v>
      </c>
      <c r="K404" s="4">
        <f t="shared" si="6"/>
        <v>18</v>
      </c>
      <c r="L404" s="21">
        <f>VLOOKUP(A404,Übersicht!$C$2:$F$67,4,FALSE)</f>
        <v>45</v>
      </c>
      <c r="M404" s="21">
        <f>VLOOKUP(A404,Übersicht!$C$2:$F$67,4,FALSE)</f>
        <v>45</v>
      </c>
      <c r="N404" s="3" t="s">
        <v>67</v>
      </c>
      <c r="O404" s="3">
        <v>1</v>
      </c>
      <c r="P404" s="4">
        <f>VLOOKUP(A404,Übersicht!$C$2:$I$67,7,FALSE)*100</f>
        <v>100</v>
      </c>
      <c r="Q404" s="4" t="s">
        <v>67</v>
      </c>
      <c r="R404" s="4">
        <f>VLOOKUP(A404,Übersicht!$C$2:$J$67,8,FALSE)*100</f>
        <v>100</v>
      </c>
      <c r="S404" s="4" t="str">
        <f>VLOOKUP(A404,Übersicht!$C$2:$K$67,9,FALSE)</f>
        <v>-</v>
      </c>
      <c r="T404" s="4" t="str">
        <f>VLOOKUP(A404,Übersicht!$C$2:$L$67,10,FALSE)</f>
        <v>-</v>
      </c>
      <c r="U404" s="25">
        <f>VLOOKUP(A404,Übersicht!$C$2:$M$67,11,FALSE)</f>
        <v>30000</v>
      </c>
      <c r="V404" s="25" t="str">
        <f>VLOOKUP(A404,Übersicht!$C$2:$N$67,12,FALSE)</f>
        <v>-</v>
      </c>
      <c r="W404" s="25" t="str">
        <f>VLOOKUP(A404,Übersicht!$C$2:$O$67,13,FALSE)</f>
        <v>-</v>
      </c>
      <c r="X404" s="4" t="s">
        <v>67</v>
      </c>
    </row>
    <row r="405" spans="1:24" x14ac:dyDescent="0.35">
      <c r="A405" s="3">
        <v>2100</v>
      </c>
      <c r="B405" s="22" t="s">
        <v>15</v>
      </c>
      <c r="C405" t="s">
        <v>25</v>
      </c>
      <c r="D405" s="23">
        <f>VLOOKUP(A405,Übersicht!$C$2:$D$67,2,FALSE)</f>
        <v>0</v>
      </c>
      <c r="E405" s="23">
        <f>VLOOKUP(A405,Übersicht!$C$2:$E$67,3,FALSE)</f>
        <v>0</v>
      </c>
      <c r="F405" s="3">
        <v>399</v>
      </c>
      <c r="G405" s="3">
        <f>VLOOKUP(A405,Übersicht!$C$2:$P$67,14,FALSE)</f>
        <v>2</v>
      </c>
      <c r="H405" s="3">
        <v>1</v>
      </c>
      <c r="I405" s="24">
        <v>9995.7777777777774</v>
      </c>
      <c r="J405" s="3">
        <v>1995</v>
      </c>
      <c r="K405" s="4">
        <f t="shared" si="6"/>
        <v>19</v>
      </c>
      <c r="L405" s="21">
        <f>VLOOKUP(A405,Übersicht!$C$2:$F$67,4,FALSE)</f>
        <v>45</v>
      </c>
      <c r="M405" s="21">
        <f>VLOOKUP(A405,Übersicht!$C$2:$F$67,4,FALSE)</f>
        <v>45</v>
      </c>
      <c r="N405" s="3" t="s">
        <v>67</v>
      </c>
      <c r="O405" s="3">
        <v>1</v>
      </c>
      <c r="P405" s="4">
        <f>VLOOKUP(A405,Übersicht!$C$2:$I$67,7,FALSE)*100</f>
        <v>100</v>
      </c>
      <c r="Q405" s="4" t="s">
        <v>67</v>
      </c>
      <c r="R405" s="4">
        <f>VLOOKUP(A405,Übersicht!$C$2:$J$67,8,FALSE)*100</f>
        <v>100</v>
      </c>
      <c r="S405" s="4" t="str">
        <f>VLOOKUP(A405,Übersicht!$C$2:$K$67,9,FALSE)</f>
        <v>-</v>
      </c>
      <c r="T405" s="4" t="str">
        <f>VLOOKUP(A405,Übersicht!$C$2:$L$67,10,FALSE)</f>
        <v>-</v>
      </c>
      <c r="U405" s="25">
        <f>VLOOKUP(A405,Übersicht!$C$2:$M$67,11,FALSE)</f>
        <v>30000</v>
      </c>
      <c r="V405" s="25" t="str">
        <f>VLOOKUP(A405,Übersicht!$C$2:$N$67,12,FALSE)</f>
        <v>-</v>
      </c>
      <c r="W405" s="25" t="str">
        <f>VLOOKUP(A405,Übersicht!$C$2:$O$67,13,FALSE)</f>
        <v>-</v>
      </c>
      <c r="X405" s="4" t="s">
        <v>67</v>
      </c>
    </row>
    <row r="406" spans="1:24" x14ac:dyDescent="0.35">
      <c r="A406" s="3">
        <v>2100</v>
      </c>
      <c r="B406" s="22" t="s">
        <v>15</v>
      </c>
      <c r="C406" t="s">
        <v>25</v>
      </c>
      <c r="D406" s="23">
        <f>VLOOKUP(A406,Übersicht!$C$2:$D$67,2,FALSE)</f>
        <v>0</v>
      </c>
      <c r="E406" s="23">
        <f>VLOOKUP(A406,Übersicht!$C$2:$E$67,3,FALSE)</f>
        <v>0</v>
      </c>
      <c r="F406" s="3">
        <v>400</v>
      </c>
      <c r="G406" s="3">
        <f>VLOOKUP(A406,Übersicht!$C$2:$P$67,14,FALSE)</f>
        <v>2</v>
      </c>
      <c r="H406" s="3">
        <v>1</v>
      </c>
      <c r="I406" s="24">
        <v>9995.7777777777774</v>
      </c>
      <c r="J406" s="3">
        <v>1996</v>
      </c>
      <c r="K406" s="4">
        <f t="shared" si="6"/>
        <v>20</v>
      </c>
      <c r="L406" s="21">
        <f>VLOOKUP(A406,Übersicht!$C$2:$F$67,4,FALSE)</f>
        <v>45</v>
      </c>
      <c r="M406" s="21">
        <f>VLOOKUP(A406,Übersicht!$C$2:$F$67,4,FALSE)</f>
        <v>45</v>
      </c>
      <c r="N406" s="3" t="s">
        <v>67</v>
      </c>
      <c r="O406" s="3">
        <v>1</v>
      </c>
      <c r="P406" s="4">
        <f>VLOOKUP(A406,Übersicht!$C$2:$I$67,7,FALSE)*100</f>
        <v>100</v>
      </c>
      <c r="Q406" s="4" t="s">
        <v>67</v>
      </c>
      <c r="R406" s="4">
        <f>VLOOKUP(A406,Übersicht!$C$2:$J$67,8,FALSE)*100</f>
        <v>100</v>
      </c>
      <c r="S406" s="4" t="str">
        <f>VLOOKUP(A406,Übersicht!$C$2:$K$67,9,FALSE)</f>
        <v>-</v>
      </c>
      <c r="T406" s="4" t="str">
        <f>VLOOKUP(A406,Übersicht!$C$2:$L$67,10,FALSE)</f>
        <v>-</v>
      </c>
      <c r="U406" s="25">
        <f>VLOOKUP(A406,Übersicht!$C$2:$M$67,11,FALSE)</f>
        <v>30000</v>
      </c>
      <c r="V406" s="25" t="str">
        <f>VLOOKUP(A406,Übersicht!$C$2:$N$67,12,FALSE)</f>
        <v>-</v>
      </c>
      <c r="W406" s="25" t="str">
        <f>VLOOKUP(A406,Übersicht!$C$2:$O$67,13,FALSE)</f>
        <v>-</v>
      </c>
      <c r="X406" s="4" t="s">
        <v>67</v>
      </c>
    </row>
    <row r="407" spans="1:24" x14ac:dyDescent="0.35">
      <c r="A407" s="3">
        <v>2100</v>
      </c>
      <c r="B407" s="22" t="s">
        <v>15</v>
      </c>
      <c r="C407" t="s">
        <v>25</v>
      </c>
      <c r="D407" s="23">
        <f>VLOOKUP(A407,Übersicht!$C$2:$D$67,2,FALSE)</f>
        <v>0</v>
      </c>
      <c r="E407" s="23">
        <f>VLOOKUP(A407,Übersicht!$C$2:$E$67,3,FALSE)</f>
        <v>0</v>
      </c>
      <c r="F407" s="3">
        <v>401</v>
      </c>
      <c r="G407" s="3">
        <f>VLOOKUP(A407,Übersicht!$C$2:$P$67,14,FALSE)</f>
        <v>2</v>
      </c>
      <c r="H407" s="3">
        <v>1</v>
      </c>
      <c r="I407" s="24">
        <v>9995.7777777777774</v>
      </c>
      <c r="J407" s="3">
        <v>1997</v>
      </c>
      <c r="K407" s="4">
        <f t="shared" si="6"/>
        <v>21</v>
      </c>
      <c r="L407" s="21">
        <f>VLOOKUP(A407,Übersicht!$C$2:$F$67,4,FALSE)</f>
        <v>45</v>
      </c>
      <c r="M407" s="21">
        <f>VLOOKUP(A407,Übersicht!$C$2:$F$67,4,FALSE)</f>
        <v>45</v>
      </c>
      <c r="N407" s="3" t="s">
        <v>67</v>
      </c>
      <c r="O407" s="3">
        <v>1</v>
      </c>
      <c r="P407" s="4">
        <f>VLOOKUP(A407,Übersicht!$C$2:$I$67,7,FALSE)*100</f>
        <v>100</v>
      </c>
      <c r="Q407" s="4" t="s">
        <v>67</v>
      </c>
      <c r="R407" s="4">
        <f>VLOOKUP(A407,Übersicht!$C$2:$J$67,8,FALSE)*100</f>
        <v>100</v>
      </c>
      <c r="S407" s="4" t="str">
        <f>VLOOKUP(A407,Übersicht!$C$2:$K$67,9,FALSE)</f>
        <v>-</v>
      </c>
      <c r="T407" s="4" t="str">
        <f>VLOOKUP(A407,Übersicht!$C$2:$L$67,10,FALSE)</f>
        <v>-</v>
      </c>
      <c r="U407" s="25">
        <f>VLOOKUP(A407,Übersicht!$C$2:$M$67,11,FALSE)</f>
        <v>30000</v>
      </c>
      <c r="V407" s="25" t="str">
        <f>VLOOKUP(A407,Übersicht!$C$2:$N$67,12,FALSE)</f>
        <v>-</v>
      </c>
      <c r="W407" s="25" t="str">
        <f>VLOOKUP(A407,Übersicht!$C$2:$O$67,13,FALSE)</f>
        <v>-</v>
      </c>
      <c r="X407" s="4" t="s">
        <v>67</v>
      </c>
    </row>
    <row r="408" spans="1:24" x14ac:dyDescent="0.35">
      <c r="A408" s="3">
        <v>2100</v>
      </c>
      <c r="B408" s="22" t="s">
        <v>15</v>
      </c>
      <c r="C408" t="s">
        <v>25</v>
      </c>
      <c r="D408" s="23">
        <f>VLOOKUP(A408,Übersicht!$C$2:$D$67,2,FALSE)</f>
        <v>0</v>
      </c>
      <c r="E408" s="23">
        <f>VLOOKUP(A408,Übersicht!$C$2:$E$67,3,FALSE)</f>
        <v>0</v>
      </c>
      <c r="F408" s="3">
        <v>402</v>
      </c>
      <c r="G408" s="3">
        <f>VLOOKUP(A408,Übersicht!$C$2:$P$67,14,FALSE)</f>
        <v>2</v>
      </c>
      <c r="H408" s="3">
        <v>1</v>
      </c>
      <c r="I408" s="24">
        <v>9995.7777777777774</v>
      </c>
      <c r="J408" s="3">
        <v>1998</v>
      </c>
      <c r="K408" s="4">
        <f t="shared" si="6"/>
        <v>22</v>
      </c>
      <c r="L408" s="21">
        <f>VLOOKUP(A408,Übersicht!$C$2:$F$67,4,FALSE)</f>
        <v>45</v>
      </c>
      <c r="M408" s="21">
        <f>VLOOKUP(A408,Übersicht!$C$2:$F$67,4,FALSE)</f>
        <v>45</v>
      </c>
      <c r="N408" s="3" t="s">
        <v>67</v>
      </c>
      <c r="O408" s="3">
        <v>1</v>
      </c>
      <c r="P408" s="4">
        <f>VLOOKUP(A408,Übersicht!$C$2:$I$67,7,FALSE)*100</f>
        <v>100</v>
      </c>
      <c r="Q408" s="4" t="s">
        <v>67</v>
      </c>
      <c r="R408" s="4">
        <f>VLOOKUP(A408,Übersicht!$C$2:$J$67,8,FALSE)*100</f>
        <v>100</v>
      </c>
      <c r="S408" s="4" t="str">
        <f>VLOOKUP(A408,Übersicht!$C$2:$K$67,9,FALSE)</f>
        <v>-</v>
      </c>
      <c r="T408" s="4" t="str">
        <f>VLOOKUP(A408,Übersicht!$C$2:$L$67,10,FALSE)</f>
        <v>-</v>
      </c>
      <c r="U408" s="25">
        <f>VLOOKUP(A408,Übersicht!$C$2:$M$67,11,FALSE)</f>
        <v>30000</v>
      </c>
      <c r="V408" s="25" t="str">
        <f>VLOOKUP(A408,Übersicht!$C$2:$N$67,12,FALSE)</f>
        <v>-</v>
      </c>
      <c r="W408" s="25" t="str">
        <f>VLOOKUP(A408,Übersicht!$C$2:$O$67,13,FALSE)</f>
        <v>-</v>
      </c>
      <c r="X408" s="4" t="s">
        <v>67</v>
      </c>
    </row>
    <row r="409" spans="1:24" x14ac:dyDescent="0.35">
      <c r="A409" s="3">
        <v>2100</v>
      </c>
      <c r="B409" s="22" t="s">
        <v>15</v>
      </c>
      <c r="C409" t="s">
        <v>25</v>
      </c>
      <c r="D409" s="23">
        <f>VLOOKUP(A409,Übersicht!$C$2:$D$67,2,FALSE)</f>
        <v>0</v>
      </c>
      <c r="E409" s="23">
        <f>VLOOKUP(A409,Übersicht!$C$2:$E$67,3,FALSE)</f>
        <v>0</v>
      </c>
      <c r="F409" s="3">
        <v>403</v>
      </c>
      <c r="G409" s="3">
        <f>VLOOKUP(A409,Übersicht!$C$2:$P$67,14,FALSE)</f>
        <v>2</v>
      </c>
      <c r="H409" s="3">
        <v>1</v>
      </c>
      <c r="I409" s="24">
        <v>9995.7777777777774</v>
      </c>
      <c r="J409" s="3">
        <v>1999</v>
      </c>
      <c r="K409" s="4">
        <f t="shared" si="6"/>
        <v>23</v>
      </c>
      <c r="L409" s="21">
        <f>VLOOKUP(A409,Übersicht!$C$2:$F$67,4,FALSE)</f>
        <v>45</v>
      </c>
      <c r="M409" s="21">
        <f>VLOOKUP(A409,Übersicht!$C$2:$F$67,4,FALSE)</f>
        <v>45</v>
      </c>
      <c r="N409" s="3" t="s">
        <v>67</v>
      </c>
      <c r="O409" s="3">
        <v>1</v>
      </c>
      <c r="P409" s="4">
        <f>VLOOKUP(A409,Übersicht!$C$2:$I$67,7,FALSE)*100</f>
        <v>100</v>
      </c>
      <c r="Q409" s="4" t="s">
        <v>67</v>
      </c>
      <c r="R409" s="4">
        <f>VLOOKUP(A409,Übersicht!$C$2:$J$67,8,FALSE)*100</f>
        <v>100</v>
      </c>
      <c r="S409" s="4" t="str">
        <f>VLOOKUP(A409,Übersicht!$C$2:$K$67,9,FALSE)</f>
        <v>-</v>
      </c>
      <c r="T409" s="4" t="str">
        <f>VLOOKUP(A409,Übersicht!$C$2:$L$67,10,FALSE)</f>
        <v>-</v>
      </c>
      <c r="U409" s="25">
        <f>VLOOKUP(A409,Übersicht!$C$2:$M$67,11,FALSE)</f>
        <v>30000</v>
      </c>
      <c r="V409" s="25" t="str">
        <f>VLOOKUP(A409,Übersicht!$C$2:$N$67,12,FALSE)</f>
        <v>-</v>
      </c>
      <c r="W409" s="25" t="str">
        <f>VLOOKUP(A409,Übersicht!$C$2:$O$67,13,FALSE)</f>
        <v>-</v>
      </c>
      <c r="X409" s="4" t="s">
        <v>67</v>
      </c>
    </row>
    <row r="410" spans="1:24" x14ac:dyDescent="0.35">
      <c r="A410" s="3">
        <v>2100</v>
      </c>
      <c r="B410" s="22" t="s">
        <v>15</v>
      </c>
      <c r="C410" t="s">
        <v>25</v>
      </c>
      <c r="D410" s="23">
        <f>VLOOKUP(A410,Übersicht!$C$2:$D$67,2,FALSE)</f>
        <v>0</v>
      </c>
      <c r="E410" s="23">
        <f>VLOOKUP(A410,Übersicht!$C$2:$E$67,3,FALSE)</f>
        <v>0</v>
      </c>
      <c r="F410" s="3">
        <v>404</v>
      </c>
      <c r="G410" s="3">
        <f>VLOOKUP(A410,Übersicht!$C$2:$P$67,14,FALSE)</f>
        <v>2</v>
      </c>
      <c r="H410" s="3">
        <v>1</v>
      </c>
      <c r="I410" s="24">
        <v>9995.7777777777774</v>
      </c>
      <c r="J410" s="3">
        <v>2000</v>
      </c>
      <c r="K410" s="4">
        <f t="shared" si="6"/>
        <v>24</v>
      </c>
      <c r="L410" s="21">
        <f>VLOOKUP(A410,Übersicht!$C$2:$F$67,4,FALSE)</f>
        <v>45</v>
      </c>
      <c r="M410" s="21">
        <f>VLOOKUP(A410,Übersicht!$C$2:$F$67,4,FALSE)</f>
        <v>45</v>
      </c>
      <c r="N410" s="3" t="s">
        <v>67</v>
      </c>
      <c r="O410" s="3">
        <v>1</v>
      </c>
      <c r="P410" s="4">
        <f>VLOOKUP(A410,Übersicht!$C$2:$I$67,7,FALSE)*100</f>
        <v>100</v>
      </c>
      <c r="Q410" s="4" t="s">
        <v>67</v>
      </c>
      <c r="R410" s="4">
        <f>VLOOKUP(A410,Übersicht!$C$2:$J$67,8,FALSE)*100</f>
        <v>100</v>
      </c>
      <c r="S410" s="4" t="str">
        <f>VLOOKUP(A410,Übersicht!$C$2:$K$67,9,FALSE)</f>
        <v>-</v>
      </c>
      <c r="T410" s="4" t="str">
        <f>VLOOKUP(A410,Übersicht!$C$2:$L$67,10,FALSE)</f>
        <v>-</v>
      </c>
      <c r="U410" s="25">
        <f>VLOOKUP(A410,Übersicht!$C$2:$M$67,11,FALSE)</f>
        <v>30000</v>
      </c>
      <c r="V410" s="25" t="str">
        <f>VLOOKUP(A410,Übersicht!$C$2:$N$67,12,FALSE)</f>
        <v>-</v>
      </c>
      <c r="W410" s="25" t="str">
        <f>VLOOKUP(A410,Übersicht!$C$2:$O$67,13,FALSE)</f>
        <v>-</v>
      </c>
      <c r="X410" s="4" t="s">
        <v>67</v>
      </c>
    </row>
    <row r="411" spans="1:24" x14ac:dyDescent="0.35">
      <c r="A411" s="3">
        <v>2100</v>
      </c>
      <c r="B411" s="22" t="s">
        <v>15</v>
      </c>
      <c r="C411" t="s">
        <v>25</v>
      </c>
      <c r="D411" s="23">
        <f>VLOOKUP(A411,Übersicht!$C$2:$D$67,2,FALSE)</f>
        <v>0</v>
      </c>
      <c r="E411" s="23">
        <f>VLOOKUP(A411,Übersicht!$C$2:$E$67,3,FALSE)</f>
        <v>0</v>
      </c>
      <c r="F411" s="3">
        <v>405</v>
      </c>
      <c r="G411" s="3">
        <f>VLOOKUP(A411,Übersicht!$C$2:$P$67,14,FALSE)</f>
        <v>2</v>
      </c>
      <c r="H411" s="3">
        <v>1</v>
      </c>
      <c r="I411" s="24">
        <v>9995.7777777777774</v>
      </c>
      <c r="J411" s="3">
        <v>2001</v>
      </c>
      <c r="K411" s="4">
        <f t="shared" si="6"/>
        <v>25</v>
      </c>
      <c r="L411" s="21">
        <f>VLOOKUP(A411,Übersicht!$C$2:$F$67,4,FALSE)</f>
        <v>45</v>
      </c>
      <c r="M411" s="21">
        <f>VLOOKUP(A411,Übersicht!$C$2:$F$67,4,FALSE)</f>
        <v>45</v>
      </c>
      <c r="N411" s="3" t="s">
        <v>67</v>
      </c>
      <c r="O411" s="3">
        <v>1</v>
      </c>
      <c r="P411" s="4">
        <f>VLOOKUP(A411,Übersicht!$C$2:$I$67,7,FALSE)*100</f>
        <v>100</v>
      </c>
      <c r="Q411" s="4" t="s">
        <v>67</v>
      </c>
      <c r="R411" s="4">
        <f>VLOOKUP(A411,Übersicht!$C$2:$J$67,8,FALSE)*100</f>
        <v>100</v>
      </c>
      <c r="S411" s="4" t="str">
        <f>VLOOKUP(A411,Übersicht!$C$2:$K$67,9,FALSE)</f>
        <v>-</v>
      </c>
      <c r="T411" s="4" t="str">
        <f>VLOOKUP(A411,Übersicht!$C$2:$L$67,10,FALSE)</f>
        <v>-</v>
      </c>
      <c r="U411" s="25">
        <f>VLOOKUP(A411,Übersicht!$C$2:$M$67,11,FALSE)</f>
        <v>30000</v>
      </c>
      <c r="V411" s="25" t="str">
        <f>VLOOKUP(A411,Übersicht!$C$2:$N$67,12,FALSE)</f>
        <v>-</v>
      </c>
      <c r="W411" s="25" t="str">
        <f>VLOOKUP(A411,Übersicht!$C$2:$O$67,13,FALSE)</f>
        <v>-</v>
      </c>
      <c r="X411" s="4" t="s">
        <v>67</v>
      </c>
    </row>
    <row r="412" spans="1:24" x14ac:dyDescent="0.35">
      <c r="A412" s="3">
        <v>2100</v>
      </c>
      <c r="B412" s="22" t="s">
        <v>15</v>
      </c>
      <c r="C412" t="s">
        <v>25</v>
      </c>
      <c r="D412" s="23">
        <f>VLOOKUP(A412,Übersicht!$C$2:$D$67,2,FALSE)</f>
        <v>0</v>
      </c>
      <c r="E412" s="23">
        <f>VLOOKUP(A412,Übersicht!$C$2:$E$67,3,FALSE)</f>
        <v>0</v>
      </c>
      <c r="F412" s="3">
        <v>406</v>
      </c>
      <c r="G412" s="3">
        <f>VLOOKUP(A412,Übersicht!$C$2:$P$67,14,FALSE)</f>
        <v>2</v>
      </c>
      <c r="H412" s="3">
        <v>1</v>
      </c>
      <c r="I412" s="24">
        <v>9995.7777777777774</v>
      </c>
      <c r="J412" s="3">
        <v>2002</v>
      </c>
      <c r="K412" s="4">
        <f t="shared" si="6"/>
        <v>26</v>
      </c>
      <c r="L412" s="21">
        <f>VLOOKUP(A412,Übersicht!$C$2:$F$67,4,FALSE)</f>
        <v>45</v>
      </c>
      <c r="M412" s="21">
        <f>VLOOKUP(A412,Übersicht!$C$2:$F$67,4,FALSE)</f>
        <v>45</v>
      </c>
      <c r="N412" s="3" t="s">
        <v>67</v>
      </c>
      <c r="O412" s="3">
        <v>1</v>
      </c>
      <c r="P412" s="4">
        <f>VLOOKUP(A412,Übersicht!$C$2:$I$67,7,FALSE)*100</f>
        <v>100</v>
      </c>
      <c r="Q412" s="4" t="s">
        <v>67</v>
      </c>
      <c r="R412" s="4">
        <f>VLOOKUP(A412,Übersicht!$C$2:$J$67,8,FALSE)*100</f>
        <v>100</v>
      </c>
      <c r="S412" s="4" t="str">
        <f>VLOOKUP(A412,Übersicht!$C$2:$K$67,9,FALSE)</f>
        <v>-</v>
      </c>
      <c r="T412" s="4" t="str">
        <f>VLOOKUP(A412,Übersicht!$C$2:$L$67,10,FALSE)</f>
        <v>-</v>
      </c>
      <c r="U412" s="25">
        <f>VLOOKUP(A412,Übersicht!$C$2:$M$67,11,FALSE)</f>
        <v>30000</v>
      </c>
      <c r="V412" s="25" t="str">
        <f>VLOOKUP(A412,Übersicht!$C$2:$N$67,12,FALSE)</f>
        <v>-</v>
      </c>
      <c r="W412" s="25" t="str">
        <f>VLOOKUP(A412,Übersicht!$C$2:$O$67,13,FALSE)</f>
        <v>-</v>
      </c>
      <c r="X412" s="4" t="s">
        <v>67</v>
      </c>
    </row>
    <row r="413" spans="1:24" x14ac:dyDescent="0.35">
      <c r="A413" s="3">
        <v>2100</v>
      </c>
      <c r="B413" s="22" t="s">
        <v>15</v>
      </c>
      <c r="C413" t="s">
        <v>25</v>
      </c>
      <c r="D413" s="23">
        <f>VLOOKUP(A413,Übersicht!$C$2:$D$67,2,FALSE)</f>
        <v>0</v>
      </c>
      <c r="E413" s="23">
        <f>VLOOKUP(A413,Übersicht!$C$2:$E$67,3,FALSE)</f>
        <v>0</v>
      </c>
      <c r="F413" s="3">
        <v>407</v>
      </c>
      <c r="G413" s="3">
        <f>VLOOKUP(A413,Übersicht!$C$2:$P$67,14,FALSE)</f>
        <v>2</v>
      </c>
      <c r="H413" s="3">
        <v>1</v>
      </c>
      <c r="I413" s="24">
        <v>9995.7777777777774</v>
      </c>
      <c r="J413" s="3">
        <v>2003</v>
      </c>
      <c r="K413" s="4">
        <f t="shared" si="6"/>
        <v>27</v>
      </c>
      <c r="L413" s="21">
        <f>VLOOKUP(A413,Übersicht!$C$2:$F$67,4,FALSE)</f>
        <v>45</v>
      </c>
      <c r="M413" s="21">
        <f>VLOOKUP(A413,Übersicht!$C$2:$F$67,4,FALSE)</f>
        <v>45</v>
      </c>
      <c r="N413" s="3" t="s">
        <v>67</v>
      </c>
      <c r="O413" s="3">
        <v>1</v>
      </c>
      <c r="P413" s="4">
        <f>VLOOKUP(A413,Übersicht!$C$2:$I$67,7,FALSE)*100</f>
        <v>100</v>
      </c>
      <c r="Q413" s="4" t="s">
        <v>67</v>
      </c>
      <c r="R413" s="4">
        <f>VLOOKUP(A413,Übersicht!$C$2:$J$67,8,FALSE)*100</f>
        <v>100</v>
      </c>
      <c r="S413" s="4" t="str">
        <f>VLOOKUP(A413,Übersicht!$C$2:$K$67,9,FALSE)</f>
        <v>-</v>
      </c>
      <c r="T413" s="4" t="str">
        <f>VLOOKUP(A413,Übersicht!$C$2:$L$67,10,FALSE)</f>
        <v>-</v>
      </c>
      <c r="U413" s="25">
        <f>VLOOKUP(A413,Übersicht!$C$2:$M$67,11,FALSE)</f>
        <v>30000</v>
      </c>
      <c r="V413" s="25" t="str">
        <f>VLOOKUP(A413,Übersicht!$C$2:$N$67,12,FALSE)</f>
        <v>-</v>
      </c>
      <c r="W413" s="25" t="str">
        <f>VLOOKUP(A413,Übersicht!$C$2:$O$67,13,FALSE)</f>
        <v>-</v>
      </c>
      <c r="X413" s="4" t="s">
        <v>67</v>
      </c>
    </row>
    <row r="414" spans="1:24" x14ac:dyDescent="0.35">
      <c r="A414" s="3">
        <v>2100</v>
      </c>
      <c r="B414" s="22" t="s">
        <v>15</v>
      </c>
      <c r="C414" t="s">
        <v>25</v>
      </c>
      <c r="D414" s="23">
        <f>VLOOKUP(A414,Übersicht!$C$2:$D$67,2,FALSE)</f>
        <v>0</v>
      </c>
      <c r="E414" s="23">
        <f>VLOOKUP(A414,Übersicht!$C$2:$E$67,3,FALSE)</f>
        <v>0</v>
      </c>
      <c r="F414" s="3">
        <v>408</v>
      </c>
      <c r="G414" s="3">
        <f>VLOOKUP(A414,Übersicht!$C$2:$P$67,14,FALSE)</f>
        <v>2</v>
      </c>
      <c r="H414" s="3">
        <v>1</v>
      </c>
      <c r="I414" s="24">
        <v>9995.7777777777774</v>
      </c>
      <c r="J414" s="3">
        <v>2004</v>
      </c>
      <c r="K414" s="4">
        <f t="shared" si="6"/>
        <v>28</v>
      </c>
      <c r="L414" s="21">
        <f>VLOOKUP(A414,Übersicht!$C$2:$F$67,4,FALSE)</f>
        <v>45</v>
      </c>
      <c r="M414" s="21">
        <f>VLOOKUP(A414,Übersicht!$C$2:$F$67,4,FALSE)</f>
        <v>45</v>
      </c>
      <c r="N414" s="3" t="s">
        <v>67</v>
      </c>
      <c r="O414" s="3">
        <v>1</v>
      </c>
      <c r="P414" s="4">
        <f>VLOOKUP(A414,Übersicht!$C$2:$I$67,7,FALSE)*100</f>
        <v>100</v>
      </c>
      <c r="Q414" s="4" t="s">
        <v>67</v>
      </c>
      <c r="R414" s="4">
        <f>VLOOKUP(A414,Übersicht!$C$2:$J$67,8,FALSE)*100</f>
        <v>100</v>
      </c>
      <c r="S414" s="4" t="str">
        <f>VLOOKUP(A414,Übersicht!$C$2:$K$67,9,FALSE)</f>
        <v>-</v>
      </c>
      <c r="T414" s="4" t="str">
        <f>VLOOKUP(A414,Übersicht!$C$2:$L$67,10,FALSE)</f>
        <v>-</v>
      </c>
      <c r="U414" s="25">
        <f>VLOOKUP(A414,Übersicht!$C$2:$M$67,11,FALSE)</f>
        <v>30000</v>
      </c>
      <c r="V414" s="25" t="str">
        <f>VLOOKUP(A414,Übersicht!$C$2:$N$67,12,FALSE)</f>
        <v>-</v>
      </c>
      <c r="W414" s="25" t="str">
        <f>VLOOKUP(A414,Übersicht!$C$2:$O$67,13,FALSE)</f>
        <v>-</v>
      </c>
      <c r="X414" s="4" t="s">
        <v>67</v>
      </c>
    </row>
    <row r="415" spans="1:24" x14ac:dyDescent="0.35">
      <c r="A415" s="3">
        <v>2100</v>
      </c>
      <c r="B415" s="22" t="s">
        <v>15</v>
      </c>
      <c r="C415" t="s">
        <v>25</v>
      </c>
      <c r="D415" s="23">
        <f>VLOOKUP(A415,Übersicht!$C$2:$D$67,2,FALSE)</f>
        <v>0</v>
      </c>
      <c r="E415" s="23">
        <f>VLOOKUP(A415,Übersicht!$C$2:$E$67,3,FALSE)</f>
        <v>0</v>
      </c>
      <c r="F415" s="3">
        <v>409</v>
      </c>
      <c r="G415" s="3">
        <f>VLOOKUP(A415,Übersicht!$C$2:$P$67,14,FALSE)</f>
        <v>2</v>
      </c>
      <c r="H415" s="3">
        <v>1</v>
      </c>
      <c r="I415" s="24">
        <v>9995.7777777777774</v>
      </c>
      <c r="J415" s="3">
        <v>2005</v>
      </c>
      <c r="K415" s="4">
        <f t="shared" si="6"/>
        <v>29</v>
      </c>
      <c r="L415" s="21">
        <f>VLOOKUP(A415,Übersicht!$C$2:$F$67,4,FALSE)</f>
        <v>45</v>
      </c>
      <c r="M415" s="21">
        <f>VLOOKUP(A415,Übersicht!$C$2:$F$67,4,FALSE)</f>
        <v>45</v>
      </c>
      <c r="N415" s="3" t="s">
        <v>67</v>
      </c>
      <c r="O415" s="3">
        <v>1</v>
      </c>
      <c r="P415" s="4">
        <f>VLOOKUP(A415,Übersicht!$C$2:$I$67,7,FALSE)*100</f>
        <v>100</v>
      </c>
      <c r="Q415" s="4" t="s">
        <v>67</v>
      </c>
      <c r="R415" s="4">
        <f>VLOOKUP(A415,Übersicht!$C$2:$J$67,8,FALSE)*100</f>
        <v>100</v>
      </c>
      <c r="S415" s="4" t="str">
        <f>VLOOKUP(A415,Übersicht!$C$2:$K$67,9,FALSE)</f>
        <v>-</v>
      </c>
      <c r="T415" s="4" t="str">
        <f>VLOOKUP(A415,Übersicht!$C$2:$L$67,10,FALSE)</f>
        <v>-</v>
      </c>
      <c r="U415" s="25">
        <f>VLOOKUP(A415,Übersicht!$C$2:$M$67,11,FALSE)</f>
        <v>30000</v>
      </c>
      <c r="V415" s="25" t="str">
        <f>VLOOKUP(A415,Übersicht!$C$2:$N$67,12,FALSE)</f>
        <v>-</v>
      </c>
      <c r="W415" s="25" t="str">
        <f>VLOOKUP(A415,Übersicht!$C$2:$O$67,13,FALSE)</f>
        <v>-</v>
      </c>
      <c r="X415" s="4" t="s">
        <v>67</v>
      </c>
    </row>
    <row r="416" spans="1:24" x14ac:dyDescent="0.35">
      <c r="A416" s="3">
        <v>2100</v>
      </c>
      <c r="B416" s="22" t="s">
        <v>15</v>
      </c>
      <c r="C416" t="s">
        <v>25</v>
      </c>
      <c r="D416" s="23">
        <f>VLOOKUP(A416,Übersicht!$C$2:$D$67,2,FALSE)</f>
        <v>0</v>
      </c>
      <c r="E416" s="23">
        <f>VLOOKUP(A416,Übersicht!$C$2:$E$67,3,FALSE)</f>
        <v>0</v>
      </c>
      <c r="F416" s="3">
        <v>410</v>
      </c>
      <c r="G416" s="3">
        <f>VLOOKUP(A416,Übersicht!$C$2:$P$67,14,FALSE)</f>
        <v>2</v>
      </c>
      <c r="H416" s="3">
        <v>1</v>
      </c>
      <c r="I416" s="24">
        <v>9995.7777777777774</v>
      </c>
      <c r="J416" s="3">
        <v>2006</v>
      </c>
      <c r="K416" s="4">
        <f t="shared" si="6"/>
        <v>30</v>
      </c>
      <c r="L416" s="21">
        <f>VLOOKUP(A416,Übersicht!$C$2:$F$67,4,FALSE)</f>
        <v>45</v>
      </c>
      <c r="M416" s="21">
        <f>VLOOKUP(A416,Übersicht!$C$2:$F$67,4,FALSE)</f>
        <v>45</v>
      </c>
      <c r="N416" s="3" t="s">
        <v>67</v>
      </c>
      <c r="O416" s="3">
        <v>1</v>
      </c>
      <c r="P416" s="4">
        <f>VLOOKUP(A416,Übersicht!$C$2:$I$67,7,FALSE)*100</f>
        <v>100</v>
      </c>
      <c r="Q416" s="4" t="s">
        <v>67</v>
      </c>
      <c r="R416" s="4">
        <f>VLOOKUP(A416,Übersicht!$C$2:$J$67,8,FALSE)*100</f>
        <v>100</v>
      </c>
      <c r="S416" s="4" t="str">
        <f>VLOOKUP(A416,Übersicht!$C$2:$K$67,9,FALSE)</f>
        <v>-</v>
      </c>
      <c r="T416" s="4" t="str">
        <f>VLOOKUP(A416,Übersicht!$C$2:$L$67,10,FALSE)</f>
        <v>-</v>
      </c>
      <c r="U416" s="25">
        <f>VLOOKUP(A416,Übersicht!$C$2:$M$67,11,FALSE)</f>
        <v>30000</v>
      </c>
      <c r="V416" s="25" t="str">
        <f>VLOOKUP(A416,Übersicht!$C$2:$N$67,12,FALSE)</f>
        <v>-</v>
      </c>
      <c r="W416" s="25" t="str">
        <f>VLOOKUP(A416,Übersicht!$C$2:$O$67,13,FALSE)</f>
        <v>-</v>
      </c>
      <c r="X416" s="4" t="s">
        <v>67</v>
      </c>
    </row>
    <row r="417" spans="1:24" x14ac:dyDescent="0.35">
      <c r="A417" s="3">
        <v>2100</v>
      </c>
      <c r="B417" s="22" t="s">
        <v>15</v>
      </c>
      <c r="C417" t="s">
        <v>25</v>
      </c>
      <c r="D417" s="23">
        <f>VLOOKUP(A417,Übersicht!$C$2:$D$67,2,FALSE)</f>
        <v>0</v>
      </c>
      <c r="E417" s="23">
        <f>VLOOKUP(A417,Übersicht!$C$2:$E$67,3,FALSE)</f>
        <v>0</v>
      </c>
      <c r="F417" s="3">
        <v>411</v>
      </c>
      <c r="G417" s="3">
        <f>VLOOKUP(A417,Übersicht!$C$2:$P$67,14,FALSE)</f>
        <v>2</v>
      </c>
      <c r="H417" s="3">
        <v>1</v>
      </c>
      <c r="I417" s="24">
        <v>9995.7777777777774</v>
      </c>
      <c r="J417" s="3">
        <v>2007</v>
      </c>
      <c r="K417" s="4">
        <f t="shared" si="6"/>
        <v>31</v>
      </c>
      <c r="L417" s="21">
        <f>VLOOKUP(A417,Übersicht!$C$2:$F$67,4,FALSE)</f>
        <v>45</v>
      </c>
      <c r="M417" s="21">
        <f>VLOOKUP(A417,Übersicht!$C$2:$F$67,4,FALSE)</f>
        <v>45</v>
      </c>
      <c r="N417" s="3" t="s">
        <v>67</v>
      </c>
      <c r="O417" s="3">
        <v>1</v>
      </c>
      <c r="P417" s="4">
        <f>VLOOKUP(A417,Übersicht!$C$2:$I$67,7,FALSE)*100</f>
        <v>100</v>
      </c>
      <c r="Q417" s="4" t="s">
        <v>67</v>
      </c>
      <c r="R417" s="4">
        <f>VLOOKUP(A417,Übersicht!$C$2:$J$67,8,FALSE)*100</f>
        <v>100</v>
      </c>
      <c r="S417" s="4" t="str">
        <f>VLOOKUP(A417,Übersicht!$C$2:$K$67,9,FALSE)</f>
        <v>-</v>
      </c>
      <c r="T417" s="4" t="str">
        <f>VLOOKUP(A417,Übersicht!$C$2:$L$67,10,FALSE)</f>
        <v>-</v>
      </c>
      <c r="U417" s="25">
        <f>VLOOKUP(A417,Übersicht!$C$2:$M$67,11,FALSE)</f>
        <v>30000</v>
      </c>
      <c r="V417" s="25" t="str">
        <f>VLOOKUP(A417,Übersicht!$C$2:$N$67,12,FALSE)</f>
        <v>-</v>
      </c>
      <c r="W417" s="25" t="str">
        <f>VLOOKUP(A417,Übersicht!$C$2:$O$67,13,FALSE)</f>
        <v>-</v>
      </c>
      <c r="X417" s="4" t="s">
        <v>67</v>
      </c>
    </row>
    <row r="418" spans="1:24" x14ac:dyDescent="0.35">
      <c r="A418" s="3">
        <v>2100</v>
      </c>
      <c r="B418" s="22" t="s">
        <v>15</v>
      </c>
      <c r="C418" t="s">
        <v>25</v>
      </c>
      <c r="D418" s="23">
        <f>VLOOKUP(A418,Übersicht!$C$2:$D$67,2,FALSE)</f>
        <v>0</v>
      </c>
      <c r="E418" s="23">
        <f>VLOOKUP(A418,Übersicht!$C$2:$E$67,3,FALSE)</f>
        <v>0</v>
      </c>
      <c r="F418" s="3">
        <v>412</v>
      </c>
      <c r="G418" s="3">
        <f>VLOOKUP(A418,Übersicht!$C$2:$P$67,14,FALSE)</f>
        <v>2</v>
      </c>
      <c r="H418" s="3">
        <v>1</v>
      </c>
      <c r="I418" s="24">
        <v>9995.7777777777774</v>
      </c>
      <c r="J418" s="3">
        <v>2008</v>
      </c>
      <c r="K418" s="4">
        <f t="shared" si="6"/>
        <v>32</v>
      </c>
      <c r="L418" s="21">
        <f>VLOOKUP(A418,Übersicht!$C$2:$F$67,4,FALSE)</f>
        <v>45</v>
      </c>
      <c r="M418" s="21">
        <f>VLOOKUP(A418,Übersicht!$C$2:$F$67,4,FALSE)</f>
        <v>45</v>
      </c>
      <c r="N418" s="3" t="s">
        <v>67</v>
      </c>
      <c r="O418" s="3">
        <v>1</v>
      </c>
      <c r="P418" s="4">
        <f>VLOOKUP(A418,Übersicht!$C$2:$I$67,7,FALSE)*100</f>
        <v>100</v>
      </c>
      <c r="Q418" s="4" t="s">
        <v>67</v>
      </c>
      <c r="R418" s="4">
        <f>VLOOKUP(A418,Übersicht!$C$2:$J$67,8,FALSE)*100</f>
        <v>100</v>
      </c>
      <c r="S418" s="4" t="str">
        <f>VLOOKUP(A418,Übersicht!$C$2:$K$67,9,FALSE)</f>
        <v>-</v>
      </c>
      <c r="T418" s="4" t="str">
        <f>VLOOKUP(A418,Übersicht!$C$2:$L$67,10,FALSE)</f>
        <v>-</v>
      </c>
      <c r="U418" s="25">
        <f>VLOOKUP(A418,Übersicht!$C$2:$M$67,11,FALSE)</f>
        <v>30000</v>
      </c>
      <c r="V418" s="25" t="str">
        <f>VLOOKUP(A418,Übersicht!$C$2:$N$67,12,FALSE)</f>
        <v>-</v>
      </c>
      <c r="W418" s="25" t="str">
        <f>VLOOKUP(A418,Übersicht!$C$2:$O$67,13,FALSE)</f>
        <v>-</v>
      </c>
      <c r="X418" s="4" t="s">
        <v>67</v>
      </c>
    </row>
    <row r="419" spans="1:24" x14ac:dyDescent="0.35">
      <c r="A419" s="3">
        <v>2100</v>
      </c>
      <c r="B419" s="22" t="s">
        <v>15</v>
      </c>
      <c r="C419" t="s">
        <v>25</v>
      </c>
      <c r="D419" s="23">
        <f>VLOOKUP(A419,Übersicht!$C$2:$D$67,2,FALSE)</f>
        <v>0</v>
      </c>
      <c r="E419" s="23">
        <f>VLOOKUP(A419,Übersicht!$C$2:$E$67,3,FALSE)</f>
        <v>0</v>
      </c>
      <c r="F419" s="3">
        <v>413</v>
      </c>
      <c r="G419" s="3">
        <f>VLOOKUP(A419,Übersicht!$C$2:$P$67,14,FALSE)</f>
        <v>2</v>
      </c>
      <c r="H419" s="3">
        <v>1</v>
      </c>
      <c r="I419" s="24">
        <v>9995.7777777777774</v>
      </c>
      <c r="J419" s="3">
        <v>2009</v>
      </c>
      <c r="K419" s="4">
        <f t="shared" si="6"/>
        <v>33</v>
      </c>
      <c r="L419" s="21">
        <f>VLOOKUP(A419,Übersicht!$C$2:$F$67,4,FALSE)</f>
        <v>45</v>
      </c>
      <c r="M419" s="21">
        <f>VLOOKUP(A419,Übersicht!$C$2:$F$67,4,FALSE)</f>
        <v>45</v>
      </c>
      <c r="N419" s="3" t="s">
        <v>67</v>
      </c>
      <c r="O419" s="3">
        <v>1</v>
      </c>
      <c r="P419" s="4">
        <f>VLOOKUP(A419,Übersicht!$C$2:$I$67,7,FALSE)*100</f>
        <v>100</v>
      </c>
      <c r="Q419" s="4" t="s">
        <v>67</v>
      </c>
      <c r="R419" s="4">
        <f>VLOOKUP(A419,Übersicht!$C$2:$J$67,8,FALSE)*100</f>
        <v>100</v>
      </c>
      <c r="S419" s="4" t="str">
        <f>VLOOKUP(A419,Übersicht!$C$2:$K$67,9,FALSE)</f>
        <v>-</v>
      </c>
      <c r="T419" s="4" t="str">
        <f>VLOOKUP(A419,Übersicht!$C$2:$L$67,10,FALSE)</f>
        <v>-</v>
      </c>
      <c r="U419" s="25">
        <f>VLOOKUP(A419,Übersicht!$C$2:$M$67,11,FALSE)</f>
        <v>30000</v>
      </c>
      <c r="V419" s="25" t="str">
        <f>VLOOKUP(A419,Übersicht!$C$2:$N$67,12,FALSE)</f>
        <v>-</v>
      </c>
      <c r="W419" s="25" t="str">
        <f>VLOOKUP(A419,Übersicht!$C$2:$O$67,13,FALSE)</f>
        <v>-</v>
      </c>
      <c r="X419" s="4" t="s">
        <v>67</v>
      </c>
    </row>
    <row r="420" spans="1:24" x14ac:dyDescent="0.35">
      <c r="A420" s="3">
        <v>2100</v>
      </c>
      <c r="B420" s="22" t="s">
        <v>15</v>
      </c>
      <c r="C420" t="s">
        <v>25</v>
      </c>
      <c r="D420" s="23">
        <f>VLOOKUP(A420,Übersicht!$C$2:$D$67,2,FALSE)</f>
        <v>0</v>
      </c>
      <c r="E420" s="23">
        <f>VLOOKUP(A420,Übersicht!$C$2:$E$67,3,FALSE)</f>
        <v>0</v>
      </c>
      <c r="F420" s="3">
        <v>414</v>
      </c>
      <c r="G420" s="3">
        <f>VLOOKUP(A420,Übersicht!$C$2:$P$67,14,FALSE)</f>
        <v>2</v>
      </c>
      <c r="H420" s="3">
        <v>1</v>
      </c>
      <c r="I420" s="24">
        <v>9995.7777777777774</v>
      </c>
      <c r="J420" s="3">
        <v>2010</v>
      </c>
      <c r="K420" s="4">
        <f t="shared" si="6"/>
        <v>34</v>
      </c>
      <c r="L420" s="21">
        <f>VLOOKUP(A420,Übersicht!$C$2:$F$67,4,FALSE)</f>
        <v>45</v>
      </c>
      <c r="M420" s="21">
        <f>VLOOKUP(A420,Übersicht!$C$2:$F$67,4,FALSE)</f>
        <v>45</v>
      </c>
      <c r="N420" s="3" t="s">
        <v>67</v>
      </c>
      <c r="O420" s="3">
        <v>1</v>
      </c>
      <c r="P420" s="4">
        <f>VLOOKUP(A420,Übersicht!$C$2:$I$67,7,FALSE)*100</f>
        <v>100</v>
      </c>
      <c r="Q420" s="4" t="s">
        <v>67</v>
      </c>
      <c r="R420" s="4">
        <f>VLOOKUP(A420,Übersicht!$C$2:$J$67,8,FALSE)*100</f>
        <v>100</v>
      </c>
      <c r="S420" s="4" t="str">
        <f>VLOOKUP(A420,Übersicht!$C$2:$K$67,9,FALSE)</f>
        <v>-</v>
      </c>
      <c r="T420" s="4" t="str">
        <f>VLOOKUP(A420,Übersicht!$C$2:$L$67,10,FALSE)</f>
        <v>-</v>
      </c>
      <c r="U420" s="25">
        <f>VLOOKUP(A420,Übersicht!$C$2:$M$67,11,FALSE)</f>
        <v>30000</v>
      </c>
      <c r="V420" s="25" t="str">
        <f>VLOOKUP(A420,Übersicht!$C$2:$N$67,12,FALSE)</f>
        <v>-</v>
      </c>
      <c r="W420" s="25" t="str">
        <f>VLOOKUP(A420,Übersicht!$C$2:$O$67,13,FALSE)</f>
        <v>-</v>
      </c>
      <c r="X420" s="4" t="s">
        <v>67</v>
      </c>
    </row>
    <row r="421" spans="1:24" x14ac:dyDescent="0.35">
      <c r="A421" s="3">
        <v>2100</v>
      </c>
      <c r="B421" s="22" t="s">
        <v>15</v>
      </c>
      <c r="C421" t="s">
        <v>25</v>
      </c>
      <c r="D421" s="23">
        <f>VLOOKUP(A421,Übersicht!$C$2:$D$67,2,FALSE)</f>
        <v>0</v>
      </c>
      <c r="E421" s="23">
        <f>VLOOKUP(A421,Übersicht!$C$2:$E$67,3,FALSE)</f>
        <v>0</v>
      </c>
      <c r="F421" s="3">
        <v>415</v>
      </c>
      <c r="G421" s="3">
        <f>VLOOKUP(A421,Übersicht!$C$2:$P$67,14,FALSE)</f>
        <v>2</v>
      </c>
      <c r="H421" s="3">
        <v>1</v>
      </c>
      <c r="I421" s="24">
        <v>9995.7777777777774</v>
      </c>
      <c r="J421" s="3">
        <v>2011</v>
      </c>
      <c r="K421" s="4">
        <f t="shared" si="6"/>
        <v>35</v>
      </c>
      <c r="L421" s="21">
        <f>VLOOKUP(A421,Übersicht!$C$2:$F$67,4,FALSE)</f>
        <v>45</v>
      </c>
      <c r="M421" s="21">
        <f>VLOOKUP(A421,Übersicht!$C$2:$F$67,4,FALSE)</f>
        <v>45</v>
      </c>
      <c r="N421" s="3" t="s">
        <v>67</v>
      </c>
      <c r="O421" s="3">
        <v>1</v>
      </c>
      <c r="P421" s="4">
        <f>VLOOKUP(A421,Übersicht!$C$2:$I$67,7,FALSE)*100</f>
        <v>100</v>
      </c>
      <c r="Q421" s="4" t="s">
        <v>67</v>
      </c>
      <c r="R421" s="4">
        <f>VLOOKUP(A421,Übersicht!$C$2:$J$67,8,FALSE)*100</f>
        <v>100</v>
      </c>
      <c r="S421" s="4" t="str">
        <f>VLOOKUP(A421,Übersicht!$C$2:$K$67,9,FALSE)</f>
        <v>-</v>
      </c>
      <c r="T421" s="4" t="str">
        <f>VLOOKUP(A421,Übersicht!$C$2:$L$67,10,FALSE)</f>
        <v>-</v>
      </c>
      <c r="U421" s="25">
        <f>VLOOKUP(A421,Übersicht!$C$2:$M$67,11,FALSE)</f>
        <v>30000</v>
      </c>
      <c r="V421" s="25" t="str">
        <f>VLOOKUP(A421,Übersicht!$C$2:$N$67,12,FALSE)</f>
        <v>-</v>
      </c>
      <c r="W421" s="25" t="str">
        <f>VLOOKUP(A421,Übersicht!$C$2:$O$67,13,FALSE)</f>
        <v>-</v>
      </c>
      <c r="X421" s="4" t="s">
        <v>67</v>
      </c>
    </row>
    <row r="422" spans="1:24" x14ac:dyDescent="0.35">
      <c r="A422" s="3">
        <v>2100</v>
      </c>
      <c r="B422" s="22" t="s">
        <v>15</v>
      </c>
      <c r="C422" t="s">
        <v>25</v>
      </c>
      <c r="D422" s="23">
        <f>VLOOKUP(A422,Übersicht!$C$2:$D$67,2,FALSE)</f>
        <v>0</v>
      </c>
      <c r="E422" s="23">
        <f>VLOOKUP(A422,Übersicht!$C$2:$E$67,3,FALSE)</f>
        <v>0</v>
      </c>
      <c r="F422" s="3">
        <v>416</v>
      </c>
      <c r="G422" s="3">
        <f>VLOOKUP(A422,Übersicht!$C$2:$P$67,14,FALSE)</f>
        <v>2</v>
      </c>
      <c r="H422" s="3">
        <v>1</v>
      </c>
      <c r="I422" s="24">
        <v>9995.7777777777774</v>
      </c>
      <c r="J422" s="3">
        <v>2012</v>
      </c>
      <c r="K422" s="4">
        <f t="shared" si="6"/>
        <v>36</v>
      </c>
      <c r="L422" s="21">
        <f>VLOOKUP(A422,Übersicht!$C$2:$F$67,4,FALSE)</f>
        <v>45</v>
      </c>
      <c r="M422" s="21">
        <f>VLOOKUP(A422,Übersicht!$C$2:$F$67,4,FALSE)</f>
        <v>45</v>
      </c>
      <c r="N422" s="3" t="s">
        <v>67</v>
      </c>
      <c r="O422" s="3">
        <v>1</v>
      </c>
      <c r="P422" s="4">
        <f>VLOOKUP(A422,Übersicht!$C$2:$I$67,7,FALSE)*100</f>
        <v>100</v>
      </c>
      <c r="Q422" s="4" t="s">
        <v>67</v>
      </c>
      <c r="R422" s="4">
        <f>VLOOKUP(A422,Übersicht!$C$2:$J$67,8,FALSE)*100</f>
        <v>100</v>
      </c>
      <c r="S422" s="4" t="str">
        <f>VLOOKUP(A422,Übersicht!$C$2:$K$67,9,FALSE)</f>
        <v>-</v>
      </c>
      <c r="T422" s="4" t="str">
        <f>VLOOKUP(A422,Übersicht!$C$2:$L$67,10,FALSE)</f>
        <v>-</v>
      </c>
      <c r="U422" s="25">
        <f>VLOOKUP(A422,Übersicht!$C$2:$M$67,11,FALSE)</f>
        <v>30000</v>
      </c>
      <c r="V422" s="25" t="str">
        <f>VLOOKUP(A422,Übersicht!$C$2:$N$67,12,FALSE)</f>
        <v>-</v>
      </c>
      <c r="W422" s="25" t="str">
        <f>VLOOKUP(A422,Übersicht!$C$2:$O$67,13,FALSE)</f>
        <v>-</v>
      </c>
      <c r="X422" s="4" t="s">
        <v>67</v>
      </c>
    </row>
    <row r="423" spans="1:24" x14ac:dyDescent="0.35">
      <c r="A423" s="3">
        <v>2100</v>
      </c>
      <c r="B423" s="22" t="s">
        <v>15</v>
      </c>
      <c r="C423" t="s">
        <v>25</v>
      </c>
      <c r="D423" s="23">
        <f>VLOOKUP(A423,Übersicht!$C$2:$D$67,2,FALSE)</f>
        <v>0</v>
      </c>
      <c r="E423" s="23">
        <f>VLOOKUP(A423,Übersicht!$C$2:$E$67,3,FALSE)</f>
        <v>0</v>
      </c>
      <c r="F423" s="3">
        <v>417</v>
      </c>
      <c r="G423" s="3">
        <f>VLOOKUP(A423,Übersicht!$C$2:$P$67,14,FALSE)</f>
        <v>2</v>
      </c>
      <c r="H423" s="3">
        <v>1</v>
      </c>
      <c r="I423" s="24">
        <v>9995.7777777777774</v>
      </c>
      <c r="J423" s="3">
        <v>2013</v>
      </c>
      <c r="K423" s="4">
        <f t="shared" si="6"/>
        <v>37</v>
      </c>
      <c r="L423" s="21">
        <f>VLOOKUP(A423,Übersicht!$C$2:$F$67,4,FALSE)</f>
        <v>45</v>
      </c>
      <c r="M423" s="21">
        <f>VLOOKUP(A423,Übersicht!$C$2:$F$67,4,FALSE)</f>
        <v>45</v>
      </c>
      <c r="N423" s="3" t="s">
        <v>67</v>
      </c>
      <c r="O423" s="3">
        <v>1</v>
      </c>
      <c r="P423" s="4">
        <f>VLOOKUP(A423,Übersicht!$C$2:$I$67,7,FALSE)*100</f>
        <v>100</v>
      </c>
      <c r="Q423" s="4" t="s">
        <v>67</v>
      </c>
      <c r="R423" s="4">
        <f>VLOOKUP(A423,Übersicht!$C$2:$J$67,8,FALSE)*100</f>
        <v>100</v>
      </c>
      <c r="S423" s="4" t="str">
        <f>VLOOKUP(A423,Übersicht!$C$2:$K$67,9,FALSE)</f>
        <v>-</v>
      </c>
      <c r="T423" s="4" t="str">
        <f>VLOOKUP(A423,Übersicht!$C$2:$L$67,10,FALSE)</f>
        <v>-</v>
      </c>
      <c r="U423" s="25">
        <f>VLOOKUP(A423,Übersicht!$C$2:$M$67,11,FALSE)</f>
        <v>30000</v>
      </c>
      <c r="V423" s="25" t="str">
        <f>VLOOKUP(A423,Übersicht!$C$2:$N$67,12,FALSE)</f>
        <v>-</v>
      </c>
      <c r="W423" s="25" t="str">
        <f>VLOOKUP(A423,Übersicht!$C$2:$O$67,13,FALSE)</f>
        <v>-</v>
      </c>
      <c r="X423" s="4" t="s">
        <v>67</v>
      </c>
    </row>
    <row r="424" spans="1:24" x14ac:dyDescent="0.35">
      <c r="A424" s="3">
        <v>2100</v>
      </c>
      <c r="B424" s="22" t="s">
        <v>15</v>
      </c>
      <c r="C424" t="s">
        <v>25</v>
      </c>
      <c r="D424" s="23">
        <f>VLOOKUP(A424,Übersicht!$C$2:$D$67,2,FALSE)</f>
        <v>0</v>
      </c>
      <c r="E424" s="23">
        <f>VLOOKUP(A424,Übersicht!$C$2:$E$67,3,FALSE)</f>
        <v>0</v>
      </c>
      <c r="F424" s="3">
        <v>418</v>
      </c>
      <c r="G424" s="3">
        <f>VLOOKUP(A424,Übersicht!$C$2:$P$67,14,FALSE)</f>
        <v>2</v>
      </c>
      <c r="H424" s="3">
        <v>1</v>
      </c>
      <c r="I424" s="24">
        <v>9995.7777777777774</v>
      </c>
      <c r="J424" s="3">
        <v>2014</v>
      </c>
      <c r="K424" s="4">
        <f t="shared" si="6"/>
        <v>38</v>
      </c>
      <c r="L424" s="21">
        <f>VLOOKUP(A424,Übersicht!$C$2:$F$67,4,FALSE)</f>
        <v>45</v>
      </c>
      <c r="M424" s="21">
        <f>VLOOKUP(A424,Übersicht!$C$2:$F$67,4,FALSE)</f>
        <v>45</v>
      </c>
      <c r="N424" s="3" t="s">
        <v>67</v>
      </c>
      <c r="O424" s="3">
        <v>1</v>
      </c>
      <c r="P424" s="4">
        <f>VLOOKUP(A424,Übersicht!$C$2:$I$67,7,FALSE)*100</f>
        <v>100</v>
      </c>
      <c r="Q424" s="4" t="s">
        <v>67</v>
      </c>
      <c r="R424" s="4">
        <f>VLOOKUP(A424,Übersicht!$C$2:$J$67,8,FALSE)*100</f>
        <v>100</v>
      </c>
      <c r="S424" s="4" t="str">
        <f>VLOOKUP(A424,Übersicht!$C$2:$K$67,9,FALSE)</f>
        <v>-</v>
      </c>
      <c r="T424" s="4" t="str">
        <f>VLOOKUP(A424,Übersicht!$C$2:$L$67,10,FALSE)</f>
        <v>-</v>
      </c>
      <c r="U424" s="25">
        <f>VLOOKUP(A424,Übersicht!$C$2:$M$67,11,FALSE)</f>
        <v>30000</v>
      </c>
      <c r="V424" s="25" t="str">
        <f>VLOOKUP(A424,Übersicht!$C$2:$N$67,12,FALSE)</f>
        <v>-</v>
      </c>
      <c r="W424" s="25" t="str">
        <f>VLOOKUP(A424,Übersicht!$C$2:$O$67,13,FALSE)</f>
        <v>-</v>
      </c>
      <c r="X424" s="4" t="s">
        <v>67</v>
      </c>
    </row>
    <row r="425" spans="1:24" x14ac:dyDescent="0.35">
      <c r="A425" s="3">
        <v>2100</v>
      </c>
      <c r="B425" s="22" t="s">
        <v>15</v>
      </c>
      <c r="C425" t="s">
        <v>25</v>
      </c>
      <c r="D425" s="23">
        <f>VLOOKUP(A425,Übersicht!$C$2:$D$67,2,FALSE)</f>
        <v>0</v>
      </c>
      <c r="E425" s="23">
        <f>VLOOKUP(A425,Übersicht!$C$2:$E$67,3,FALSE)</f>
        <v>0</v>
      </c>
      <c r="F425" s="3">
        <v>419</v>
      </c>
      <c r="G425" s="3">
        <f>VLOOKUP(A425,Übersicht!$C$2:$P$67,14,FALSE)</f>
        <v>2</v>
      </c>
      <c r="H425" s="3">
        <v>1</v>
      </c>
      <c r="I425" s="24">
        <v>9995.7777777777774</v>
      </c>
      <c r="J425" s="3">
        <v>2015</v>
      </c>
      <c r="K425" s="4">
        <f t="shared" si="6"/>
        <v>39</v>
      </c>
      <c r="L425" s="21">
        <f>VLOOKUP(A425,Übersicht!$C$2:$F$67,4,FALSE)</f>
        <v>45</v>
      </c>
      <c r="M425" s="21">
        <f>VLOOKUP(A425,Übersicht!$C$2:$F$67,4,FALSE)</f>
        <v>45</v>
      </c>
      <c r="N425" s="3" t="s">
        <v>67</v>
      </c>
      <c r="O425" s="3">
        <v>1</v>
      </c>
      <c r="P425" s="4">
        <f>VLOOKUP(A425,Übersicht!$C$2:$I$67,7,FALSE)*100</f>
        <v>100</v>
      </c>
      <c r="Q425" s="4" t="s">
        <v>67</v>
      </c>
      <c r="R425" s="4">
        <f>VLOOKUP(A425,Übersicht!$C$2:$J$67,8,FALSE)*100</f>
        <v>100</v>
      </c>
      <c r="S425" s="4" t="str">
        <f>VLOOKUP(A425,Übersicht!$C$2:$K$67,9,FALSE)</f>
        <v>-</v>
      </c>
      <c r="T425" s="4" t="str">
        <f>VLOOKUP(A425,Übersicht!$C$2:$L$67,10,FALSE)</f>
        <v>-</v>
      </c>
      <c r="U425" s="25">
        <f>VLOOKUP(A425,Übersicht!$C$2:$M$67,11,FALSE)</f>
        <v>30000</v>
      </c>
      <c r="V425" s="25" t="str">
        <f>VLOOKUP(A425,Übersicht!$C$2:$N$67,12,FALSE)</f>
        <v>-</v>
      </c>
      <c r="W425" s="25" t="str">
        <f>VLOOKUP(A425,Übersicht!$C$2:$O$67,13,FALSE)</f>
        <v>-</v>
      </c>
      <c r="X425" s="4" t="s">
        <v>67</v>
      </c>
    </row>
    <row r="426" spans="1:24" x14ac:dyDescent="0.35">
      <c r="A426" s="3">
        <v>2100</v>
      </c>
      <c r="B426" s="22" t="s">
        <v>15</v>
      </c>
      <c r="C426" t="s">
        <v>25</v>
      </c>
      <c r="D426" s="23">
        <f>VLOOKUP(A426,Übersicht!$C$2:$D$67,2,FALSE)</f>
        <v>0</v>
      </c>
      <c r="E426" s="23">
        <f>VLOOKUP(A426,Übersicht!$C$2:$E$67,3,FALSE)</f>
        <v>0</v>
      </c>
      <c r="F426" s="3">
        <v>420</v>
      </c>
      <c r="G426" s="3">
        <f>VLOOKUP(A426,Übersicht!$C$2:$P$67,14,FALSE)</f>
        <v>2</v>
      </c>
      <c r="H426" s="3">
        <v>1</v>
      </c>
      <c r="I426" s="24">
        <v>9995.7777777777774</v>
      </c>
      <c r="J426" s="3">
        <v>2016</v>
      </c>
      <c r="K426" s="4">
        <f t="shared" si="6"/>
        <v>40</v>
      </c>
      <c r="L426" s="21">
        <f>VLOOKUP(A426,Übersicht!$C$2:$F$67,4,FALSE)</f>
        <v>45</v>
      </c>
      <c r="M426" s="21">
        <f>VLOOKUP(A426,Übersicht!$C$2:$F$67,4,FALSE)</f>
        <v>45</v>
      </c>
      <c r="N426" s="3" t="s">
        <v>67</v>
      </c>
      <c r="O426" s="3">
        <v>1</v>
      </c>
      <c r="P426" s="4">
        <f>VLOOKUP(A426,Übersicht!$C$2:$I$67,7,FALSE)*100</f>
        <v>100</v>
      </c>
      <c r="Q426" s="4" t="s">
        <v>67</v>
      </c>
      <c r="R426" s="4">
        <f>VLOOKUP(A426,Übersicht!$C$2:$J$67,8,FALSE)*100</f>
        <v>100</v>
      </c>
      <c r="S426" s="4" t="str">
        <f>VLOOKUP(A426,Übersicht!$C$2:$K$67,9,FALSE)</f>
        <v>-</v>
      </c>
      <c r="T426" s="4" t="str">
        <f>VLOOKUP(A426,Übersicht!$C$2:$L$67,10,FALSE)</f>
        <v>-</v>
      </c>
      <c r="U426" s="25">
        <f>VLOOKUP(A426,Übersicht!$C$2:$M$67,11,FALSE)</f>
        <v>30000</v>
      </c>
      <c r="V426" s="25" t="str">
        <f>VLOOKUP(A426,Übersicht!$C$2:$N$67,12,FALSE)</f>
        <v>-</v>
      </c>
      <c r="W426" s="25" t="str">
        <f>VLOOKUP(A426,Übersicht!$C$2:$O$67,13,FALSE)</f>
        <v>-</v>
      </c>
      <c r="X426" s="4" t="s">
        <v>67</v>
      </c>
    </row>
    <row r="427" spans="1:24" x14ac:dyDescent="0.35">
      <c r="A427" s="3">
        <v>2100</v>
      </c>
      <c r="B427" s="22" t="s">
        <v>15</v>
      </c>
      <c r="C427" t="s">
        <v>25</v>
      </c>
      <c r="D427" s="23">
        <f>VLOOKUP(A427,Übersicht!$C$2:$D$67,2,FALSE)</f>
        <v>0</v>
      </c>
      <c r="E427" s="23">
        <f>VLOOKUP(A427,Übersicht!$C$2:$E$67,3,FALSE)</f>
        <v>0</v>
      </c>
      <c r="F427" s="3">
        <v>421</v>
      </c>
      <c r="G427" s="3">
        <f>VLOOKUP(A427,Übersicht!$C$2:$P$67,14,FALSE)</f>
        <v>2</v>
      </c>
      <c r="H427" s="3">
        <v>1</v>
      </c>
      <c r="I427" s="24">
        <v>9995.7777777777774</v>
      </c>
      <c r="J427" s="3">
        <v>2017</v>
      </c>
      <c r="K427" s="4">
        <f t="shared" si="6"/>
        <v>41</v>
      </c>
      <c r="L427" s="21">
        <f>VLOOKUP(A427,Übersicht!$C$2:$F$67,4,FALSE)</f>
        <v>45</v>
      </c>
      <c r="M427" s="21">
        <f>VLOOKUP(A427,Übersicht!$C$2:$F$67,4,FALSE)</f>
        <v>45</v>
      </c>
      <c r="N427" s="3" t="s">
        <v>67</v>
      </c>
      <c r="O427" s="3">
        <v>1</v>
      </c>
      <c r="P427" s="4">
        <f>VLOOKUP(A427,Übersicht!$C$2:$I$67,7,FALSE)*100</f>
        <v>100</v>
      </c>
      <c r="Q427" s="4" t="s">
        <v>67</v>
      </c>
      <c r="R427" s="4">
        <f>VLOOKUP(A427,Übersicht!$C$2:$J$67,8,FALSE)*100</f>
        <v>100</v>
      </c>
      <c r="S427" s="4" t="str">
        <f>VLOOKUP(A427,Übersicht!$C$2:$K$67,9,FALSE)</f>
        <v>-</v>
      </c>
      <c r="T427" s="4" t="str">
        <f>VLOOKUP(A427,Übersicht!$C$2:$L$67,10,FALSE)</f>
        <v>-</v>
      </c>
      <c r="U427" s="25">
        <f>VLOOKUP(A427,Übersicht!$C$2:$M$67,11,FALSE)</f>
        <v>30000</v>
      </c>
      <c r="V427" s="25" t="str">
        <f>VLOOKUP(A427,Übersicht!$C$2:$N$67,12,FALSE)</f>
        <v>-</v>
      </c>
      <c r="W427" s="25" t="str">
        <f>VLOOKUP(A427,Übersicht!$C$2:$O$67,13,FALSE)</f>
        <v>-</v>
      </c>
      <c r="X427" s="4" t="s">
        <v>67</v>
      </c>
    </row>
    <row r="428" spans="1:24" x14ac:dyDescent="0.35">
      <c r="A428" s="3">
        <v>2100</v>
      </c>
      <c r="B428" s="22" t="s">
        <v>15</v>
      </c>
      <c r="C428" t="s">
        <v>25</v>
      </c>
      <c r="D428" s="23">
        <f>VLOOKUP(A428,Übersicht!$C$2:$D$67,2,FALSE)</f>
        <v>0</v>
      </c>
      <c r="E428" s="23">
        <f>VLOOKUP(A428,Übersicht!$C$2:$E$67,3,FALSE)</f>
        <v>0</v>
      </c>
      <c r="F428" s="3">
        <v>422</v>
      </c>
      <c r="G428" s="3">
        <f>VLOOKUP(A428,Übersicht!$C$2:$P$67,14,FALSE)</f>
        <v>2</v>
      </c>
      <c r="H428" s="3">
        <v>1</v>
      </c>
      <c r="I428" s="24">
        <v>9995.7777777777774</v>
      </c>
      <c r="J428" s="3">
        <v>2018</v>
      </c>
      <c r="K428" s="4">
        <f t="shared" si="6"/>
        <v>42</v>
      </c>
      <c r="L428" s="21">
        <f>VLOOKUP(A428,Übersicht!$C$2:$F$67,4,FALSE)</f>
        <v>45</v>
      </c>
      <c r="M428" s="21">
        <f>VLOOKUP(A428,Übersicht!$C$2:$F$67,4,FALSE)</f>
        <v>45</v>
      </c>
      <c r="N428" s="3" t="s">
        <v>67</v>
      </c>
      <c r="O428" s="3">
        <v>1</v>
      </c>
      <c r="P428" s="4">
        <f>VLOOKUP(A428,Übersicht!$C$2:$I$67,7,FALSE)*100</f>
        <v>100</v>
      </c>
      <c r="Q428" s="4" t="s">
        <v>67</v>
      </c>
      <c r="R428" s="4">
        <f>VLOOKUP(A428,Übersicht!$C$2:$J$67,8,FALSE)*100</f>
        <v>100</v>
      </c>
      <c r="S428" s="4" t="str">
        <f>VLOOKUP(A428,Übersicht!$C$2:$K$67,9,FALSE)</f>
        <v>-</v>
      </c>
      <c r="T428" s="4" t="str">
        <f>VLOOKUP(A428,Übersicht!$C$2:$L$67,10,FALSE)</f>
        <v>-</v>
      </c>
      <c r="U428" s="25">
        <f>VLOOKUP(A428,Übersicht!$C$2:$M$67,11,FALSE)</f>
        <v>30000</v>
      </c>
      <c r="V428" s="25" t="str">
        <f>VLOOKUP(A428,Übersicht!$C$2:$N$67,12,FALSE)</f>
        <v>-</v>
      </c>
      <c r="W428" s="25" t="str">
        <f>VLOOKUP(A428,Übersicht!$C$2:$O$67,13,FALSE)</f>
        <v>-</v>
      </c>
      <c r="X428" s="4" t="s">
        <v>67</v>
      </c>
    </row>
    <row r="429" spans="1:24" x14ac:dyDescent="0.35">
      <c r="A429" s="3">
        <v>2100</v>
      </c>
      <c r="B429" s="22" t="s">
        <v>15</v>
      </c>
      <c r="C429" t="s">
        <v>25</v>
      </c>
      <c r="D429" s="23">
        <f>VLOOKUP(A429,Übersicht!$C$2:$D$67,2,FALSE)</f>
        <v>0</v>
      </c>
      <c r="E429" s="23">
        <f>VLOOKUP(A429,Übersicht!$C$2:$E$67,3,FALSE)</f>
        <v>0</v>
      </c>
      <c r="F429" s="3">
        <v>423</v>
      </c>
      <c r="G429" s="3">
        <f>VLOOKUP(A429,Übersicht!$C$2:$P$67,14,FALSE)</f>
        <v>2</v>
      </c>
      <c r="H429" s="3">
        <v>1</v>
      </c>
      <c r="I429" s="24">
        <v>9995.7777777777774</v>
      </c>
      <c r="J429" s="3">
        <v>2019</v>
      </c>
      <c r="K429" s="4">
        <f t="shared" si="6"/>
        <v>43</v>
      </c>
      <c r="L429" s="21">
        <f>VLOOKUP(A429,Übersicht!$C$2:$F$67,4,FALSE)</f>
        <v>45</v>
      </c>
      <c r="M429" s="21">
        <f>VLOOKUP(A429,Übersicht!$C$2:$F$67,4,FALSE)</f>
        <v>45</v>
      </c>
      <c r="N429" s="3" t="s">
        <v>67</v>
      </c>
      <c r="O429" s="3">
        <v>1</v>
      </c>
      <c r="P429" s="4">
        <f>VLOOKUP(A429,Übersicht!$C$2:$I$67,7,FALSE)*100</f>
        <v>100</v>
      </c>
      <c r="Q429" s="4" t="s">
        <v>67</v>
      </c>
      <c r="R429" s="4">
        <f>VLOOKUP(A429,Übersicht!$C$2:$J$67,8,FALSE)*100</f>
        <v>100</v>
      </c>
      <c r="S429" s="4" t="str">
        <f>VLOOKUP(A429,Übersicht!$C$2:$K$67,9,FALSE)</f>
        <v>-</v>
      </c>
      <c r="T429" s="4" t="str">
        <f>VLOOKUP(A429,Übersicht!$C$2:$L$67,10,FALSE)</f>
        <v>-</v>
      </c>
      <c r="U429" s="25">
        <f>VLOOKUP(A429,Übersicht!$C$2:$M$67,11,FALSE)</f>
        <v>30000</v>
      </c>
      <c r="V429" s="25" t="str">
        <f>VLOOKUP(A429,Übersicht!$C$2:$N$67,12,FALSE)</f>
        <v>-</v>
      </c>
      <c r="W429" s="25" t="str">
        <f>VLOOKUP(A429,Übersicht!$C$2:$O$67,13,FALSE)</f>
        <v>-</v>
      </c>
      <c r="X429" s="4" t="s">
        <v>67</v>
      </c>
    </row>
    <row r="430" spans="1:24" x14ac:dyDescent="0.35">
      <c r="A430" s="3">
        <v>2100</v>
      </c>
      <c r="B430" s="22" t="s">
        <v>15</v>
      </c>
      <c r="C430" t="s">
        <v>25</v>
      </c>
      <c r="D430" s="23">
        <f>VLOOKUP(A430,Übersicht!$C$2:$D$67,2,FALSE)</f>
        <v>0</v>
      </c>
      <c r="E430" s="23">
        <f>VLOOKUP(A430,Übersicht!$C$2:$E$67,3,FALSE)</f>
        <v>0</v>
      </c>
      <c r="F430" s="3">
        <v>424</v>
      </c>
      <c r="G430" s="3">
        <f>VLOOKUP(A430,Übersicht!$C$2:$P$67,14,FALSE)</f>
        <v>2</v>
      </c>
      <c r="H430" s="3">
        <v>1</v>
      </c>
      <c r="I430" s="24">
        <v>9995.7777777777774</v>
      </c>
      <c r="J430" s="3">
        <v>2020</v>
      </c>
      <c r="K430" s="4">
        <f t="shared" si="6"/>
        <v>44</v>
      </c>
      <c r="L430" s="21">
        <f>VLOOKUP(A430,Übersicht!$C$2:$F$67,4,FALSE)</f>
        <v>45</v>
      </c>
      <c r="M430" s="21">
        <f>VLOOKUP(A430,Übersicht!$C$2:$F$67,4,FALSE)</f>
        <v>45</v>
      </c>
      <c r="N430" s="3" t="s">
        <v>67</v>
      </c>
      <c r="O430" s="3">
        <v>1</v>
      </c>
      <c r="P430" s="4">
        <f>VLOOKUP(A430,Übersicht!$C$2:$I$67,7,FALSE)*100</f>
        <v>100</v>
      </c>
      <c r="Q430" s="4" t="s">
        <v>67</v>
      </c>
      <c r="R430" s="4">
        <f>VLOOKUP(A430,Übersicht!$C$2:$J$67,8,FALSE)*100</f>
        <v>100</v>
      </c>
      <c r="S430" s="4" t="str">
        <f>VLOOKUP(A430,Übersicht!$C$2:$K$67,9,FALSE)</f>
        <v>-</v>
      </c>
      <c r="T430" s="4" t="str">
        <f>VLOOKUP(A430,Übersicht!$C$2:$L$67,10,FALSE)</f>
        <v>-</v>
      </c>
      <c r="U430" s="25">
        <f>VLOOKUP(A430,Übersicht!$C$2:$M$67,11,FALSE)</f>
        <v>30000</v>
      </c>
      <c r="V430" s="25" t="str">
        <f>VLOOKUP(A430,Übersicht!$C$2:$N$67,12,FALSE)</f>
        <v>-</v>
      </c>
      <c r="W430" s="25" t="str">
        <f>VLOOKUP(A430,Übersicht!$C$2:$O$67,13,FALSE)</f>
        <v>-</v>
      </c>
      <c r="X430" s="4" t="s">
        <v>67</v>
      </c>
    </row>
    <row r="431" spans="1:24" x14ac:dyDescent="0.35">
      <c r="A431" s="3">
        <v>2100</v>
      </c>
      <c r="B431" s="22" t="s">
        <v>15</v>
      </c>
      <c r="C431" t="s">
        <v>25</v>
      </c>
      <c r="D431" s="23">
        <f>VLOOKUP(A431,Übersicht!$C$2:$D$67,2,FALSE)</f>
        <v>0</v>
      </c>
      <c r="E431" s="23">
        <f>VLOOKUP(A431,Übersicht!$C$2:$E$67,3,FALSE)</f>
        <v>0</v>
      </c>
      <c r="F431" s="3">
        <v>425</v>
      </c>
      <c r="G431" s="3">
        <f>VLOOKUP(A431,Übersicht!$C$2:$P$67,14,FALSE)</f>
        <v>2</v>
      </c>
      <c r="H431" s="3">
        <v>1</v>
      </c>
      <c r="I431" s="24">
        <v>9995.7777777777774</v>
      </c>
      <c r="J431" s="3">
        <v>2021</v>
      </c>
      <c r="K431" s="4">
        <f t="shared" si="6"/>
        <v>45</v>
      </c>
      <c r="L431" s="21">
        <f>VLOOKUP(A431,Übersicht!$C$2:$F$67,4,FALSE)</f>
        <v>45</v>
      </c>
      <c r="M431" s="21">
        <f>VLOOKUP(A431,Übersicht!$C$2:$F$67,4,FALSE)</f>
        <v>45</v>
      </c>
      <c r="N431" s="3" t="s">
        <v>67</v>
      </c>
      <c r="O431" s="3">
        <v>1</v>
      </c>
      <c r="P431" s="4">
        <f>VLOOKUP(A431,Übersicht!$C$2:$I$67,7,FALSE)*100</f>
        <v>100</v>
      </c>
      <c r="Q431" s="4" t="s">
        <v>67</v>
      </c>
      <c r="R431" s="4">
        <f>VLOOKUP(A431,Übersicht!$C$2:$J$67,8,FALSE)*100</f>
        <v>100</v>
      </c>
      <c r="S431" s="4" t="str">
        <f>VLOOKUP(A431,Übersicht!$C$2:$K$67,9,FALSE)</f>
        <v>-</v>
      </c>
      <c r="T431" s="4" t="str">
        <f>VLOOKUP(A431,Übersicht!$C$2:$L$67,10,FALSE)</f>
        <v>-</v>
      </c>
      <c r="U431" s="25">
        <f>VLOOKUP(A431,Übersicht!$C$2:$M$67,11,FALSE)</f>
        <v>30000</v>
      </c>
      <c r="V431" s="25" t="str">
        <f>VLOOKUP(A431,Übersicht!$C$2:$N$67,12,FALSE)</f>
        <v>-</v>
      </c>
      <c r="W431" s="25" t="str">
        <f>VLOOKUP(A431,Übersicht!$C$2:$O$67,13,FALSE)</f>
        <v>-</v>
      </c>
      <c r="X431" s="4" t="s">
        <v>67</v>
      </c>
    </row>
    <row r="432" spans="1:24" x14ac:dyDescent="0.35">
      <c r="A432" s="3">
        <v>2203</v>
      </c>
      <c r="B432" s="22" t="s">
        <v>15</v>
      </c>
      <c r="C432" t="s">
        <v>26</v>
      </c>
      <c r="D432" s="23">
        <f>VLOOKUP(A432,Übersicht!$C$2:$D$67,2,FALSE)</f>
        <v>0</v>
      </c>
      <c r="E432" s="23" t="str">
        <f>VLOOKUP(A432,Übersicht!$C$2:$E$67,3,FALSE)</f>
        <v>≤ 5 bar</v>
      </c>
      <c r="F432" s="3">
        <v>426</v>
      </c>
      <c r="G432" s="3">
        <f>VLOOKUP(A432,Übersicht!$C$2:$P$67,14,FALSE)</f>
        <v>3</v>
      </c>
      <c r="H432" s="3">
        <v>1</v>
      </c>
      <c r="I432" s="24">
        <v>1105.8222222222223</v>
      </c>
      <c r="J432" s="3">
        <v>1977</v>
      </c>
      <c r="K432" s="4">
        <f t="shared" si="6"/>
        <v>1</v>
      </c>
      <c r="L432" s="21">
        <f>VLOOKUP(A432,Übersicht!$C$2:$F$67,4,FALSE)</f>
        <v>45</v>
      </c>
      <c r="M432" s="21">
        <f>VLOOKUP(A432,Übersicht!$C$2:$F$67,4,FALSE)</f>
        <v>45</v>
      </c>
      <c r="N432" s="3" t="s">
        <v>67</v>
      </c>
      <c r="O432" s="3">
        <v>1</v>
      </c>
      <c r="P432" s="4">
        <f>VLOOKUP(A432,Übersicht!$C$2:$I$67,7,FALSE)*100</f>
        <v>40</v>
      </c>
      <c r="Q432" s="4" t="s">
        <v>67</v>
      </c>
      <c r="R432" s="4">
        <f>VLOOKUP(A432,Übersicht!$C$2:$J$67,8,FALSE)*100</f>
        <v>100</v>
      </c>
      <c r="S432" s="4" t="str">
        <f>VLOOKUP(A432,Übersicht!$C$2:$K$67,9,FALSE)</f>
        <v>-</v>
      </c>
      <c r="T432" s="4" t="str">
        <f>VLOOKUP(A432,Übersicht!$C$2:$L$67,10,FALSE)</f>
        <v>-</v>
      </c>
      <c r="U432" s="25">
        <f>VLOOKUP(A432,Übersicht!$C$2:$M$67,11,FALSE)</f>
        <v>1250</v>
      </c>
      <c r="V432" s="25" t="str">
        <f>VLOOKUP(A432,Übersicht!$C$2:$N$67,12,FALSE)</f>
        <v>-</v>
      </c>
      <c r="W432" s="25" t="str">
        <f>VLOOKUP(A432,Übersicht!$C$2:$O$67,13,FALSE)</f>
        <v>-</v>
      </c>
      <c r="X432" s="4" t="s">
        <v>67</v>
      </c>
    </row>
    <row r="433" spans="1:24" x14ac:dyDescent="0.35">
      <c r="A433" s="3">
        <v>2203</v>
      </c>
      <c r="B433" s="22" t="s">
        <v>15</v>
      </c>
      <c r="C433" t="s">
        <v>26</v>
      </c>
      <c r="D433" s="23">
        <f>VLOOKUP(A433,Übersicht!$C$2:$D$67,2,FALSE)</f>
        <v>0</v>
      </c>
      <c r="E433" s="23" t="str">
        <f>VLOOKUP(A433,Übersicht!$C$2:$E$67,3,FALSE)</f>
        <v>≤ 5 bar</v>
      </c>
      <c r="F433" s="3">
        <v>427</v>
      </c>
      <c r="G433" s="3">
        <f>VLOOKUP(A433,Übersicht!$C$2:$P$67,14,FALSE)</f>
        <v>3</v>
      </c>
      <c r="H433" s="3">
        <v>1</v>
      </c>
      <c r="I433" s="24">
        <v>1105.8222222222223</v>
      </c>
      <c r="J433" s="3">
        <v>1978</v>
      </c>
      <c r="K433" s="4">
        <f t="shared" si="6"/>
        <v>2</v>
      </c>
      <c r="L433" s="21">
        <f>VLOOKUP(A433,Übersicht!$C$2:$F$67,4,FALSE)</f>
        <v>45</v>
      </c>
      <c r="M433" s="21">
        <f>VLOOKUP(A433,Übersicht!$C$2:$F$67,4,FALSE)</f>
        <v>45</v>
      </c>
      <c r="N433" s="3" t="s">
        <v>67</v>
      </c>
      <c r="O433" s="3">
        <v>1</v>
      </c>
      <c r="P433" s="4">
        <f>VLOOKUP(A433,Übersicht!$C$2:$I$67,7,FALSE)*100</f>
        <v>40</v>
      </c>
      <c r="Q433" s="4" t="s">
        <v>67</v>
      </c>
      <c r="R433" s="4">
        <f>VLOOKUP(A433,Übersicht!$C$2:$J$67,8,FALSE)*100</f>
        <v>100</v>
      </c>
      <c r="S433" s="4" t="str">
        <f>VLOOKUP(A433,Übersicht!$C$2:$K$67,9,FALSE)</f>
        <v>-</v>
      </c>
      <c r="T433" s="4" t="str">
        <f>VLOOKUP(A433,Übersicht!$C$2:$L$67,10,FALSE)</f>
        <v>-</v>
      </c>
      <c r="U433" s="25">
        <f>VLOOKUP(A433,Übersicht!$C$2:$M$67,11,FALSE)</f>
        <v>1250</v>
      </c>
      <c r="V433" s="25" t="str">
        <f>VLOOKUP(A433,Übersicht!$C$2:$N$67,12,FALSE)</f>
        <v>-</v>
      </c>
      <c r="W433" s="25" t="str">
        <f>VLOOKUP(A433,Übersicht!$C$2:$O$67,13,FALSE)</f>
        <v>-</v>
      </c>
      <c r="X433" s="4" t="s">
        <v>67</v>
      </c>
    </row>
    <row r="434" spans="1:24" x14ac:dyDescent="0.35">
      <c r="A434" s="3">
        <v>2203</v>
      </c>
      <c r="B434" s="22" t="s">
        <v>15</v>
      </c>
      <c r="C434" t="s">
        <v>26</v>
      </c>
      <c r="D434" s="23">
        <f>VLOOKUP(A434,Übersicht!$C$2:$D$67,2,FALSE)</f>
        <v>0</v>
      </c>
      <c r="E434" s="23" t="str">
        <f>VLOOKUP(A434,Übersicht!$C$2:$E$67,3,FALSE)</f>
        <v>≤ 5 bar</v>
      </c>
      <c r="F434" s="3">
        <v>428</v>
      </c>
      <c r="G434" s="3">
        <f>VLOOKUP(A434,Übersicht!$C$2:$P$67,14,FALSE)</f>
        <v>3</v>
      </c>
      <c r="H434" s="3">
        <v>1</v>
      </c>
      <c r="I434" s="24">
        <v>1105.8222222222223</v>
      </c>
      <c r="J434" s="3">
        <v>1979</v>
      </c>
      <c r="K434" s="4">
        <f t="shared" si="6"/>
        <v>3</v>
      </c>
      <c r="L434" s="21">
        <f>VLOOKUP(A434,Übersicht!$C$2:$F$67,4,FALSE)</f>
        <v>45</v>
      </c>
      <c r="M434" s="21">
        <f>VLOOKUP(A434,Übersicht!$C$2:$F$67,4,FALSE)</f>
        <v>45</v>
      </c>
      <c r="N434" s="3" t="s">
        <v>67</v>
      </c>
      <c r="O434" s="3">
        <v>1</v>
      </c>
      <c r="P434" s="4">
        <f>VLOOKUP(A434,Übersicht!$C$2:$I$67,7,FALSE)*100</f>
        <v>40</v>
      </c>
      <c r="Q434" s="4" t="s">
        <v>67</v>
      </c>
      <c r="R434" s="4">
        <f>VLOOKUP(A434,Übersicht!$C$2:$J$67,8,FALSE)*100</f>
        <v>100</v>
      </c>
      <c r="S434" s="4" t="str">
        <f>VLOOKUP(A434,Übersicht!$C$2:$K$67,9,FALSE)</f>
        <v>-</v>
      </c>
      <c r="T434" s="4" t="str">
        <f>VLOOKUP(A434,Übersicht!$C$2:$L$67,10,FALSE)</f>
        <v>-</v>
      </c>
      <c r="U434" s="25">
        <f>VLOOKUP(A434,Übersicht!$C$2:$M$67,11,FALSE)</f>
        <v>1250</v>
      </c>
      <c r="V434" s="25" t="str">
        <f>VLOOKUP(A434,Übersicht!$C$2:$N$67,12,FALSE)</f>
        <v>-</v>
      </c>
      <c r="W434" s="25" t="str">
        <f>VLOOKUP(A434,Übersicht!$C$2:$O$67,13,FALSE)</f>
        <v>-</v>
      </c>
      <c r="X434" s="4" t="s">
        <v>67</v>
      </c>
    </row>
    <row r="435" spans="1:24" x14ac:dyDescent="0.35">
      <c r="A435" s="3">
        <v>2203</v>
      </c>
      <c r="B435" s="22" t="s">
        <v>15</v>
      </c>
      <c r="C435" t="s">
        <v>26</v>
      </c>
      <c r="D435" s="23">
        <f>VLOOKUP(A435,Übersicht!$C$2:$D$67,2,FALSE)</f>
        <v>0</v>
      </c>
      <c r="E435" s="23" t="str">
        <f>VLOOKUP(A435,Übersicht!$C$2:$E$67,3,FALSE)</f>
        <v>≤ 5 bar</v>
      </c>
      <c r="F435" s="3">
        <v>429</v>
      </c>
      <c r="G435" s="3">
        <f>VLOOKUP(A435,Übersicht!$C$2:$P$67,14,FALSE)</f>
        <v>3</v>
      </c>
      <c r="H435" s="3">
        <v>1</v>
      </c>
      <c r="I435" s="24">
        <v>1105.8222222222223</v>
      </c>
      <c r="J435" s="3">
        <v>1980</v>
      </c>
      <c r="K435" s="4">
        <f t="shared" si="6"/>
        <v>4</v>
      </c>
      <c r="L435" s="21">
        <f>VLOOKUP(A435,Übersicht!$C$2:$F$67,4,FALSE)</f>
        <v>45</v>
      </c>
      <c r="M435" s="21">
        <f>VLOOKUP(A435,Übersicht!$C$2:$F$67,4,FALSE)</f>
        <v>45</v>
      </c>
      <c r="N435" s="3" t="s">
        <v>67</v>
      </c>
      <c r="O435" s="3">
        <v>1</v>
      </c>
      <c r="P435" s="4">
        <f>VLOOKUP(A435,Übersicht!$C$2:$I$67,7,FALSE)*100</f>
        <v>40</v>
      </c>
      <c r="Q435" s="4" t="s">
        <v>67</v>
      </c>
      <c r="R435" s="4">
        <f>VLOOKUP(A435,Übersicht!$C$2:$J$67,8,FALSE)*100</f>
        <v>100</v>
      </c>
      <c r="S435" s="4" t="str">
        <f>VLOOKUP(A435,Übersicht!$C$2:$K$67,9,FALSE)</f>
        <v>-</v>
      </c>
      <c r="T435" s="4" t="str">
        <f>VLOOKUP(A435,Übersicht!$C$2:$L$67,10,FALSE)</f>
        <v>-</v>
      </c>
      <c r="U435" s="25">
        <f>VLOOKUP(A435,Übersicht!$C$2:$M$67,11,FALSE)</f>
        <v>1250</v>
      </c>
      <c r="V435" s="25" t="str">
        <f>VLOOKUP(A435,Übersicht!$C$2:$N$67,12,FALSE)</f>
        <v>-</v>
      </c>
      <c r="W435" s="25" t="str">
        <f>VLOOKUP(A435,Übersicht!$C$2:$O$67,13,FALSE)</f>
        <v>-</v>
      </c>
      <c r="X435" s="4" t="s">
        <v>67</v>
      </c>
    </row>
    <row r="436" spans="1:24" x14ac:dyDescent="0.35">
      <c r="A436" s="3">
        <v>2203</v>
      </c>
      <c r="B436" s="22" t="s">
        <v>15</v>
      </c>
      <c r="C436" t="s">
        <v>26</v>
      </c>
      <c r="D436" s="23">
        <f>VLOOKUP(A436,Übersicht!$C$2:$D$67,2,FALSE)</f>
        <v>0</v>
      </c>
      <c r="E436" s="23" t="str">
        <f>VLOOKUP(A436,Übersicht!$C$2:$E$67,3,FALSE)</f>
        <v>≤ 5 bar</v>
      </c>
      <c r="F436" s="3">
        <v>430</v>
      </c>
      <c r="G436" s="3">
        <f>VLOOKUP(A436,Übersicht!$C$2:$P$67,14,FALSE)</f>
        <v>3</v>
      </c>
      <c r="H436" s="3">
        <v>1</v>
      </c>
      <c r="I436" s="24">
        <v>1105.8222222222223</v>
      </c>
      <c r="J436" s="3">
        <v>1981</v>
      </c>
      <c r="K436" s="4">
        <f t="shared" si="6"/>
        <v>5</v>
      </c>
      <c r="L436" s="21">
        <f>VLOOKUP(A436,Übersicht!$C$2:$F$67,4,FALSE)</f>
        <v>45</v>
      </c>
      <c r="M436" s="21">
        <f>VLOOKUP(A436,Übersicht!$C$2:$F$67,4,FALSE)</f>
        <v>45</v>
      </c>
      <c r="N436" s="3" t="s">
        <v>67</v>
      </c>
      <c r="O436" s="3">
        <v>1</v>
      </c>
      <c r="P436" s="4">
        <f>VLOOKUP(A436,Übersicht!$C$2:$I$67,7,FALSE)*100</f>
        <v>40</v>
      </c>
      <c r="Q436" s="4" t="s">
        <v>67</v>
      </c>
      <c r="R436" s="4">
        <f>VLOOKUP(A436,Übersicht!$C$2:$J$67,8,FALSE)*100</f>
        <v>100</v>
      </c>
      <c r="S436" s="4" t="str">
        <f>VLOOKUP(A436,Übersicht!$C$2:$K$67,9,FALSE)</f>
        <v>-</v>
      </c>
      <c r="T436" s="4" t="str">
        <f>VLOOKUP(A436,Übersicht!$C$2:$L$67,10,FALSE)</f>
        <v>-</v>
      </c>
      <c r="U436" s="25">
        <f>VLOOKUP(A436,Übersicht!$C$2:$M$67,11,FALSE)</f>
        <v>1250</v>
      </c>
      <c r="V436" s="25" t="str">
        <f>VLOOKUP(A436,Übersicht!$C$2:$N$67,12,FALSE)</f>
        <v>-</v>
      </c>
      <c r="W436" s="25" t="str">
        <f>VLOOKUP(A436,Übersicht!$C$2:$O$67,13,FALSE)</f>
        <v>-</v>
      </c>
      <c r="X436" s="4" t="s">
        <v>67</v>
      </c>
    </row>
    <row r="437" spans="1:24" x14ac:dyDescent="0.35">
      <c r="A437" s="3">
        <v>2203</v>
      </c>
      <c r="B437" s="22" t="s">
        <v>15</v>
      </c>
      <c r="C437" t="s">
        <v>26</v>
      </c>
      <c r="D437" s="23">
        <f>VLOOKUP(A437,Übersicht!$C$2:$D$67,2,FALSE)</f>
        <v>0</v>
      </c>
      <c r="E437" s="23" t="str">
        <f>VLOOKUP(A437,Übersicht!$C$2:$E$67,3,FALSE)</f>
        <v>≤ 5 bar</v>
      </c>
      <c r="F437" s="3">
        <v>431</v>
      </c>
      <c r="G437" s="3">
        <f>VLOOKUP(A437,Übersicht!$C$2:$P$67,14,FALSE)</f>
        <v>3</v>
      </c>
      <c r="H437" s="3">
        <v>1</v>
      </c>
      <c r="I437" s="24">
        <v>1105.8222222222223</v>
      </c>
      <c r="J437" s="3">
        <v>1982</v>
      </c>
      <c r="K437" s="4">
        <f t="shared" si="6"/>
        <v>6</v>
      </c>
      <c r="L437" s="21">
        <f>VLOOKUP(A437,Übersicht!$C$2:$F$67,4,FALSE)</f>
        <v>45</v>
      </c>
      <c r="M437" s="21">
        <f>VLOOKUP(A437,Übersicht!$C$2:$F$67,4,FALSE)</f>
        <v>45</v>
      </c>
      <c r="N437" s="3" t="s">
        <v>67</v>
      </c>
      <c r="O437" s="3">
        <v>1</v>
      </c>
      <c r="P437" s="4">
        <f>VLOOKUP(A437,Übersicht!$C$2:$I$67,7,FALSE)*100</f>
        <v>40</v>
      </c>
      <c r="Q437" s="4" t="s">
        <v>67</v>
      </c>
      <c r="R437" s="4">
        <f>VLOOKUP(A437,Übersicht!$C$2:$J$67,8,FALSE)*100</f>
        <v>100</v>
      </c>
      <c r="S437" s="4" t="str">
        <f>VLOOKUP(A437,Übersicht!$C$2:$K$67,9,FALSE)</f>
        <v>-</v>
      </c>
      <c r="T437" s="4" t="str">
        <f>VLOOKUP(A437,Übersicht!$C$2:$L$67,10,FALSE)</f>
        <v>-</v>
      </c>
      <c r="U437" s="25">
        <f>VLOOKUP(A437,Übersicht!$C$2:$M$67,11,FALSE)</f>
        <v>1250</v>
      </c>
      <c r="V437" s="25" t="str">
        <f>VLOOKUP(A437,Übersicht!$C$2:$N$67,12,FALSE)</f>
        <v>-</v>
      </c>
      <c r="W437" s="25" t="str">
        <f>VLOOKUP(A437,Übersicht!$C$2:$O$67,13,FALSE)</f>
        <v>-</v>
      </c>
      <c r="X437" s="4" t="s">
        <v>67</v>
      </c>
    </row>
    <row r="438" spans="1:24" x14ac:dyDescent="0.35">
      <c r="A438" s="3">
        <v>2203</v>
      </c>
      <c r="B438" s="22" t="s">
        <v>15</v>
      </c>
      <c r="C438" t="s">
        <v>26</v>
      </c>
      <c r="D438" s="23">
        <f>VLOOKUP(A438,Übersicht!$C$2:$D$67,2,FALSE)</f>
        <v>0</v>
      </c>
      <c r="E438" s="23" t="str">
        <f>VLOOKUP(A438,Übersicht!$C$2:$E$67,3,FALSE)</f>
        <v>≤ 5 bar</v>
      </c>
      <c r="F438" s="3">
        <v>432</v>
      </c>
      <c r="G438" s="3">
        <f>VLOOKUP(A438,Übersicht!$C$2:$P$67,14,FALSE)</f>
        <v>3</v>
      </c>
      <c r="H438" s="3">
        <v>1</v>
      </c>
      <c r="I438" s="24">
        <v>1105.8222222222223</v>
      </c>
      <c r="J438" s="3">
        <v>1983</v>
      </c>
      <c r="K438" s="4">
        <f t="shared" si="6"/>
        <v>7</v>
      </c>
      <c r="L438" s="21">
        <f>VLOOKUP(A438,Übersicht!$C$2:$F$67,4,FALSE)</f>
        <v>45</v>
      </c>
      <c r="M438" s="21">
        <f>VLOOKUP(A438,Übersicht!$C$2:$F$67,4,FALSE)</f>
        <v>45</v>
      </c>
      <c r="N438" s="3" t="s">
        <v>67</v>
      </c>
      <c r="O438" s="3">
        <v>1</v>
      </c>
      <c r="P438" s="4">
        <f>VLOOKUP(A438,Übersicht!$C$2:$I$67,7,FALSE)*100</f>
        <v>40</v>
      </c>
      <c r="Q438" s="4" t="s">
        <v>67</v>
      </c>
      <c r="R438" s="4">
        <f>VLOOKUP(A438,Übersicht!$C$2:$J$67,8,FALSE)*100</f>
        <v>100</v>
      </c>
      <c r="S438" s="4" t="str">
        <f>VLOOKUP(A438,Übersicht!$C$2:$K$67,9,FALSE)</f>
        <v>-</v>
      </c>
      <c r="T438" s="4" t="str">
        <f>VLOOKUP(A438,Übersicht!$C$2:$L$67,10,FALSE)</f>
        <v>-</v>
      </c>
      <c r="U438" s="25">
        <f>VLOOKUP(A438,Übersicht!$C$2:$M$67,11,FALSE)</f>
        <v>1250</v>
      </c>
      <c r="V438" s="25" t="str">
        <f>VLOOKUP(A438,Übersicht!$C$2:$N$67,12,FALSE)</f>
        <v>-</v>
      </c>
      <c r="W438" s="25" t="str">
        <f>VLOOKUP(A438,Übersicht!$C$2:$O$67,13,FALSE)</f>
        <v>-</v>
      </c>
      <c r="X438" s="4" t="s">
        <v>67</v>
      </c>
    </row>
    <row r="439" spans="1:24" x14ac:dyDescent="0.35">
      <c r="A439" s="3">
        <v>2203</v>
      </c>
      <c r="B439" s="22" t="s">
        <v>15</v>
      </c>
      <c r="C439" t="s">
        <v>26</v>
      </c>
      <c r="D439" s="23">
        <f>VLOOKUP(A439,Übersicht!$C$2:$D$67,2,FALSE)</f>
        <v>0</v>
      </c>
      <c r="E439" s="23" t="str">
        <f>VLOOKUP(A439,Übersicht!$C$2:$E$67,3,FALSE)</f>
        <v>≤ 5 bar</v>
      </c>
      <c r="F439" s="3">
        <v>433</v>
      </c>
      <c r="G439" s="3">
        <f>VLOOKUP(A439,Übersicht!$C$2:$P$67,14,FALSE)</f>
        <v>3</v>
      </c>
      <c r="H439" s="3">
        <v>1</v>
      </c>
      <c r="I439" s="24">
        <v>1105.8222222222223</v>
      </c>
      <c r="J439" s="3">
        <v>1984</v>
      </c>
      <c r="K439" s="4">
        <f t="shared" si="6"/>
        <v>8</v>
      </c>
      <c r="L439" s="21">
        <f>VLOOKUP(A439,Übersicht!$C$2:$F$67,4,FALSE)</f>
        <v>45</v>
      </c>
      <c r="M439" s="21">
        <f>VLOOKUP(A439,Übersicht!$C$2:$F$67,4,FALSE)</f>
        <v>45</v>
      </c>
      <c r="N439" s="3" t="s">
        <v>67</v>
      </c>
      <c r="O439" s="3">
        <v>1</v>
      </c>
      <c r="P439" s="4">
        <f>VLOOKUP(A439,Übersicht!$C$2:$I$67,7,FALSE)*100</f>
        <v>40</v>
      </c>
      <c r="Q439" s="4" t="s">
        <v>67</v>
      </c>
      <c r="R439" s="4">
        <f>VLOOKUP(A439,Übersicht!$C$2:$J$67,8,FALSE)*100</f>
        <v>100</v>
      </c>
      <c r="S439" s="4" t="str">
        <f>VLOOKUP(A439,Übersicht!$C$2:$K$67,9,FALSE)</f>
        <v>-</v>
      </c>
      <c r="T439" s="4" t="str">
        <f>VLOOKUP(A439,Übersicht!$C$2:$L$67,10,FALSE)</f>
        <v>-</v>
      </c>
      <c r="U439" s="25">
        <f>VLOOKUP(A439,Übersicht!$C$2:$M$67,11,FALSE)</f>
        <v>1250</v>
      </c>
      <c r="V439" s="25" t="str">
        <f>VLOOKUP(A439,Übersicht!$C$2:$N$67,12,FALSE)</f>
        <v>-</v>
      </c>
      <c r="W439" s="25" t="str">
        <f>VLOOKUP(A439,Übersicht!$C$2:$O$67,13,FALSE)</f>
        <v>-</v>
      </c>
      <c r="X439" s="4" t="s">
        <v>67</v>
      </c>
    </row>
    <row r="440" spans="1:24" x14ac:dyDescent="0.35">
      <c r="A440" s="3">
        <v>2203</v>
      </c>
      <c r="B440" s="22" t="s">
        <v>15</v>
      </c>
      <c r="C440" t="s">
        <v>26</v>
      </c>
      <c r="D440" s="23">
        <f>VLOOKUP(A440,Übersicht!$C$2:$D$67,2,FALSE)</f>
        <v>0</v>
      </c>
      <c r="E440" s="23" t="str">
        <f>VLOOKUP(A440,Übersicht!$C$2:$E$67,3,FALSE)</f>
        <v>≤ 5 bar</v>
      </c>
      <c r="F440" s="3">
        <v>434</v>
      </c>
      <c r="G440" s="3">
        <f>VLOOKUP(A440,Übersicht!$C$2:$P$67,14,FALSE)</f>
        <v>3</v>
      </c>
      <c r="H440" s="3">
        <v>1</v>
      </c>
      <c r="I440" s="24">
        <v>1105.8222222222223</v>
      </c>
      <c r="J440" s="3">
        <v>1985</v>
      </c>
      <c r="K440" s="4">
        <f t="shared" si="6"/>
        <v>9</v>
      </c>
      <c r="L440" s="21">
        <f>VLOOKUP(A440,Übersicht!$C$2:$F$67,4,FALSE)</f>
        <v>45</v>
      </c>
      <c r="M440" s="21">
        <f>VLOOKUP(A440,Übersicht!$C$2:$F$67,4,FALSE)</f>
        <v>45</v>
      </c>
      <c r="N440" s="3" t="s">
        <v>67</v>
      </c>
      <c r="O440" s="3">
        <v>1</v>
      </c>
      <c r="P440" s="4">
        <f>VLOOKUP(A440,Übersicht!$C$2:$I$67,7,FALSE)*100</f>
        <v>40</v>
      </c>
      <c r="Q440" s="4" t="s">
        <v>67</v>
      </c>
      <c r="R440" s="4">
        <f>VLOOKUP(A440,Übersicht!$C$2:$J$67,8,FALSE)*100</f>
        <v>100</v>
      </c>
      <c r="S440" s="4" t="str">
        <f>VLOOKUP(A440,Übersicht!$C$2:$K$67,9,FALSE)</f>
        <v>-</v>
      </c>
      <c r="T440" s="4" t="str">
        <f>VLOOKUP(A440,Übersicht!$C$2:$L$67,10,FALSE)</f>
        <v>-</v>
      </c>
      <c r="U440" s="25">
        <f>VLOOKUP(A440,Übersicht!$C$2:$M$67,11,FALSE)</f>
        <v>1250</v>
      </c>
      <c r="V440" s="25" t="str">
        <f>VLOOKUP(A440,Übersicht!$C$2:$N$67,12,FALSE)</f>
        <v>-</v>
      </c>
      <c r="W440" s="25" t="str">
        <f>VLOOKUP(A440,Übersicht!$C$2:$O$67,13,FALSE)</f>
        <v>-</v>
      </c>
      <c r="X440" s="4" t="s">
        <v>67</v>
      </c>
    </row>
    <row r="441" spans="1:24" x14ac:dyDescent="0.35">
      <c r="A441" s="3">
        <v>2203</v>
      </c>
      <c r="B441" s="22" t="s">
        <v>15</v>
      </c>
      <c r="C441" t="s">
        <v>26</v>
      </c>
      <c r="D441" s="23">
        <f>VLOOKUP(A441,Übersicht!$C$2:$D$67,2,FALSE)</f>
        <v>0</v>
      </c>
      <c r="E441" s="23" t="str">
        <f>VLOOKUP(A441,Übersicht!$C$2:$E$67,3,FALSE)</f>
        <v>≤ 5 bar</v>
      </c>
      <c r="F441" s="3">
        <v>435</v>
      </c>
      <c r="G441" s="3">
        <f>VLOOKUP(A441,Übersicht!$C$2:$P$67,14,FALSE)</f>
        <v>3</v>
      </c>
      <c r="H441" s="3">
        <v>1</v>
      </c>
      <c r="I441" s="24">
        <v>1105.8222222222223</v>
      </c>
      <c r="J441" s="3">
        <v>1986</v>
      </c>
      <c r="K441" s="4">
        <f t="shared" si="6"/>
        <v>10</v>
      </c>
      <c r="L441" s="21">
        <f>VLOOKUP(A441,Übersicht!$C$2:$F$67,4,FALSE)</f>
        <v>45</v>
      </c>
      <c r="M441" s="21">
        <f>VLOOKUP(A441,Übersicht!$C$2:$F$67,4,FALSE)</f>
        <v>45</v>
      </c>
      <c r="N441" s="3" t="s">
        <v>67</v>
      </c>
      <c r="O441" s="3">
        <v>1</v>
      </c>
      <c r="P441" s="4">
        <f>VLOOKUP(A441,Übersicht!$C$2:$I$67,7,FALSE)*100</f>
        <v>40</v>
      </c>
      <c r="Q441" s="4" t="s">
        <v>67</v>
      </c>
      <c r="R441" s="4">
        <f>VLOOKUP(A441,Übersicht!$C$2:$J$67,8,FALSE)*100</f>
        <v>100</v>
      </c>
      <c r="S441" s="4" t="str">
        <f>VLOOKUP(A441,Übersicht!$C$2:$K$67,9,FALSE)</f>
        <v>-</v>
      </c>
      <c r="T441" s="4" t="str">
        <f>VLOOKUP(A441,Übersicht!$C$2:$L$67,10,FALSE)</f>
        <v>-</v>
      </c>
      <c r="U441" s="25">
        <f>VLOOKUP(A441,Übersicht!$C$2:$M$67,11,FALSE)</f>
        <v>1250</v>
      </c>
      <c r="V441" s="25" t="str">
        <f>VLOOKUP(A441,Übersicht!$C$2:$N$67,12,FALSE)</f>
        <v>-</v>
      </c>
      <c r="W441" s="25" t="str">
        <f>VLOOKUP(A441,Übersicht!$C$2:$O$67,13,FALSE)</f>
        <v>-</v>
      </c>
      <c r="X441" s="4" t="s">
        <v>67</v>
      </c>
    </row>
    <row r="442" spans="1:24" x14ac:dyDescent="0.35">
      <c r="A442" s="3">
        <v>2203</v>
      </c>
      <c r="B442" s="22" t="s">
        <v>15</v>
      </c>
      <c r="C442" t="s">
        <v>26</v>
      </c>
      <c r="D442" s="23">
        <f>VLOOKUP(A442,Übersicht!$C$2:$D$67,2,FALSE)</f>
        <v>0</v>
      </c>
      <c r="E442" s="23" t="str">
        <f>VLOOKUP(A442,Übersicht!$C$2:$E$67,3,FALSE)</f>
        <v>≤ 5 bar</v>
      </c>
      <c r="F442" s="3">
        <v>436</v>
      </c>
      <c r="G442" s="3">
        <f>VLOOKUP(A442,Übersicht!$C$2:$P$67,14,FALSE)</f>
        <v>3</v>
      </c>
      <c r="H442" s="3">
        <v>1</v>
      </c>
      <c r="I442" s="24">
        <v>1105.8222222222223</v>
      </c>
      <c r="J442" s="3">
        <v>1987</v>
      </c>
      <c r="K442" s="4">
        <f t="shared" si="6"/>
        <v>11</v>
      </c>
      <c r="L442" s="21">
        <f>VLOOKUP(A442,Übersicht!$C$2:$F$67,4,FALSE)</f>
        <v>45</v>
      </c>
      <c r="M442" s="21">
        <f>VLOOKUP(A442,Übersicht!$C$2:$F$67,4,FALSE)</f>
        <v>45</v>
      </c>
      <c r="N442" s="3" t="s">
        <v>67</v>
      </c>
      <c r="O442" s="3">
        <v>1</v>
      </c>
      <c r="P442" s="4">
        <f>VLOOKUP(A442,Übersicht!$C$2:$I$67,7,FALSE)*100</f>
        <v>40</v>
      </c>
      <c r="Q442" s="4" t="s">
        <v>67</v>
      </c>
      <c r="R442" s="4">
        <f>VLOOKUP(A442,Übersicht!$C$2:$J$67,8,FALSE)*100</f>
        <v>100</v>
      </c>
      <c r="S442" s="4" t="str">
        <f>VLOOKUP(A442,Übersicht!$C$2:$K$67,9,FALSE)</f>
        <v>-</v>
      </c>
      <c r="T442" s="4" t="str">
        <f>VLOOKUP(A442,Übersicht!$C$2:$L$67,10,FALSE)</f>
        <v>-</v>
      </c>
      <c r="U442" s="25">
        <f>VLOOKUP(A442,Übersicht!$C$2:$M$67,11,FALSE)</f>
        <v>1250</v>
      </c>
      <c r="V442" s="25" t="str">
        <f>VLOOKUP(A442,Übersicht!$C$2:$N$67,12,FALSE)</f>
        <v>-</v>
      </c>
      <c r="W442" s="25" t="str">
        <f>VLOOKUP(A442,Übersicht!$C$2:$O$67,13,FALSE)</f>
        <v>-</v>
      </c>
      <c r="X442" s="4" t="s">
        <v>67</v>
      </c>
    </row>
    <row r="443" spans="1:24" x14ac:dyDescent="0.35">
      <c r="A443" s="3">
        <v>2203</v>
      </c>
      <c r="B443" s="22" t="s">
        <v>15</v>
      </c>
      <c r="C443" t="s">
        <v>26</v>
      </c>
      <c r="D443" s="23">
        <f>VLOOKUP(A443,Übersicht!$C$2:$D$67,2,FALSE)</f>
        <v>0</v>
      </c>
      <c r="E443" s="23" t="str">
        <f>VLOOKUP(A443,Übersicht!$C$2:$E$67,3,FALSE)</f>
        <v>≤ 5 bar</v>
      </c>
      <c r="F443" s="3">
        <v>437</v>
      </c>
      <c r="G443" s="3">
        <f>VLOOKUP(A443,Übersicht!$C$2:$P$67,14,FALSE)</f>
        <v>3</v>
      </c>
      <c r="H443" s="3">
        <v>1</v>
      </c>
      <c r="I443" s="24">
        <v>1105.8222222222223</v>
      </c>
      <c r="J443" s="3">
        <v>1988</v>
      </c>
      <c r="K443" s="4">
        <f t="shared" si="6"/>
        <v>12</v>
      </c>
      <c r="L443" s="21">
        <f>VLOOKUP(A443,Übersicht!$C$2:$F$67,4,FALSE)</f>
        <v>45</v>
      </c>
      <c r="M443" s="21">
        <f>VLOOKUP(A443,Übersicht!$C$2:$F$67,4,FALSE)</f>
        <v>45</v>
      </c>
      <c r="N443" s="3" t="s">
        <v>67</v>
      </c>
      <c r="O443" s="3">
        <v>1</v>
      </c>
      <c r="P443" s="4">
        <f>VLOOKUP(A443,Übersicht!$C$2:$I$67,7,FALSE)*100</f>
        <v>40</v>
      </c>
      <c r="Q443" s="4" t="s">
        <v>67</v>
      </c>
      <c r="R443" s="4">
        <f>VLOOKUP(A443,Übersicht!$C$2:$J$67,8,FALSE)*100</f>
        <v>100</v>
      </c>
      <c r="S443" s="4" t="str">
        <f>VLOOKUP(A443,Übersicht!$C$2:$K$67,9,FALSE)</f>
        <v>-</v>
      </c>
      <c r="T443" s="4" t="str">
        <f>VLOOKUP(A443,Übersicht!$C$2:$L$67,10,FALSE)</f>
        <v>-</v>
      </c>
      <c r="U443" s="25">
        <f>VLOOKUP(A443,Übersicht!$C$2:$M$67,11,FALSE)</f>
        <v>1250</v>
      </c>
      <c r="V443" s="25" t="str">
        <f>VLOOKUP(A443,Übersicht!$C$2:$N$67,12,FALSE)</f>
        <v>-</v>
      </c>
      <c r="W443" s="25" t="str">
        <f>VLOOKUP(A443,Übersicht!$C$2:$O$67,13,FALSE)</f>
        <v>-</v>
      </c>
      <c r="X443" s="4" t="s">
        <v>67</v>
      </c>
    </row>
    <row r="444" spans="1:24" x14ac:dyDescent="0.35">
      <c r="A444" s="3">
        <v>2203</v>
      </c>
      <c r="B444" s="22" t="s">
        <v>15</v>
      </c>
      <c r="C444" t="s">
        <v>26</v>
      </c>
      <c r="D444" s="23">
        <f>VLOOKUP(A444,Übersicht!$C$2:$D$67,2,FALSE)</f>
        <v>0</v>
      </c>
      <c r="E444" s="23" t="str">
        <f>VLOOKUP(A444,Übersicht!$C$2:$E$67,3,FALSE)</f>
        <v>≤ 5 bar</v>
      </c>
      <c r="F444" s="3">
        <v>438</v>
      </c>
      <c r="G444" s="3">
        <f>VLOOKUP(A444,Übersicht!$C$2:$P$67,14,FALSE)</f>
        <v>3</v>
      </c>
      <c r="H444" s="3">
        <v>1</v>
      </c>
      <c r="I444" s="24">
        <v>1105.8222222222223</v>
      </c>
      <c r="J444" s="3">
        <v>1989</v>
      </c>
      <c r="K444" s="4">
        <f t="shared" si="6"/>
        <v>13</v>
      </c>
      <c r="L444" s="21">
        <f>VLOOKUP(A444,Übersicht!$C$2:$F$67,4,FALSE)</f>
        <v>45</v>
      </c>
      <c r="M444" s="21">
        <f>VLOOKUP(A444,Übersicht!$C$2:$F$67,4,FALSE)</f>
        <v>45</v>
      </c>
      <c r="N444" s="3" t="s">
        <v>67</v>
      </c>
      <c r="O444" s="3">
        <v>1</v>
      </c>
      <c r="P444" s="4">
        <f>VLOOKUP(A444,Übersicht!$C$2:$I$67,7,FALSE)*100</f>
        <v>40</v>
      </c>
      <c r="Q444" s="4" t="s">
        <v>67</v>
      </c>
      <c r="R444" s="4">
        <f>VLOOKUP(A444,Übersicht!$C$2:$J$67,8,FALSE)*100</f>
        <v>100</v>
      </c>
      <c r="S444" s="4" t="str">
        <f>VLOOKUP(A444,Übersicht!$C$2:$K$67,9,FALSE)</f>
        <v>-</v>
      </c>
      <c r="T444" s="4" t="str">
        <f>VLOOKUP(A444,Übersicht!$C$2:$L$67,10,FALSE)</f>
        <v>-</v>
      </c>
      <c r="U444" s="25">
        <f>VLOOKUP(A444,Übersicht!$C$2:$M$67,11,FALSE)</f>
        <v>1250</v>
      </c>
      <c r="V444" s="25" t="str">
        <f>VLOOKUP(A444,Übersicht!$C$2:$N$67,12,FALSE)</f>
        <v>-</v>
      </c>
      <c r="W444" s="25" t="str">
        <f>VLOOKUP(A444,Übersicht!$C$2:$O$67,13,FALSE)</f>
        <v>-</v>
      </c>
      <c r="X444" s="4" t="s">
        <v>67</v>
      </c>
    </row>
    <row r="445" spans="1:24" x14ac:dyDescent="0.35">
      <c r="A445" s="3">
        <v>2203</v>
      </c>
      <c r="B445" s="22" t="s">
        <v>15</v>
      </c>
      <c r="C445" t="s">
        <v>26</v>
      </c>
      <c r="D445" s="23">
        <f>VLOOKUP(A445,Übersicht!$C$2:$D$67,2,FALSE)</f>
        <v>0</v>
      </c>
      <c r="E445" s="23" t="str">
        <f>VLOOKUP(A445,Übersicht!$C$2:$E$67,3,FALSE)</f>
        <v>≤ 5 bar</v>
      </c>
      <c r="F445" s="3">
        <v>439</v>
      </c>
      <c r="G445" s="3">
        <f>VLOOKUP(A445,Übersicht!$C$2:$P$67,14,FALSE)</f>
        <v>3</v>
      </c>
      <c r="H445" s="3">
        <v>1</v>
      </c>
      <c r="I445" s="24">
        <v>1105.8222222222223</v>
      </c>
      <c r="J445" s="3">
        <v>1990</v>
      </c>
      <c r="K445" s="4">
        <f t="shared" si="6"/>
        <v>14</v>
      </c>
      <c r="L445" s="21">
        <f>VLOOKUP(A445,Übersicht!$C$2:$F$67,4,FALSE)</f>
        <v>45</v>
      </c>
      <c r="M445" s="21">
        <f>VLOOKUP(A445,Übersicht!$C$2:$F$67,4,FALSE)</f>
        <v>45</v>
      </c>
      <c r="N445" s="3" t="s">
        <v>67</v>
      </c>
      <c r="O445" s="3">
        <v>1</v>
      </c>
      <c r="P445" s="4">
        <f>VLOOKUP(A445,Übersicht!$C$2:$I$67,7,FALSE)*100</f>
        <v>40</v>
      </c>
      <c r="Q445" s="4" t="s">
        <v>67</v>
      </c>
      <c r="R445" s="4">
        <f>VLOOKUP(A445,Übersicht!$C$2:$J$67,8,FALSE)*100</f>
        <v>100</v>
      </c>
      <c r="S445" s="4" t="str">
        <f>VLOOKUP(A445,Übersicht!$C$2:$K$67,9,FALSE)</f>
        <v>-</v>
      </c>
      <c r="T445" s="4" t="str">
        <f>VLOOKUP(A445,Übersicht!$C$2:$L$67,10,FALSE)</f>
        <v>-</v>
      </c>
      <c r="U445" s="25">
        <f>VLOOKUP(A445,Übersicht!$C$2:$M$67,11,FALSE)</f>
        <v>1250</v>
      </c>
      <c r="V445" s="25" t="str">
        <f>VLOOKUP(A445,Übersicht!$C$2:$N$67,12,FALSE)</f>
        <v>-</v>
      </c>
      <c r="W445" s="25" t="str">
        <f>VLOOKUP(A445,Übersicht!$C$2:$O$67,13,FALSE)</f>
        <v>-</v>
      </c>
      <c r="X445" s="4" t="s">
        <v>67</v>
      </c>
    </row>
    <row r="446" spans="1:24" x14ac:dyDescent="0.35">
      <c r="A446" s="3">
        <v>2203</v>
      </c>
      <c r="B446" s="22" t="s">
        <v>15</v>
      </c>
      <c r="C446" t="s">
        <v>26</v>
      </c>
      <c r="D446" s="23">
        <f>VLOOKUP(A446,Übersicht!$C$2:$D$67,2,FALSE)</f>
        <v>0</v>
      </c>
      <c r="E446" s="23" t="str">
        <f>VLOOKUP(A446,Übersicht!$C$2:$E$67,3,FALSE)</f>
        <v>≤ 5 bar</v>
      </c>
      <c r="F446" s="3">
        <v>440</v>
      </c>
      <c r="G446" s="3">
        <f>VLOOKUP(A446,Übersicht!$C$2:$P$67,14,FALSE)</f>
        <v>3</v>
      </c>
      <c r="H446" s="3">
        <v>1</v>
      </c>
      <c r="I446" s="24">
        <v>1105.8222222222223</v>
      </c>
      <c r="J446" s="3">
        <v>1991</v>
      </c>
      <c r="K446" s="4">
        <f t="shared" si="6"/>
        <v>15</v>
      </c>
      <c r="L446" s="21">
        <f>VLOOKUP(A446,Übersicht!$C$2:$F$67,4,FALSE)</f>
        <v>45</v>
      </c>
      <c r="M446" s="21">
        <f>VLOOKUP(A446,Übersicht!$C$2:$F$67,4,FALSE)</f>
        <v>45</v>
      </c>
      <c r="N446" s="3" t="s">
        <v>67</v>
      </c>
      <c r="O446" s="3">
        <v>1</v>
      </c>
      <c r="P446" s="4">
        <f>VLOOKUP(A446,Übersicht!$C$2:$I$67,7,FALSE)*100</f>
        <v>40</v>
      </c>
      <c r="Q446" s="4" t="s">
        <v>67</v>
      </c>
      <c r="R446" s="4">
        <f>VLOOKUP(A446,Übersicht!$C$2:$J$67,8,FALSE)*100</f>
        <v>100</v>
      </c>
      <c r="S446" s="4" t="str">
        <f>VLOOKUP(A446,Übersicht!$C$2:$K$67,9,FALSE)</f>
        <v>-</v>
      </c>
      <c r="T446" s="4" t="str">
        <f>VLOOKUP(A446,Übersicht!$C$2:$L$67,10,FALSE)</f>
        <v>-</v>
      </c>
      <c r="U446" s="25">
        <f>VLOOKUP(A446,Übersicht!$C$2:$M$67,11,FALSE)</f>
        <v>1250</v>
      </c>
      <c r="V446" s="25" t="str">
        <f>VLOOKUP(A446,Übersicht!$C$2:$N$67,12,FALSE)</f>
        <v>-</v>
      </c>
      <c r="W446" s="25" t="str">
        <f>VLOOKUP(A446,Übersicht!$C$2:$O$67,13,FALSE)</f>
        <v>-</v>
      </c>
      <c r="X446" s="4" t="s">
        <v>67</v>
      </c>
    </row>
    <row r="447" spans="1:24" x14ac:dyDescent="0.35">
      <c r="A447" s="3">
        <v>2203</v>
      </c>
      <c r="B447" s="22" t="s">
        <v>15</v>
      </c>
      <c r="C447" t="s">
        <v>26</v>
      </c>
      <c r="D447" s="23">
        <f>VLOOKUP(A447,Übersicht!$C$2:$D$67,2,FALSE)</f>
        <v>0</v>
      </c>
      <c r="E447" s="23" t="str">
        <f>VLOOKUP(A447,Übersicht!$C$2:$E$67,3,FALSE)</f>
        <v>≤ 5 bar</v>
      </c>
      <c r="F447" s="3">
        <v>441</v>
      </c>
      <c r="G447" s="3">
        <f>VLOOKUP(A447,Übersicht!$C$2:$P$67,14,FALSE)</f>
        <v>3</v>
      </c>
      <c r="H447" s="3">
        <v>1</v>
      </c>
      <c r="I447" s="24">
        <v>1105.8222222222223</v>
      </c>
      <c r="J447" s="3">
        <v>1992</v>
      </c>
      <c r="K447" s="4">
        <f t="shared" si="6"/>
        <v>16</v>
      </c>
      <c r="L447" s="21">
        <f>VLOOKUP(A447,Übersicht!$C$2:$F$67,4,FALSE)</f>
        <v>45</v>
      </c>
      <c r="M447" s="21">
        <f>VLOOKUP(A447,Übersicht!$C$2:$F$67,4,FALSE)</f>
        <v>45</v>
      </c>
      <c r="N447" s="3" t="s">
        <v>67</v>
      </c>
      <c r="O447" s="3">
        <v>1</v>
      </c>
      <c r="P447" s="4">
        <f>VLOOKUP(A447,Übersicht!$C$2:$I$67,7,FALSE)*100</f>
        <v>40</v>
      </c>
      <c r="Q447" s="4" t="s">
        <v>67</v>
      </c>
      <c r="R447" s="4">
        <f>VLOOKUP(A447,Übersicht!$C$2:$J$67,8,FALSE)*100</f>
        <v>100</v>
      </c>
      <c r="S447" s="4" t="str">
        <f>VLOOKUP(A447,Übersicht!$C$2:$K$67,9,FALSE)</f>
        <v>-</v>
      </c>
      <c r="T447" s="4" t="str">
        <f>VLOOKUP(A447,Übersicht!$C$2:$L$67,10,FALSE)</f>
        <v>-</v>
      </c>
      <c r="U447" s="25">
        <f>VLOOKUP(A447,Übersicht!$C$2:$M$67,11,FALSE)</f>
        <v>1250</v>
      </c>
      <c r="V447" s="25" t="str">
        <f>VLOOKUP(A447,Übersicht!$C$2:$N$67,12,FALSE)</f>
        <v>-</v>
      </c>
      <c r="W447" s="25" t="str">
        <f>VLOOKUP(A447,Übersicht!$C$2:$O$67,13,FALSE)</f>
        <v>-</v>
      </c>
      <c r="X447" s="4" t="s">
        <v>67</v>
      </c>
    </row>
    <row r="448" spans="1:24" x14ac:dyDescent="0.35">
      <c r="A448" s="3">
        <v>2203</v>
      </c>
      <c r="B448" s="22" t="s">
        <v>15</v>
      </c>
      <c r="C448" t="s">
        <v>26</v>
      </c>
      <c r="D448" s="23">
        <f>VLOOKUP(A448,Übersicht!$C$2:$D$67,2,FALSE)</f>
        <v>0</v>
      </c>
      <c r="E448" s="23" t="str">
        <f>VLOOKUP(A448,Übersicht!$C$2:$E$67,3,FALSE)</f>
        <v>≤ 5 bar</v>
      </c>
      <c r="F448" s="3">
        <v>442</v>
      </c>
      <c r="G448" s="3">
        <f>VLOOKUP(A448,Übersicht!$C$2:$P$67,14,FALSE)</f>
        <v>3</v>
      </c>
      <c r="H448" s="3">
        <v>1</v>
      </c>
      <c r="I448" s="24">
        <v>1105.8222222222223</v>
      </c>
      <c r="J448" s="3">
        <v>1993</v>
      </c>
      <c r="K448" s="4">
        <f t="shared" si="6"/>
        <v>17</v>
      </c>
      <c r="L448" s="21">
        <f>VLOOKUP(A448,Übersicht!$C$2:$F$67,4,FALSE)</f>
        <v>45</v>
      </c>
      <c r="M448" s="21">
        <f>VLOOKUP(A448,Übersicht!$C$2:$F$67,4,FALSE)</f>
        <v>45</v>
      </c>
      <c r="N448" s="3" t="s">
        <v>67</v>
      </c>
      <c r="O448" s="3">
        <v>1</v>
      </c>
      <c r="P448" s="4">
        <f>VLOOKUP(A448,Übersicht!$C$2:$I$67,7,FALSE)*100</f>
        <v>40</v>
      </c>
      <c r="Q448" s="4" t="s">
        <v>67</v>
      </c>
      <c r="R448" s="4">
        <f>VLOOKUP(A448,Übersicht!$C$2:$J$67,8,FALSE)*100</f>
        <v>100</v>
      </c>
      <c r="S448" s="4" t="str">
        <f>VLOOKUP(A448,Übersicht!$C$2:$K$67,9,FALSE)</f>
        <v>-</v>
      </c>
      <c r="T448" s="4" t="str">
        <f>VLOOKUP(A448,Übersicht!$C$2:$L$67,10,FALSE)</f>
        <v>-</v>
      </c>
      <c r="U448" s="25">
        <f>VLOOKUP(A448,Übersicht!$C$2:$M$67,11,FALSE)</f>
        <v>1250</v>
      </c>
      <c r="V448" s="25" t="str">
        <f>VLOOKUP(A448,Übersicht!$C$2:$N$67,12,FALSE)</f>
        <v>-</v>
      </c>
      <c r="W448" s="25" t="str">
        <f>VLOOKUP(A448,Übersicht!$C$2:$O$67,13,FALSE)</f>
        <v>-</v>
      </c>
      <c r="X448" s="4" t="s">
        <v>67</v>
      </c>
    </row>
    <row r="449" spans="1:24" x14ac:dyDescent="0.35">
      <c r="A449" s="3">
        <v>2203</v>
      </c>
      <c r="B449" s="22" t="s">
        <v>15</v>
      </c>
      <c r="C449" t="s">
        <v>26</v>
      </c>
      <c r="D449" s="23">
        <f>VLOOKUP(A449,Übersicht!$C$2:$D$67,2,FALSE)</f>
        <v>0</v>
      </c>
      <c r="E449" s="23" t="str">
        <f>VLOOKUP(A449,Übersicht!$C$2:$E$67,3,FALSE)</f>
        <v>≤ 5 bar</v>
      </c>
      <c r="F449" s="3">
        <v>443</v>
      </c>
      <c r="G449" s="3">
        <f>VLOOKUP(A449,Übersicht!$C$2:$P$67,14,FALSE)</f>
        <v>3</v>
      </c>
      <c r="H449" s="3">
        <v>1</v>
      </c>
      <c r="I449" s="24">
        <v>1105.8222222222223</v>
      </c>
      <c r="J449" s="3">
        <v>1994</v>
      </c>
      <c r="K449" s="4">
        <f t="shared" si="6"/>
        <v>18</v>
      </c>
      <c r="L449" s="21">
        <f>VLOOKUP(A449,Übersicht!$C$2:$F$67,4,FALSE)</f>
        <v>45</v>
      </c>
      <c r="M449" s="21">
        <f>VLOOKUP(A449,Übersicht!$C$2:$F$67,4,FALSE)</f>
        <v>45</v>
      </c>
      <c r="N449" s="3" t="s">
        <v>67</v>
      </c>
      <c r="O449" s="3">
        <v>1</v>
      </c>
      <c r="P449" s="4">
        <f>VLOOKUP(A449,Übersicht!$C$2:$I$67,7,FALSE)*100</f>
        <v>40</v>
      </c>
      <c r="Q449" s="4" t="s">
        <v>67</v>
      </c>
      <c r="R449" s="4">
        <f>VLOOKUP(A449,Übersicht!$C$2:$J$67,8,FALSE)*100</f>
        <v>100</v>
      </c>
      <c r="S449" s="4" t="str">
        <f>VLOOKUP(A449,Übersicht!$C$2:$K$67,9,FALSE)</f>
        <v>-</v>
      </c>
      <c r="T449" s="4" t="str">
        <f>VLOOKUP(A449,Übersicht!$C$2:$L$67,10,FALSE)</f>
        <v>-</v>
      </c>
      <c r="U449" s="25">
        <f>VLOOKUP(A449,Übersicht!$C$2:$M$67,11,FALSE)</f>
        <v>1250</v>
      </c>
      <c r="V449" s="25" t="str">
        <f>VLOOKUP(A449,Übersicht!$C$2:$N$67,12,FALSE)</f>
        <v>-</v>
      </c>
      <c r="W449" s="25" t="str">
        <f>VLOOKUP(A449,Übersicht!$C$2:$O$67,13,FALSE)</f>
        <v>-</v>
      </c>
      <c r="X449" s="4" t="s">
        <v>67</v>
      </c>
    </row>
    <row r="450" spans="1:24" x14ac:dyDescent="0.35">
      <c r="A450" s="3">
        <v>2203</v>
      </c>
      <c r="B450" s="22" t="s">
        <v>15</v>
      </c>
      <c r="C450" t="s">
        <v>26</v>
      </c>
      <c r="D450" s="23">
        <f>VLOOKUP(A450,Übersicht!$C$2:$D$67,2,FALSE)</f>
        <v>0</v>
      </c>
      <c r="E450" s="23" t="str">
        <f>VLOOKUP(A450,Übersicht!$C$2:$E$67,3,FALSE)</f>
        <v>≤ 5 bar</v>
      </c>
      <c r="F450" s="3">
        <v>444</v>
      </c>
      <c r="G450" s="3">
        <f>VLOOKUP(A450,Übersicht!$C$2:$P$67,14,FALSE)</f>
        <v>3</v>
      </c>
      <c r="H450" s="3">
        <v>1</v>
      </c>
      <c r="I450" s="24">
        <v>1105.8222222222223</v>
      </c>
      <c r="J450" s="3">
        <v>1995</v>
      </c>
      <c r="K450" s="4">
        <f t="shared" si="6"/>
        <v>19</v>
      </c>
      <c r="L450" s="21">
        <f>VLOOKUP(A450,Übersicht!$C$2:$F$67,4,FALSE)</f>
        <v>45</v>
      </c>
      <c r="M450" s="21">
        <f>VLOOKUP(A450,Übersicht!$C$2:$F$67,4,FALSE)</f>
        <v>45</v>
      </c>
      <c r="N450" s="3" t="s">
        <v>67</v>
      </c>
      <c r="O450" s="3">
        <v>1</v>
      </c>
      <c r="P450" s="4">
        <f>VLOOKUP(A450,Übersicht!$C$2:$I$67,7,FALSE)*100</f>
        <v>40</v>
      </c>
      <c r="Q450" s="4" t="s">
        <v>67</v>
      </c>
      <c r="R450" s="4">
        <f>VLOOKUP(A450,Übersicht!$C$2:$J$67,8,FALSE)*100</f>
        <v>100</v>
      </c>
      <c r="S450" s="4" t="str">
        <f>VLOOKUP(A450,Übersicht!$C$2:$K$67,9,FALSE)</f>
        <v>-</v>
      </c>
      <c r="T450" s="4" t="str">
        <f>VLOOKUP(A450,Übersicht!$C$2:$L$67,10,FALSE)</f>
        <v>-</v>
      </c>
      <c r="U450" s="25">
        <f>VLOOKUP(A450,Übersicht!$C$2:$M$67,11,FALSE)</f>
        <v>1250</v>
      </c>
      <c r="V450" s="25" t="str">
        <f>VLOOKUP(A450,Übersicht!$C$2:$N$67,12,FALSE)</f>
        <v>-</v>
      </c>
      <c r="W450" s="25" t="str">
        <f>VLOOKUP(A450,Übersicht!$C$2:$O$67,13,FALSE)</f>
        <v>-</v>
      </c>
      <c r="X450" s="4" t="s">
        <v>67</v>
      </c>
    </row>
    <row r="451" spans="1:24" x14ac:dyDescent="0.35">
      <c r="A451" s="3">
        <v>2203</v>
      </c>
      <c r="B451" s="22" t="s">
        <v>15</v>
      </c>
      <c r="C451" t="s">
        <v>26</v>
      </c>
      <c r="D451" s="23">
        <f>VLOOKUP(A451,Übersicht!$C$2:$D$67,2,FALSE)</f>
        <v>0</v>
      </c>
      <c r="E451" s="23" t="str">
        <f>VLOOKUP(A451,Übersicht!$C$2:$E$67,3,FALSE)</f>
        <v>≤ 5 bar</v>
      </c>
      <c r="F451" s="3">
        <v>445</v>
      </c>
      <c r="G451" s="3">
        <f>VLOOKUP(A451,Übersicht!$C$2:$P$67,14,FALSE)</f>
        <v>3</v>
      </c>
      <c r="H451" s="3">
        <v>1</v>
      </c>
      <c r="I451" s="24">
        <v>1105.8222222222223</v>
      </c>
      <c r="J451" s="3">
        <v>1996</v>
      </c>
      <c r="K451" s="4">
        <f t="shared" si="6"/>
        <v>20</v>
      </c>
      <c r="L451" s="21">
        <f>VLOOKUP(A451,Übersicht!$C$2:$F$67,4,FALSE)</f>
        <v>45</v>
      </c>
      <c r="M451" s="21">
        <f>VLOOKUP(A451,Übersicht!$C$2:$F$67,4,FALSE)</f>
        <v>45</v>
      </c>
      <c r="N451" s="3" t="s">
        <v>67</v>
      </c>
      <c r="O451" s="3">
        <v>1</v>
      </c>
      <c r="P451" s="4">
        <f>VLOOKUP(A451,Übersicht!$C$2:$I$67,7,FALSE)*100</f>
        <v>40</v>
      </c>
      <c r="Q451" s="4" t="s">
        <v>67</v>
      </c>
      <c r="R451" s="4">
        <f>VLOOKUP(A451,Übersicht!$C$2:$J$67,8,FALSE)*100</f>
        <v>100</v>
      </c>
      <c r="S451" s="4" t="str">
        <f>VLOOKUP(A451,Übersicht!$C$2:$K$67,9,FALSE)</f>
        <v>-</v>
      </c>
      <c r="T451" s="4" t="str">
        <f>VLOOKUP(A451,Übersicht!$C$2:$L$67,10,FALSE)</f>
        <v>-</v>
      </c>
      <c r="U451" s="25">
        <f>VLOOKUP(A451,Übersicht!$C$2:$M$67,11,FALSE)</f>
        <v>1250</v>
      </c>
      <c r="V451" s="25" t="str">
        <f>VLOOKUP(A451,Übersicht!$C$2:$N$67,12,FALSE)</f>
        <v>-</v>
      </c>
      <c r="W451" s="25" t="str">
        <f>VLOOKUP(A451,Übersicht!$C$2:$O$67,13,FALSE)</f>
        <v>-</v>
      </c>
      <c r="X451" s="4" t="s">
        <v>67</v>
      </c>
    </row>
    <row r="452" spans="1:24" x14ac:dyDescent="0.35">
      <c r="A452" s="3">
        <v>2203</v>
      </c>
      <c r="B452" s="22" t="s">
        <v>15</v>
      </c>
      <c r="C452" t="s">
        <v>26</v>
      </c>
      <c r="D452" s="23">
        <f>VLOOKUP(A452,Übersicht!$C$2:$D$67,2,FALSE)</f>
        <v>0</v>
      </c>
      <c r="E452" s="23" t="str">
        <f>VLOOKUP(A452,Übersicht!$C$2:$E$67,3,FALSE)</f>
        <v>≤ 5 bar</v>
      </c>
      <c r="F452" s="3">
        <v>446</v>
      </c>
      <c r="G452" s="3">
        <f>VLOOKUP(A452,Übersicht!$C$2:$P$67,14,FALSE)</f>
        <v>3</v>
      </c>
      <c r="H452" s="3">
        <v>1</v>
      </c>
      <c r="I452" s="24">
        <v>1105.8222222222223</v>
      </c>
      <c r="J452" s="3">
        <v>1997</v>
      </c>
      <c r="K452" s="4">
        <f t="shared" si="6"/>
        <v>21</v>
      </c>
      <c r="L452" s="21">
        <f>VLOOKUP(A452,Übersicht!$C$2:$F$67,4,FALSE)</f>
        <v>45</v>
      </c>
      <c r="M452" s="21">
        <f>VLOOKUP(A452,Übersicht!$C$2:$F$67,4,FALSE)</f>
        <v>45</v>
      </c>
      <c r="N452" s="3" t="s">
        <v>67</v>
      </c>
      <c r="O452" s="3">
        <v>1</v>
      </c>
      <c r="P452" s="4">
        <f>VLOOKUP(A452,Übersicht!$C$2:$I$67,7,FALSE)*100</f>
        <v>40</v>
      </c>
      <c r="Q452" s="4" t="s">
        <v>67</v>
      </c>
      <c r="R452" s="4">
        <f>VLOOKUP(A452,Übersicht!$C$2:$J$67,8,FALSE)*100</f>
        <v>100</v>
      </c>
      <c r="S452" s="4" t="str">
        <f>VLOOKUP(A452,Übersicht!$C$2:$K$67,9,FALSE)</f>
        <v>-</v>
      </c>
      <c r="T452" s="4" t="str">
        <f>VLOOKUP(A452,Übersicht!$C$2:$L$67,10,FALSE)</f>
        <v>-</v>
      </c>
      <c r="U452" s="25">
        <f>VLOOKUP(A452,Übersicht!$C$2:$M$67,11,FALSE)</f>
        <v>1250</v>
      </c>
      <c r="V452" s="25" t="str">
        <f>VLOOKUP(A452,Übersicht!$C$2:$N$67,12,FALSE)</f>
        <v>-</v>
      </c>
      <c r="W452" s="25" t="str">
        <f>VLOOKUP(A452,Übersicht!$C$2:$O$67,13,FALSE)</f>
        <v>-</v>
      </c>
      <c r="X452" s="4" t="s">
        <v>67</v>
      </c>
    </row>
    <row r="453" spans="1:24" x14ac:dyDescent="0.35">
      <c r="A453" s="3">
        <v>2203</v>
      </c>
      <c r="B453" s="22" t="s">
        <v>15</v>
      </c>
      <c r="C453" t="s">
        <v>26</v>
      </c>
      <c r="D453" s="23">
        <f>VLOOKUP(A453,Übersicht!$C$2:$D$67,2,FALSE)</f>
        <v>0</v>
      </c>
      <c r="E453" s="23" t="str">
        <f>VLOOKUP(A453,Übersicht!$C$2:$E$67,3,FALSE)</f>
        <v>≤ 5 bar</v>
      </c>
      <c r="F453" s="3">
        <v>447</v>
      </c>
      <c r="G453" s="3">
        <f>VLOOKUP(A453,Übersicht!$C$2:$P$67,14,FALSE)</f>
        <v>3</v>
      </c>
      <c r="H453" s="3">
        <v>1</v>
      </c>
      <c r="I453" s="24">
        <v>1105.8222222222223</v>
      </c>
      <c r="J453" s="3">
        <v>1998</v>
      </c>
      <c r="K453" s="4">
        <f t="shared" si="6"/>
        <v>22</v>
      </c>
      <c r="L453" s="21">
        <f>VLOOKUP(A453,Übersicht!$C$2:$F$67,4,FALSE)</f>
        <v>45</v>
      </c>
      <c r="M453" s="21">
        <f>VLOOKUP(A453,Übersicht!$C$2:$F$67,4,FALSE)</f>
        <v>45</v>
      </c>
      <c r="N453" s="3" t="s">
        <v>67</v>
      </c>
      <c r="O453" s="3">
        <v>1</v>
      </c>
      <c r="P453" s="4">
        <f>VLOOKUP(A453,Übersicht!$C$2:$I$67,7,FALSE)*100</f>
        <v>40</v>
      </c>
      <c r="Q453" s="4" t="s">
        <v>67</v>
      </c>
      <c r="R453" s="4">
        <f>VLOOKUP(A453,Übersicht!$C$2:$J$67,8,FALSE)*100</f>
        <v>100</v>
      </c>
      <c r="S453" s="4" t="str">
        <f>VLOOKUP(A453,Übersicht!$C$2:$K$67,9,FALSE)</f>
        <v>-</v>
      </c>
      <c r="T453" s="4" t="str">
        <f>VLOOKUP(A453,Übersicht!$C$2:$L$67,10,FALSE)</f>
        <v>-</v>
      </c>
      <c r="U453" s="25">
        <f>VLOOKUP(A453,Übersicht!$C$2:$M$67,11,FALSE)</f>
        <v>1250</v>
      </c>
      <c r="V453" s="25" t="str">
        <f>VLOOKUP(A453,Übersicht!$C$2:$N$67,12,FALSE)</f>
        <v>-</v>
      </c>
      <c r="W453" s="25" t="str">
        <f>VLOOKUP(A453,Übersicht!$C$2:$O$67,13,FALSE)</f>
        <v>-</v>
      </c>
      <c r="X453" s="4" t="s">
        <v>67</v>
      </c>
    </row>
    <row r="454" spans="1:24" x14ac:dyDescent="0.35">
      <c r="A454" s="3">
        <v>2203</v>
      </c>
      <c r="B454" s="22" t="s">
        <v>15</v>
      </c>
      <c r="C454" t="s">
        <v>26</v>
      </c>
      <c r="D454" s="23">
        <f>VLOOKUP(A454,Übersicht!$C$2:$D$67,2,FALSE)</f>
        <v>0</v>
      </c>
      <c r="E454" s="23" t="str">
        <f>VLOOKUP(A454,Übersicht!$C$2:$E$67,3,FALSE)</f>
        <v>≤ 5 bar</v>
      </c>
      <c r="F454" s="3">
        <v>448</v>
      </c>
      <c r="G454" s="3">
        <f>VLOOKUP(A454,Übersicht!$C$2:$P$67,14,FALSE)</f>
        <v>3</v>
      </c>
      <c r="H454" s="3">
        <v>1</v>
      </c>
      <c r="I454" s="24">
        <v>1105.8222222222223</v>
      </c>
      <c r="J454" s="3">
        <v>1999</v>
      </c>
      <c r="K454" s="4">
        <f t="shared" si="6"/>
        <v>23</v>
      </c>
      <c r="L454" s="21">
        <f>VLOOKUP(A454,Übersicht!$C$2:$F$67,4,FALSE)</f>
        <v>45</v>
      </c>
      <c r="M454" s="21">
        <f>VLOOKUP(A454,Übersicht!$C$2:$F$67,4,FALSE)</f>
        <v>45</v>
      </c>
      <c r="N454" s="3" t="s">
        <v>67</v>
      </c>
      <c r="O454" s="3">
        <v>1</v>
      </c>
      <c r="P454" s="4">
        <f>VLOOKUP(A454,Übersicht!$C$2:$I$67,7,FALSE)*100</f>
        <v>40</v>
      </c>
      <c r="Q454" s="4" t="s">
        <v>67</v>
      </c>
      <c r="R454" s="4">
        <f>VLOOKUP(A454,Übersicht!$C$2:$J$67,8,FALSE)*100</f>
        <v>100</v>
      </c>
      <c r="S454" s="4" t="str">
        <f>VLOOKUP(A454,Übersicht!$C$2:$K$67,9,FALSE)</f>
        <v>-</v>
      </c>
      <c r="T454" s="4" t="str">
        <f>VLOOKUP(A454,Übersicht!$C$2:$L$67,10,FALSE)</f>
        <v>-</v>
      </c>
      <c r="U454" s="25">
        <f>VLOOKUP(A454,Übersicht!$C$2:$M$67,11,FALSE)</f>
        <v>1250</v>
      </c>
      <c r="V454" s="25" t="str">
        <f>VLOOKUP(A454,Übersicht!$C$2:$N$67,12,FALSE)</f>
        <v>-</v>
      </c>
      <c r="W454" s="25" t="str">
        <f>VLOOKUP(A454,Übersicht!$C$2:$O$67,13,FALSE)</f>
        <v>-</v>
      </c>
      <c r="X454" s="4" t="s">
        <v>67</v>
      </c>
    </row>
    <row r="455" spans="1:24" x14ac:dyDescent="0.35">
      <c r="A455" s="3">
        <v>2203</v>
      </c>
      <c r="B455" s="22" t="s">
        <v>15</v>
      </c>
      <c r="C455" t="s">
        <v>26</v>
      </c>
      <c r="D455" s="23">
        <f>VLOOKUP(A455,Übersicht!$C$2:$D$67,2,FALSE)</f>
        <v>0</v>
      </c>
      <c r="E455" s="23" t="str">
        <f>VLOOKUP(A455,Übersicht!$C$2:$E$67,3,FALSE)</f>
        <v>≤ 5 bar</v>
      </c>
      <c r="F455" s="3">
        <v>449</v>
      </c>
      <c r="G455" s="3">
        <f>VLOOKUP(A455,Übersicht!$C$2:$P$67,14,FALSE)</f>
        <v>3</v>
      </c>
      <c r="H455" s="3">
        <v>1</v>
      </c>
      <c r="I455" s="24">
        <v>1105.8222222222223</v>
      </c>
      <c r="J455" s="3">
        <v>2000</v>
      </c>
      <c r="K455" s="4">
        <f t="shared" ref="K455:K518" si="7">IF(M455-($K$2-J455)&lt;=0,0,M455-($K$2-J455))</f>
        <v>24</v>
      </c>
      <c r="L455" s="21">
        <f>VLOOKUP(A455,Übersicht!$C$2:$F$67,4,FALSE)</f>
        <v>45</v>
      </c>
      <c r="M455" s="21">
        <f>VLOOKUP(A455,Übersicht!$C$2:$F$67,4,FALSE)</f>
        <v>45</v>
      </c>
      <c r="N455" s="3" t="s">
        <v>67</v>
      </c>
      <c r="O455" s="3">
        <v>1</v>
      </c>
      <c r="P455" s="4">
        <f>VLOOKUP(A455,Übersicht!$C$2:$I$67,7,FALSE)*100</f>
        <v>40</v>
      </c>
      <c r="Q455" s="4" t="s">
        <v>67</v>
      </c>
      <c r="R455" s="4">
        <f>VLOOKUP(A455,Übersicht!$C$2:$J$67,8,FALSE)*100</f>
        <v>100</v>
      </c>
      <c r="S455" s="4" t="str">
        <f>VLOOKUP(A455,Übersicht!$C$2:$K$67,9,FALSE)</f>
        <v>-</v>
      </c>
      <c r="T455" s="4" t="str">
        <f>VLOOKUP(A455,Übersicht!$C$2:$L$67,10,FALSE)</f>
        <v>-</v>
      </c>
      <c r="U455" s="25">
        <f>VLOOKUP(A455,Übersicht!$C$2:$M$67,11,FALSE)</f>
        <v>1250</v>
      </c>
      <c r="V455" s="25" t="str">
        <f>VLOOKUP(A455,Übersicht!$C$2:$N$67,12,FALSE)</f>
        <v>-</v>
      </c>
      <c r="W455" s="25" t="str">
        <f>VLOOKUP(A455,Übersicht!$C$2:$O$67,13,FALSE)</f>
        <v>-</v>
      </c>
      <c r="X455" s="4" t="s">
        <v>67</v>
      </c>
    </row>
    <row r="456" spans="1:24" x14ac:dyDescent="0.35">
      <c r="A456" s="3">
        <v>2203</v>
      </c>
      <c r="B456" s="22" t="s">
        <v>15</v>
      </c>
      <c r="C456" t="s">
        <v>26</v>
      </c>
      <c r="D456" s="23">
        <f>VLOOKUP(A456,Übersicht!$C$2:$D$67,2,FALSE)</f>
        <v>0</v>
      </c>
      <c r="E456" s="23" t="str">
        <f>VLOOKUP(A456,Übersicht!$C$2:$E$67,3,FALSE)</f>
        <v>≤ 5 bar</v>
      </c>
      <c r="F456" s="3">
        <v>450</v>
      </c>
      <c r="G456" s="3">
        <f>VLOOKUP(A456,Übersicht!$C$2:$P$67,14,FALSE)</f>
        <v>3</v>
      </c>
      <c r="H456" s="3">
        <v>1</v>
      </c>
      <c r="I456" s="24">
        <v>1105.8222222222223</v>
      </c>
      <c r="J456" s="3">
        <v>2001</v>
      </c>
      <c r="K456" s="4">
        <f t="shared" si="7"/>
        <v>25</v>
      </c>
      <c r="L456" s="21">
        <f>VLOOKUP(A456,Übersicht!$C$2:$F$67,4,FALSE)</f>
        <v>45</v>
      </c>
      <c r="M456" s="21">
        <f>VLOOKUP(A456,Übersicht!$C$2:$F$67,4,FALSE)</f>
        <v>45</v>
      </c>
      <c r="N456" s="3" t="s">
        <v>67</v>
      </c>
      <c r="O456" s="3">
        <v>1</v>
      </c>
      <c r="P456" s="4">
        <f>VLOOKUP(A456,Übersicht!$C$2:$I$67,7,FALSE)*100</f>
        <v>40</v>
      </c>
      <c r="Q456" s="4" t="s">
        <v>67</v>
      </c>
      <c r="R456" s="4">
        <f>VLOOKUP(A456,Übersicht!$C$2:$J$67,8,FALSE)*100</f>
        <v>100</v>
      </c>
      <c r="S456" s="4" t="str">
        <f>VLOOKUP(A456,Übersicht!$C$2:$K$67,9,FALSE)</f>
        <v>-</v>
      </c>
      <c r="T456" s="4" t="str">
        <f>VLOOKUP(A456,Übersicht!$C$2:$L$67,10,FALSE)</f>
        <v>-</v>
      </c>
      <c r="U456" s="25">
        <f>VLOOKUP(A456,Übersicht!$C$2:$M$67,11,FALSE)</f>
        <v>1250</v>
      </c>
      <c r="V456" s="25" t="str">
        <f>VLOOKUP(A456,Übersicht!$C$2:$N$67,12,FALSE)</f>
        <v>-</v>
      </c>
      <c r="W456" s="25" t="str">
        <f>VLOOKUP(A456,Übersicht!$C$2:$O$67,13,FALSE)</f>
        <v>-</v>
      </c>
      <c r="X456" s="4" t="s">
        <v>67</v>
      </c>
    </row>
    <row r="457" spans="1:24" x14ac:dyDescent="0.35">
      <c r="A457" s="3">
        <v>2203</v>
      </c>
      <c r="B457" s="22" t="s">
        <v>15</v>
      </c>
      <c r="C457" t="s">
        <v>26</v>
      </c>
      <c r="D457" s="23">
        <f>VLOOKUP(A457,Übersicht!$C$2:$D$67,2,FALSE)</f>
        <v>0</v>
      </c>
      <c r="E457" s="23" t="str">
        <f>VLOOKUP(A457,Übersicht!$C$2:$E$67,3,FALSE)</f>
        <v>≤ 5 bar</v>
      </c>
      <c r="F457" s="3">
        <v>451</v>
      </c>
      <c r="G457" s="3">
        <f>VLOOKUP(A457,Übersicht!$C$2:$P$67,14,FALSE)</f>
        <v>3</v>
      </c>
      <c r="H457" s="3">
        <v>1</v>
      </c>
      <c r="I457" s="24">
        <v>1105.8222222222223</v>
      </c>
      <c r="J457" s="3">
        <v>2002</v>
      </c>
      <c r="K457" s="4">
        <f t="shared" si="7"/>
        <v>26</v>
      </c>
      <c r="L457" s="21">
        <f>VLOOKUP(A457,Übersicht!$C$2:$F$67,4,FALSE)</f>
        <v>45</v>
      </c>
      <c r="M457" s="21">
        <f>VLOOKUP(A457,Übersicht!$C$2:$F$67,4,FALSE)</f>
        <v>45</v>
      </c>
      <c r="N457" s="3" t="s">
        <v>67</v>
      </c>
      <c r="O457" s="3">
        <v>1</v>
      </c>
      <c r="P457" s="4">
        <f>VLOOKUP(A457,Übersicht!$C$2:$I$67,7,FALSE)*100</f>
        <v>40</v>
      </c>
      <c r="Q457" s="4" t="s">
        <v>67</v>
      </c>
      <c r="R457" s="4">
        <f>VLOOKUP(A457,Übersicht!$C$2:$J$67,8,FALSE)*100</f>
        <v>100</v>
      </c>
      <c r="S457" s="4" t="str">
        <f>VLOOKUP(A457,Übersicht!$C$2:$K$67,9,FALSE)</f>
        <v>-</v>
      </c>
      <c r="T457" s="4" t="str">
        <f>VLOOKUP(A457,Übersicht!$C$2:$L$67,10,FALSE)</f>
        <v>-</v>
      </c>
      <c r="U457" s="25">
        <f>VLOOKUP(A457,Übersicht!$C$2:$M$67,11,FALSE)</f>
        <v>1250</v>
      </c>
      <c r="V457" s="25" t="str">
        <f>VLOOKUP(A457,Übersicht!$C$2:$N$67,12,FALSE)</f>
        <v>-</v>
      </c>
      <c r="W457" s="25" t="str">
        <f>VLOOKUP(A457,Übersicht!$C$2:$O$67,13,FALSE)</f>
        <v>-</v>
      </c>
      <c r="X457" s="4" t="s">
        <v>67</v>
      </c>
    </row>
    <row r="458" spans="1:24" x14ac:dyDescent="0.35">
      <c r="A458" s="3">
        <v>2203</v>
      </c>
      <c r="B458" s="22" t="s">
        <v>15</v>
      </c>
      <c r="C458" t="s">
        <v>26</v>
      </c>
      <c r="D458" s="23">
        <f>VLOOKUP(A458,Übersicht!$C$2:$D$67,2,FALSE)</f>
        <v>0</v>
      </c>
      <c r="E458" s="23" t="str">
        <f>VLOOKUP(A458,Übersicht!$C$2:$E$67,3,FALSE)</f>
        <v>≤ 5 bar</v>
      </c>
      <c r="F458" s="3">
        <v>452</v>
      </c>
      <c r="G458" s="3">
        <f>VLOOKUP(A458,Übersicht!$C$2:$P$67,14,FALSE)</f>
        <v>3</v>
      </c>
      <c r="H458" s="3">
        <v>1</v>
      </c>
      <c r="I458" s="24">
        <v>1105.8222222222223</v>
      </c>
      <c r="J458" s="3">
        <v>2003</v>
      </c>
      <c r="K458" s="4">
        <f t="shared" si="7"/>
        <v>27</v>
      </c>
      <c r="L458" s="21">
        <f>VLOOKUP(A458,Übersicht!$C$2:$F$67,4,FALSE)</f>
        <v>45</v>
      </c>
      <c r="M458" s="21">
        <f>VLOOKUP(A458,Übersicht!$C$2:$F$67,4,FALSE)</f>
        <v>45</v>
      </c>
      <c r="N458" s="3" t="s">
        <v>67</v>
      </c>
      <c r="O458" s="3">
        <v>1</v>
      </c>
      <c r="P458" s="4">
        <f>VLOOKUP(A458,Übersicht!$C$2:$I$67,7,FALSE)*100</f>
        <v>40</v>
      </c>
      <c r="Q458" s="4" t="s">
        <v>67</v>
      </c>
      <c r="R458" s="4">
        <f>VLOOKUP(A458,Übersicht!$C$2:$J$67,8,FALSE)*100</f>
        <v>100</v>
      </c>
      <c r="S458" s="4" t="str">
        <f>VLOOKUP(A458,Übersicht!$C$2:$K$67,9,FALSE)</f>
        <v>-</v>
      </c>
      <c r="T458" s="4" t="str">
        <f>VLOOKUP(A458,Übersicht!$C$2:$L$67,10,FALSE)</f>
        <v>-</v>
      </c>
      <c r="U458" s="25">
        <f>VLOOKUP(A458,Übersicht!$C$2:$M$67,11,FALSE)</f>
        <v>1250</v>
      </c>
      <c r="V458" s="25" t="str">
        <f>VLOOKUP(A458,Übersicht!$C$2:$N$67,12,FALSE)</f>
        <v>-</v>
      </c>
      <c r="W458" s="25" t="str">
        <f>VLOOKUP(A458,Übersicht!$C$2:$O$67,13,FALSE)</f>
        <v>-</v>
      </c>
      <c r="X458" s="4" t="s">
        <v>67</v>
      </c>
    </row>
    <row r="459" spans="1:24" x14ac:dyDescent="0.35">
      <c r="A459" s="3">
        <v>2203</v>
      </c>
      <c r="B459" s="22" t="s">
        <v>15</v>
      </c>
      <c r="C459" t="s">
        <v>26</v>
      </c>
      <c r="D459" s="23">
        <f>VLOOKUP(A459,Übersicht!$C$2:$D$67,2,FALSE)</f>
        <v>0</v>
      </c>
      <c r="E459" s="23" t="str">
        <f>VLOOKUP(A459,Übersicht!$C$2:$E$67,3,FALSE)</f>
        <v>≤ 5 bar</v>
      </c>
      <c r="F459" s="3">
        <v>453</v>
      </c>
      <c r="G459" s="3">
        <f>VLOOKUP(A459,Übersicht!$C$2:$P$67,14,FALSE)</f>
        <v>3</v>
      </c>
      <c r="H459" s="3">
        <v>1</v>
      </c>
      <c r="I459" s="24">
        <v>1105.8222222222223</v>
      </c>
      <c r="J459" s="3">
        <v>2004</v>
      </c>
      <c r="K459" s="4">
        <f t="shared" si="7"/>
        <v>28</v>
      </c>
      <c r="L459" s="21">
        <f>VLOOKUP(A459,Übersicht!$C$2:$F$67,4,FALSE)</f>
        <v>45</v>
      </c>
      <c r="M459" s="21">
        <f>VLOOKUP(A459,Übersicht!$C$2:$F$67,4,FALSE)</f>
        <v>45</v>
      </c>
      <c r="N459" s="3" t="s">
        <v>67</v>
      </c>
      <c r="O459" s="3">
        <v>1</v>
      </c>
      <c r="P459" s="4">
        <f>VLOOKUP(A459,Übersicht!$C$2:$I$67,7,FALSE)*100</f>
        <v>40</v>
      </c>
      <c r="Q459" s="4" t="s">
        <v>67</v>
      </c>
      <c r="R459" s="4">
        <f>VLOOKUP(A459,Übersicht!$C$2:$J$67,8,FALSE)*100</f>
        <v>100</v>
      </c>
      <c r="S459" s="4" t="str">
        <f>VLOOKUP(A459,Übersicht!$C$2:$K$67,9,FALSE)</f>
        <v>-</v>
      </c>
      <c r="T459" s="4" t="str">
        <f>VLOOKUP(A459,Übersicht!$C$2:$L$67,10,FALSE)</f>
        <v>-</v>
      </c>
      <c r="U459" s="25">
        <f>VLOOKUP(A459,Übersicht!$C$2:$M$67,11,FALSE)</f>
        <v>1250</v>
      </c>
      <c r="V459" s="25" t="str">
        <f>VLOOKUP(A459,Übersicht!$C$2:$N$67,12,FALSE)</f>
        <v>-</v>
      </c>
      <c r="W459" s="25" t="str">
        <f>VLOOKUP(A459,Übersicht!$C$2:$O$67,13,FALSE)</f>
        <v>-</v>
      </c>
      <c r="X459" s="4" t="s">
        <v>67</v>
      </c>
    </row>
    <row r="460" spans="1:24" x14ac:dyDescent="0.35">
      <c r="A460" s="3">
        <v>2203</v>
      </c>
      <c r="B460" s="22" t="s">
        <v>15</v>
      </c>
      <c r="C460" t="s">
        <v>26</v>
      </c>
      <c r="D460" s="23">
        <f>VLOOKUP(A460,Übersicht!$C$2:$D$67,2,FALSE)</f>
        <v>0</v>
      </c>
      <c r="E460" s="23" t="str">
        <f>VLOOKUP(A460,Übersicht!$C$2:$E$67,3,FALSE)</f>
        <v>≤ 5 bar</v>
      </c>
      <c r="F460" s="3">
        <v>454</v>
      </c>
      <c r="G460" s="3">
        <f>VLOOKUP(A460,Übersicht!$C$2:$P$67,14,FALSE)</f>
        <v>3</v>
      </c>
      <c r="H460" s="3">
        <v>1</v>
      </c>
      <c r="I460" s="24">
        <v>1105.8222222222223</v>
      </c>
      <c r="J460" s="3">
        <v>2005</v>
      </c>
      <c r="K460" s="4">
        <f t="shared" si="7"/>
        <v>29</v>
      </c>
      <c r="L460" s="21">
        <f>VLOOKUP(A460,Übersicht!$C$2:$F$67,4,FALSE)</f>
        <v>45</v>
      </c>
      <c r="M460" s="21">
        <f>VLOOKUP(A460,Übersicht!$C$2:$F$67,4,FALSE)</f>
        <v>45</v>
      </c>
      <c r="N460" s="3" t="s">
        <v>67</v>
      </c>
      <c r="O460" s="3">
        <v>1</v>
      </c>
      <c r="P460" s="4">
        <f>VLOOKUP(A460,Übersicht!$C$2:$I$67,7,FALSE)*100</f>
        <v>40</v>
      </c>
      <c r="Q460" s="4" t="s">
        <v>67</v>
      </c>
      <c r="R460" s="4">
        <f>VLOOKUP(A460,Übersicht!$C$2:$J$67,8,FALSE)*100</f>
        <v>100</v>
      </c>
      <c r="S460" s="4" t="str">
        <f>VLOOKUP(A460,Übersicht!$C$2:$K$67,9,FALSE)</f>
        <v>-</v>
      </c>
      <c r="T460" s="4" t="str">
        <f>VLOOKUP(A460,Übersicht!$C$2:$L$67,10,FALSE)</f>
        <v>-</v>
      </c>
      <c r="U460" s="25">
        <f>VLOOKUP(A460,Übersicht!$C$2:$M$67,11,FALSE)</f>
        <v>1250</v>
      </c>
      <c r="V460" s="25" t="str">
        <f>VLOOKUP(A460,Übersicht!$C$2:$N$67,12,FALSE)</f>
        <v>-</v>
      </c>
      <c r="W460" s="25" t="str">
        <f>VLOOKUP(A460,Übersicht!$C$2:$O$67,13,FALSE)</f>
        <v>-</v>
      </c>
      <c r="X460" s="4" t="s">
        <v>67</v>
      </c>
    </row>
    <row r="461" spans="1:24" x14ac:dyDescent="0.35">
      <c r="A461" s="3">
        <v>2203</v>
      </c>
      <c r="B461" s="22" t="s">
        <v>15</v>
      </c>
      <c r="C461" t="s">
        <v>26</v>
      </c>
      <c r="D461" s="23">
        <f>VLOOKUP(A461,Übersicht!$C$2:$D$67,2,FALSE)</f>
        <v>0</v>
      </c>
      <c r="E461" s="23" t="str">
        <f>VLOOKUP(A461,Übersicht!$C$2:$E$67,3,FALSE)</f>
        <v>≤ 5 bar</v>
      </c>
      <c r="F461" s="3">
        <v>455</v>
      </c>
      <c r="G461" s="3">
        <f>VLOOKUP(A461,Übersicht!$C$2:$P$67,14,FALSE)</f>
        <v>3</v>
      </c>
      <c r="H461" s="3">
        <v>1</v>
      </c>
      <c r="I461" s="24">
        <v>1105.8222222222223</v>
      </c>
      <c r="J461" s="3">
        <v>2006</v>
      </c>
      <c r="K461" s="4">
        <f t="shared" si="7"/>
        <v>30</v>
      </c>
      <c r="L461" s="21">
        <f>VLOOKUP(A461,Übersicht!$C$2:$F$67,4,FALSE)</f>
        <v>45</v>
      </c>
      <c r="M461" s="21">
        <f>VLOOKUP(A461,Übersicht!$C$2:$F$67,4,FALSE)</f>
        <v>45</v>
      </c>
      <c r="N461" s="3" t="s">
        <v>67</v>
      </c>
      <c r="O461" s="3">
        <v>1</v>
      </c>
      <c r="P461" s="4">
        <f>VLOOKUP(A461,Übersicht!$C$2:$I$67,7,FALSE)*100</f>
        <v>40</v>
      </c>
      <c r="Q461" s="4" t="s">
        <v>67</v>
      </c>
      <c r="R461" s="4">
        <f>VLOOKUP(A461,Übersicht!$C$2:$J$67,8,FALSE)*100</f>
        <v>100</v>
      </c>
      <c r="S461" s="4" t="str">
        <f>VLOOKUP(A461,Übersicht!$C$2:$K$67,9,FALSE)</f>
        <v>-</v>
      </c>
      <c r="T461" s="4" t="str">
        <f>VLOOKUP(A461,Übersicht!$C$2:$L$67,10,FALSE)</f>
        <v>-</v>
      </c>
      <c r="U461" s="25">
        <f>VLOOKUP(A461,Übersicht!$C$2:$M$67,11,FALSE)</f>
        <v>1250</v>
      </c>
      <c r="V461" s="25" t="str">
        <f>VLOOKUP(A461,Übersicht!$C$2:$N$67,12,FALSE)</f>
        <v>-</v>
      </c>
      <c r="W461" s="25" t="str">
        <f>VLOOKUP(A461,Übersicht!$C$2:$O$67,13,FALSE)</f>
        <v>-</v>
      </c>
      <c r="X461" s="4" t="s">
        <v>67</v>
      </c>
    </row>
    <row r="462" spans="1:24" x14ac:dyDescent="0.35">
      <c r="A462" s="3">
        <v>2203</v>
      </c>
      <c r="B462" s="22" t="s">
        <v>15</v>
      </c>
      <c r="C462" t="s">
        <v>26</v>
      </c>
      <c r="D462" s="23">
        <f>VLOOKUP(A462,Übersicht!$C$2:$D$67,2,FALSE)</f>
        <v>0</v>
      </c>
      <c r="E462" s="23" t="str">
        <f>VLOOKUP(A462,Übersicht!$C$2:$E$67,3,FALSE)</f>
        <v>≤ 5 bar</v>
      </c>
      <c r="F462" s="3">
        <v>456</v>
      </c>
      <c r="G462" s="3">
        <f>VLOOKUP(A462,Übersicht!$C$2:$P$67,14,FALSE)</f>
        <v>3</v>
      </c>
      <c r="H462" s="3">
        <v>1</v>
      </c>
      <c r="I462" s="24">
        <v>1105.8222222222223</v>
      </c>
      <c r="J462" s="3">
        <v>2007</v>
      </c>
      <c r="K462" s="4">
        <f t="shared" si="7"/>
        <v>31</v>
      </c>
      <c r="L462" s="21">
        <f>VLOOKUP(A462,Übersicht!$C$2:$F$67,4,FALSE)</f>
        <v>45</v>
      </c>
      <c r="M462" s="21">
        <f>VLOOKUP(A462,Übersicht!$C$2:$F$67,4,FALSE)</f>
        <v>45</v>
      </c>
      <c r="N462" s="3" t="s">
        <v>67</v>
      </c>
      <c r="O462" s="3">
        <v>1</v>
      </c>
      <c r="P462" s="4">
        <f>VLOOKUP(A462,Übersicht!$C$2:$I$67,7,FALSE)*100</f>
        <v>40</v>
      </c>
      <c r="Q462" s="4" t="s">
        <v>67</v>
      </c>
      <c r="R462" s="4">
        <f>VLOOKUP(A462,Übersicht!$C$2:$J$67,8,FALSE)*100</f>
        <v>100</v>
      </c>
      <c r="S462" s="4" t="str">
        <f>VLOOKUP(A462,Übersicht!$C$2:$K$67,9,FALSE)</f>
        <v>-</v>
      </c>
      <c r="T462" s="4" t="str">
        <f>VLOOKUP(A462,Übersicht!$C$2:$L$67,10,FALSE)</f>
        <v>-</v>
      </c>
      <c r="U462" s="25">
        <f>VLOOKUP(A462,Übersicht!$C$2:$M$67,11,FALSE)</f>
        <v>1250</v>
      </c>
      <c r="V462" s="25" t="str">
        <f>VLOOKUP(A462,Übersicht!$C$2:$N$67,12,FALSE)</f>
        <v>-</v>
      </c>
      <c r="W462" s="25" t="str">
        <f>VLOOKUP(A462,Übersicht!$C$2:$O$67,13,FALSE)</f>
        <v>-</v>
      </c>
      <c r="X462" s="4" t="s">
        <v>67</v>
      </c>
    </row>
    <row r="463" spans="1:24" x14ac:dyDescent="0.35">
      <c r="A463" s="3">
        <v>2203</v>
      </c>
      <c r="B463" s="22" t="s">
        <v>15</v>
      </c>
      <c r="C463" t="s">
        <v>26</v>
      </c>
      <c r="D463" s="23">
        <f>VLOOKUP(A463,Übersicht!$C$2:$D$67,2,FALSE)</f>
        <v>0</v>
      </c>
      <c r="E463" s="23" t="str">
        <f>VLOOKUP(A463,Übersicht!$C$2:$E$67,3,FALSE)</f>
        <v>≤ 5 bar</v>
      </c>
      <c r="F463" s="3">
        <v>457</v>
      </c>
      <c r="G463" s="3">
        <f>VLOOKUP(A463,Übersicht!$C$2:$P$67,14,FALSE)</f>
        <v>3</v>
      </c>
      <c r="H463" s="3">
        <v>1</v>
      </c>
      <c r="I463" s="24">
        <v>1105.8222222222223</v>
      </c>
      <c r="J463" s="3">
        <v>2008</v>
      </c>
      <c r="K463" s="4">
        <f t="shared" si="7"/>
        <v>32</v>
      </c>
      <c r="L463" s="21">
        <f>VLOOKUP(A463,Übersicht!$C$2:$F$67,4,FALSE)</f>
        <v>45</v>
      </c>
      <c r="M463" s="21">
        <f>VLOOKUP(A463,Übersicht!$C$2:$F$67,4,FALSE)</f>
        <v>45</v>
      </c>
      <c r="N463" s="3" t="s">
        <v>67</v>
      </c>
      <c r="O463" s="3">
        <v>1</v>
      </c>
      <c r="P463" s="4">
        <f>VLOOKUP(A463,Übersicht!$C$2:$I$67,7,FALSE)*100</f>
        <v>40</v>
      </c>
      <c r="Q463" s="4" t="s">
        <v>67</v>
      </c>
      <c r="R463" s="4">
        <f>VLOOKUP(A463,Übersicht!$C$2:$J$67,8,FALSE)*100</f>
        <v>100</v>
      </c>
      <c r="S463" s="4" t="str">
        <f>VLOOKUP(A463,Übersicht!$C$2:$K$67,9,FALSE)</f>
        <v>-</v>
      </c>
      <c r="T463" s="4" t="str">
        <f>VLOOKUP(A463,Übersicht!$C$2:$L$67,10,FALSE)</f>
        <v>-</v>
      </c>
      <c r="U463" s="25">
        <f>VLOOKUP(A463,Übersicht!$C$2:$M$67,11,FALSE)</f>
        <v>1250</v>
      </c>
      <c r="V463" s="25" t="str">
        <f>VLOOKUP(A463,Übersicht!$C$2:$N$67,12,FALSE)</f>
        <v>-</v>
      </c>
      <c r="W463" s="25" t="str">
        <f>VLOOKUP(A463,Übersicht!$C$2:$O$67,13,FALSE)</f>
        <v>-</v>
      </c>
      <c r="X463" s="4" t="s">
        <v>67</v>
      </c>
    </row>
    <row r="464" spans="1:24" x14ac:dyDescent="0.35">
      <c r="A464" s="3">
        <v>2203</v>
      </c>
      <c r="B464" s="22" t="s">
        <v>15</v>
      </c>
      <c r="C464" t="s">
        <v>26</v>
      </c>
      <c r="D464" s="23">
        <f>VLOOKUP(A464,Übersicht!$C$2:$D$67,2,FALSE)</f>
        <v>0</v>
      </c>
      <c r="E464" s="23" t="str">
        <f>VLOOKUP(A464,Übersicht!$C$2:$E$67,3,FALSE)</f>
        <v>≤ 5 bar</v>
      </c>
      <c r="F464" s="3">
        <v>458</v>
      </c>
      <c r="G464" s="3">
        <f>VLOOKUP(A464,Übersicht!$C$2:$P$67,14,FALSE)</f>
        <v>3</v>
      </c>
      <c r="H464" s="3">
        <v>1</v>
      </c>
      <c r="I464" s="24">
        <v>1105.8222222222223</v>
      </c>
      <c r="J464" s="3">
        <v>2009</v>
      </c>
      <c r="K464" s="4">
        <f t="shared" si="7"/>
        <v>33</v>
      </c>
      <c r="L464" s="21">
        <f>VLOOKUP(A464,Übersicht!$C$2:$F$67,4,FALSE)</f>
        <v>45</v>
      </c>
      <c r="M464" s="21">
        <f>VLOOKUP(A464,Übersicht!$C$2:$F$67,4,FALSE)</f>
        <v>45</v>
      </c>
      <c r="N464" s="3" t="s">
        <v>67</v>
      </c>
      <c r="O464" s="3">
        <v>1</v>
      </c>
      <c r="P464" s="4">
        <f>VLOOKUP(A464,Übersicht!$C$2:$I$67,7,FALSE)*100</f>
        <v>40</v>
      </c>
      <c r="Q464" s="4" t="s">
        <v>67</v>
      </c>
      <c r="R464" s="4">
        <f>VLOOKUP(A464,Übersicht!$C$2:$J$67,8,FALSE)*100</f>
        <v>100</v>
      </c>
      <c r="S464" s="4" t="str">
        <f>VLOOKUP(A464,Übersicht!$C$2:$K$67,9,FALSE)</f>
        <v>-</v>
      </c>
      <c r="T464" s="4" t="str">
        <f>VLOOKUP(A464,Übersicht!$C$2:$L$67,10,FALSE)</f>
        <v>-</v>
      </c>
      <c r="U464" s="25">
        <f>VLOOKUP(A464,Übersicht!$C$2:$M$67,11,FALSE)</f>
        <v>1250</v>
      </c>
      <c r="V464" s="25" t="str">
        <f>VLOOKUP(A464,Übersicht!$C$2:$N$67,12,FALSE)</f>
        <v>-</v>
      </c>
      <c r="W464" s="25" t="str">
        <f>VLOOKUP(A464,Übersicht!$C$2:$O$67,13,FALSE)</f>
        <v>-</v>
      </c>
      <c r="X464" s="4" t="s">
        <v>67</v>
      </c>
    </row>
    <row r="465" spans="1:24" x14ac:dyDescent="0.35">
      <c r="A465" s="3">
        <v>2203</v>
      </c>
      <c r="B465" s="22" t="s">
        <v>15</v>
      </c>
      <c r="C465" t="s">
        <v>26</v>
      </c>
      <c r="D465" s="23">
        <f>VLOOKUP(A465,Übersicht!$C$2:$D$67,2,FALSE)</f>
        <v>0</v>
      </c>
      <c r="E465" s="23" t="str">
        <f>VLOOKUP(A465,Übersicht!$C$2:$E$67,3,FALSE)</f>
        <v>≤ 5 bar</v>
      </c>
      <c r="F465" s="3">
        <v>459</v>
      </c>
      <c r="G465" s="3">
        <f>VLOOKUP(A465,Übersicht!$C$2:$P$67,14,FALSE)</f>
        <v>3</v>
      </c>
      <c r="H465" s="3">
        <v>1</v>
      </c>
      <c r="I465" s="24">
        <v>1105.8222222222223</v>
      </c>
      <c r="J465" s="3">
        <v>2010</v>
      </c>
      <c r="K465" s="4">
        <f t="shared" si="7"/>
        <v>34</v>
      </c>
      <c r="L465" s="21">
        <f>VLOOKUP(A465,Übersicht!$C$2:$F$67,4,FALSE)</f>
        <v>45</v>
      </c>
      <c r="M465" s="21">
        <f>VLOOKUP(A465,Übersicht!$C$2:$F$67,4,FALSE)</f>
        <v>45</v>
      </c>
      <c r="N465" s="3" t="s">
        <v>67</v>
      </c>
      <c r="O465" s="3">
        <v>1</v>
      </c>
      <c r="P465" s="4">
        <f>VLOOKUP(A465,Übersicht!$C$2:$I$67,7,FALSE)*100</f>
        <v>40</v>
      </c>
      <c r="Q465" s="4" t="s">
        <v>67</v>
      </c>
      <c r="R465" s="4">
        <f>VLOOKUP(A465,Übersicht!$C$2:$J$67,8,FALSE)*100</f>
        <v>100</v>
      </c>
      <c r="S465" s="4" t="str">
        <f>VLOOKUP(A465,Übersicht!$C$2:$K$67,9,FALSE)</f>
        <v>-</v>
      </c>
      <c r="T465" s="4" t="str">
        <f>VLOOKUP(A465,Übersicht!$C$2:$L$67,10,FALSE)</f>
        <v>-</v>
      </c>
      <c r="U465" s="25">
        <f>VLOOKUP(A465,Übersicht!$C$2:$M$67,11,FALSE)</f>
        <v>1250</v>
      </c>
      <c r="V465" s="25" t="str">
        <f>VLOOKUP(A465,Übersicht!$C$2:$N$67,12,FALSE)</f>
        <v>-</v>
      </c>
      <c r="W465" s="25" t="str">
        <f>VLOOKUP(A465,Übersicht!$C$2:$O$67,13,FALSE)</f>
        <v>-</v>
      </c>
      <c r="X465" s="4" t="s">
        <v>67</v>
      </c>
    </row>
    <row r="466" spans="1:24" x14ac:dyDescent="0.35">
      <c r="A466" s="3">
        <v>2203</v>
      </c>
      <c r="B466" s="22" t="s">
        <v>15</v>
      </c>
      <c r="C466" t="s">
        <v>26</v>
      </c>
      <c r="D466" s="23">
        <f>VLOOKUP(A466,Übersicht!$C$2:$D$67,2,FALSE)</f>
        <v>0</v>
      </c>
      <c r="E466" s="23" t="str">
        <f>VLOOKUP(A466,Übersicht!$C$2:$E$67,3,FALSE)</f>
        <v>≤ 5 bar</v>
      </c>
      <c r="F466" s="3">
        <v>460</v>
      </c>
      <c r="G466" s="3">
        <f>VLOOKUP(A466,Übersicht!$C$2:$P$67,14,FALSE)</f>
        <v>3</v>
      </c>
      <c r="H466" s="3">
        <v>1</v>
      </c>
      <c r="I466" s="24">
        <v>1105.8222222222223</v>
      </c>
      <c r="J466" s="3">
        <v>2011</v>
      </c>
      <c r="K466" s="4">
        <f t="shared" si="7"/>
        <v>35</v>
      </c>
      <c r="L466" s="21">
        <f>VLOOKUP(A466,Übersicht!$C$2:$F$67,4,FALSE)</f>
        <v>45</v>
      </c>
      <c r="M466" s="21">
        <f>VLOOKUP(A466,Übersicht!$C$2:$F$67,4,FALSE)</f>
        <v>45</v>
      </c>
      <c r="N466" s="3" t="s">
        <v>67</v>
      </c>
      <c r="O466" s="3">
        <v>1</v>
      </c>
      <c r="P466" s="4">
        <f>VLOOKUP(A466,Übersicht!$C$2:$I$67,7,FALSE)*100</f>
        <v>40</v>
      </c>
      <c r="Q466" s="4" t="s">
        <v>67</v>
      </c>
      <c r="R466" s="4">
        <f>VLOOKUP(A466,Übersicht!$C$2:$J$67,8,FALSE)*100</f>
        <v>100</v>
      </c>
      <c r="S466" s="4" t="str">
        <f>VLOOKUP(A466,Übersicht!$C$2:$K$67,9,FALSE)</f>
        <v>-</v>
      </c>
      <c r="T466" s="4" t="str">
        <f>VLOOKUP(A466,Übersicht!$C$2:$L$67,10,FALSE)</f>
        <v>-</v>
      </c>
      <c r="U466" s="25">
        <f>VLOOKUP(A466,Übersicht!$C$2:$M$67,11,FALSE)</f>
        <v>1250</v>
      </c>
      <c r="V466" s="25" t="str">
        <f>VLOOKUP(A466,Übersicht!$C$2:$N$67,12,FALSE)</f>
        <v>-</v>
      </c>
      <c r="W466" s="25" t="str">
        <f>VLOOKUP(A466,Übersicht!$C$2:$O$67,13,FALSE)</f>
        <v>-</v>
      </c>
      <c r="X466" s="4" t="s">
        <v>67</v>
      </c>
    </row>
    <row r="467" spans="1:24" x14ac:dyDescent="0.35">
      <c r="A467" s="3">
        <v>2203</v>
      </c>
      <c r="B467" s="22" t="s">
        <v>15</v>
      </c>
      <c r="C467" t="s">
        <v>26</v>
      </c>
      <c r="D467" s="23">
        <f>VLOOKUP(A467,Übersicht!$C$2:$D$67,2,FALSE)</f>
        <v>0</v>
      </c>
      <c r="E467" s="23" t="str">
        <f>VLOOKUP(A467,Übersicht!$C$2:$E$67,3,FALSE)</f>
        <v>≤ 5 bar</v>
      </c>
      <c r="F467" s="3">
        <v>461</v>
      </c>
      <c r="G467" s="3">
        <f>VLOOKUP(A467,Übersicht!$C$2:$P$67,14,FALSE)</f>
        <v>3</v>
      </c>
      <c r="H467" s="3">
        <v>1</v>
      </c>
      <c r="I467" s="24">
        <v>1105.8222222222223</v>
      </c>
      <c r="J467" s="3">
        <v>2012</v>
      </c>
      <c r="K467" s="4">
        <f t="shared" si="7"/>
        <v>36</v>
      </c>
      <c r="L467" s="21">
        <f>VLOOKUP(A467,Übersicht!$C$2:$F$67,4,FALSE)</f>
        <v>45</v>
      </c>
      <c r="M467" s="21">
        <f>VLOOKUP(A467,Übersicht!$C$2:$F$67,4,FALSE)</f>
        <v>45</v>
      </c>
      <c r="N467" s="3" t="s">
        <v>67</v>
      </c>
      <c r="O467" s="3">
        <v>1</v>
      </c>
      <c r="P467" s="4">
        <f>VLOOKUP(A467,Übersicht!$C$2:$I$67,7,FALSE)*100</f>
        <v>40</v>
      </c>
      <c r="Q467" s="4" t="s">
        <v>67</v>
      </c>
      <c r="R467" s="4">
        <f>VLOOKUP(A467,Übersicht!$C$2:$J$67,8,FALSE)*100</f>
        <v>100</v>
      </c>
      <c r="S467" s="4" t="str">
        <f>VLOOKUP(A467,Übersicht!$C$2:$K$67,9,FALSE)</f>
        <v>-</v>
      </c>
      <c r="T467" s="4" t="str">
        <f>VLOOKUP(A467,Übersicht!$C$2:$L$67,10,FALSE)</f>
        <v>-</v>
      </c>
      <c r="U467" s="25">
        <f>VLOOKUP(A467,Übersicht!$C$2:$M$67,11,FALSE)</f>
        <v>1250</v>
      </c>
      <c r="V467" s="25" t="str">
        <f>VLOOKUP(A467,Übersicht!$C$2:$N$67,12,FALSE)</f>
        <v>-</v>
      </c>
      <c r="W467" s="25" t="str">
        <f>VLOOKUP(A467,Übersicht!$C$2:$O$67,13,FALSE)</f>
        <v>-</v>
      </c>
      <c r="X467" s="4" t="s">
        <v>67</v>
      </c>
    </row>
    <row r="468" spans="1:24" x14ac:dyDescent="0.35">
      <c r="A468" s="3">
        <v>2203</v>
      </c>
      <c r="B468" s="22" t="s">
        <v>15</v>
      </c>
      <c r="C468" t="s">
        <v>26</v>
      </c>
      <c r="D468" s="23">
        <f>VLOOKUP(A468,Übersicht!$C$2:$D$67,2,FALSE)</f>
        <v>0</v>
      </c>
      <c r="E468" s="23" t="str">
        <f>VLOOKUP(A468,Übersicht!$C$2:$E$67,3,FALSE)</f>
        <v>≤ 5 bar</v>
      </c>
      <c r="F468" s="3">
        <v>462</v>
      </c>
      <c r="G468" s="3">
        <f>VLOOKUP(A468,Übersicht!$C$2:$P$67,14,FALSE)</f>
        <v>3</v>
      </c>
      <c r="H468" s="3">
        <v>1</v>
      </c>
      <c r="I468" s="24">
        <v>1105.8222222222223</v>
      </c>
      <c r="J468" s="3">
        <v>2013</v>
      </c>
      <c r="K468" s="4">
        <f t="shared" si="7"/>
        <v>37</v>
      </c>
      <c r="L468" s="21">
        <f>VLOOKUP(A468,Übersicht!$C$2:$F$67,4,FALSE)</f>
        <v>45</v>
      </c>
      <c r="M468" s="21">
        <f>VLOOKUP(A468,Übersicht!$C$2:$F$67,4,FALSE)</f>
        <v>45</v>
      </c>
      <c r="N468" s="3" t="s">
        <v>67</v>
      </c>
      <c r="O468" s="3">
        <v>1</v>
      </c>
      <c r="P468" s="4">
        <f>VLOOKUP(A468,Übersicht!$C$2:$I$67,7,FALSE)*100</f>
        <v>40</v>
      </c>
      <c r="Q468" s="4" t="s">
        <v>67</v>
      </c>
      <c r="R468" s="4">
        <f>VLOOKUP(A468,Übersicht!$C$2:$J$67,8,FALSE)*100</f>
        <v>100</v>
      </c>
      <c r="S468" s="4" t="str">
        <f>VLOOKUP(A468,Übersicht!$C$2:$K$67,9,FALSE)</f>
        <v>-</v>
      </c>
      <c r="T468" s="4" t="str">
        <f>VLOOKUP(A468,Übersicht!$C$2:$L$67,10,FALSE)</f>
        <v>-</v>
      </c>
      <c r="U468" s="25">
        <f>VLOOKUP(A468,Übersicht!$C$2:$M$67,11,FALSE)</f>
        <v>1250</v>
      </c>
      <c r="V468" s="25" t="str">
        <f>VLOOKUP(A468,Übersicht!$C$2:$N$67,12,FALSE)</f>
        <v>-</v>
      </c>
      <c r="W468" s="25" t="str">
        <f>VLOOKUP(A468,Übersicht!$C$2:$O$67,13,FALSE)</f>
        <v>-</v>
      </c>
      <c r="X468" s="4" t="s">
        <v>67</v>
      </c>
    </row>
    <row r="469" spans="1:24" x14ac:dyDescent="0.35">
      <c r="A469" s="3">
        <v>2203</v>
      </c>
      <c r="B469" s="22" t="s">
        <v>15</v>
      </c>
      <c r="C469" t="s">
        <v>26</v>
      </c>
      <c r="D469" s="23">
        <f>VLOOKUP(A469,Übersicht!$C$2:$D$67,2,FALSE)</f>
        <v>0</v>
      </c>
      <c r="E469" s="23" t="str">
        <f>VLOOKUP(A469,Übersicht!$C$2:$E$67,3,FALSE)</f>
        <v>≤ 5 bar</v>
      </c>
      <c r="F469" s="3">
        <v>463</v>
      </c>
      <c r="G469" s="3">
        <f>VLOOKUP(A469,Übersicht!$C$2:$P$67,14,FALSE)</f>
        <v>3</v>
      </c>
      <c r="H469" s="3">
        <v>1</v>
      </c>
      <c r="I469" s="24">
        <v>1105.8222222222223</v>
      </c>
      <c r="J469" s="3">
        <v>2014</v>
      </c>
      <c r="K469" s="4">
        <f t="shared" si="7"/>
        <v>38</v>
      </c>
      <c r="L469" s="21">
        <f>VLOOKUP(A469,Übersicht!$C$2:$F$67,4,FALSE)</f>
        <v>45</v>
      </c>
      <c r="M469" s="21">
        <f>VLOOKUP(A469,Übersicht!$C$2:$F$67,4,FALSE)</f>
        <v>45</v>
      </c>
      <c r="N469" s="3" t="s">
        <v>67</v>
      </c>
      <c r="O469" s="3">
        <v>1</v>
      </c>
      <c r="P469" s="4">
        <f>VLOOKUP(A469,Übersicht!$C$2:$I$67,7,FALSE)*100</f>
        <v>40</v>
      </c>
      <c r="Q469" s="4" t="s">
        <v>67</v>
      </c>
      <c r="R469" s="4">
        <f>VLOOKUP(A469,Übersicht!$C$2:$J$67,8,FALSE)*100</f>
        <v>100</v>
      </c>
      <c r="S469" s="4" t="str">
        <f>VLOOKUP(A469,Übersicht!$C$2:$K$67,9,FALSE)</f>
        <v>-</v>
      </c>
      <c r="T469" s="4" t="str">
        <f>VLOOKUP(A469,Übersicht!$C$2:$L$67,10,FALSE)</f>
        <v>-</v>
      </c>
      <c r="U469" s="25">
        <f>VLOOKUP(A469,Übersicht!$C$2:$M$67,11,FALSE)</f>
        <v>1250</v>
      </c>
      <c r="V469" s="25" t="str">
        <f>VLOOKUP(A469,Übersicht!$C$2:$N$67,12,FALSE)</f>
        <v>-</v>
      </c>
      <c r="W469" s="25" t="str">
        <f>VLOOKUP(A469,Übersicht!$C$2:$O$67,13,FALSE)</f>
        <v>-</v>
      </c>
      <c r="X469" s="4" t="s">
        <v>67</v>
      </c>
    </row>
    <row r="470" spans="1:24" x14ac:dyDescent="0.35">
      <c r="A470" s="3">
        <v>2203</v>
      </c>
      <c r="B470" s="22" t="s">
        <v>15</v>
      </c>
      <c r="C470" t="s">
        <v>26</v>
      </c>
      <c r="D470" s="23">
        <f>VLOOKUP(A470,Übersicht!$C$2:$D$67,2,FALSE)</f>
        <v>0</v>
      </c>
      <c r="E470" s="23" t="str">
        <f>VLOOKUP(A470,Übersicht!$C$2:$E$67,3,FALSE)</f>
        <v>≤ 5 bar</v>
      </c>
      <c r="F470" s="3">
        <v>464</v>
      </c>
      <c r="G470" s="3">
        <f>VLOOKUP(A470,Übersicht!$C$2:$P$67,14,FALSE)</f>
        <v>3</v>
      </c>
      <c r="H470" s="3">
        <v>1</v>
      </c>
      <c r="I470" s="24">
        <v>1105.8222222222223</v>
      </c>
      <c r="J470" s="3">
        <v>2015</v>
      </c>
      <c r="K470" s="4">
        <f t="shared" si="7"/>
        <v>39</v>
      </c>
      <c r="L470" s="21">
        <f>VLOOKUP(A470,Übersicht!$C$2:$F$67,4,FALSE)</f>
        <v>45</v>
      </c>
      <c r="M470" s="21">
        <f>VLOOKUP(A470,Übersicht!$C$2:$F$67,4,FALSE)</f>
        <v>45</v>
      </c>
      <c r="N470" s="3" t="s">
        <v>67</v>
      </c>
      <c r="O470" s="3">
        <v>1</v>
      </c>
      <c r="P470" s="4">
        <f>VLOOKUP(A470,Übersicht!$C$2:$I$67,7,FALSE)*100</f>
        <v>40</v>
      </c>
      <c r="Q470" s="4" t="s">
        <v>67</v>
      </c>
      <c r="R470" s="4">
        <f>VLOOKUP(A470,Übersicht!$C$2:$J$67,8,FALSE)*100</f>
        <v>100</v>
      </c>
      <c r="S470" s="4" t="str">
        <f>VLOOKUP(A470,Übersicht!$C$2:$K$67,9,FALSE)</f>
        <v>-</v>
      </c>
      <c r="T470" s="4" t="str">
        <f>VLOOKUP(A470,Übersicht!$C$2:$L$67,10,FALSE)</f>
        <v>-</v>
      </c>
      <c r="U470" s="25">
        <f>VLOOKUP(A470,Übersicht!$C$2:$M$67,11,FALSE)</f>
        <v>1250</v>
      </c>
      <c r="V470" s="25" t="str">
        <f>VLOOKUP(A470,Übersicht!$C$2:$N$67,12,FALSE)</f>
        <v>-</v>
      </c>
      <c r="W470" s="25" t="str">
        <f>VLOOKUP(A470,Übersicht!$C$2:$O$67,13,FALSE)</f>
        <v>-</v>
      </c>
      <c r="X470" s="4" t="s">
        <v>67</v>
      </c>
    </row>
    <row r="471" spans="1:24" x14ac:dyDescent="0.35">
      <c r="A471" s="3">
        <v>2203</v>
      </c>
      <c r="B471" s="22" t="s">
        <v>15</v>
      </c>
      <c r="C471" t="s">
        <v>26</v>
      </c>
      <c r="D471" s="23">
        <f>VLOOKUP(A471,Übersicht!$C$2:$D$67,2,FALSE)</f>
        <v>0</v>
      </c>
      <c r="E471" s="23" t="str">
        <f>VLOOKUP(A471,Übersicht!$C$2:$E$67,3,FALSE)</f>
        <v>≤ 5 bar</v>
      </c>
      <c r="F471" s="3">
        <v>465</v>
      </c>
      <c r="G471" s="3">
        <f>VLOOKUP(A471,Übersicht!$C$2:$P$67,14,FALSE)</f>
        <v>3</v>
      </c>
      <c r="H471" s="3">
        <v>1</v>
      </c>
      <c r="I471" s="24">
        <v>1105.8222222222223</v>
      </c>
      <c r="J471" s="3">
        <v>2016</v>
      </c>
      <c r="K471" s="4">
        <f t="shared" si="7"/>
        <v>40</v>
      </c>
      <c r="L471" s="21">
        <f>VLOOKUP(A471,Übersicht!$C$2:$F$67,4,FALSE)</f>
        <v>45</v>
      </c>
      <c r="M471" s="21">
        <f>VLOOKUP(A471,Übersicht!$C$2:$F$67,4,FALSE)</f>
        <v>45</v>
      </c>
      <c r="N471" s="3" t="s">
        <v>67</v>
      </c>
      <c r="O471" s="3">
        <v>1</v>
      </c>
      <c r="P471" s="4">
        <f>VLOOKUP(A471,Übersicht!$C$2:$I$67,7,FALSE)*100</f>
        <v>40</v>
      </c>
      <c r="Q471" s="4" t="s">
        <v>67</v>
      </c>
      <c r="R471" s="4">
        <f>VLOOKUP(A471,Übersicht!$C$2:$J$67,8,FALSE)*100</f>
        <v>100</v>
      </c>
      <c r="S471" s="4" t="str">
        <f>VLOOKUP(A471,Übersicht!$C$2:$K$67,9,FALSE)</f>
        <v>-</v>
      </c>
      <c r="T471" s="4" t="str">
        <f>VLOOKUP(A471,Übersicht!$C$2:$L$67,10,FALSE)</f>
        <v>-</v>
      </c>
      <c r="U471" s="25">
        <f>VLOOKUP(A471,Übersicht!$C$2:$M$67,11,FALSE)</f>
        <v>1250</v>
      </c>
      <c r="V471" s="25" t="str">
        <f>VLOOKUP(A471,Übersicht!$C$2:$N$67,12,FALSE)</f>
        <v>-</v>
      </c>
      <c r="W471" s="25" t="str">
        <f>VLOOKUP(A471,Übersicht!$C$2:$O$67,13,FALSE)</f>
        <v>-</v>
      </c>
      <c r="X471" s="4" t="s">
        <v>67</v>
      </c>
    </row>
    <row r="472" spans="1:24" x14ac:dyDescent="0.35">
      <c r="A472" s="3">
        <v>2203</v>
      </c>
      <c r="B472" s="22" t="s">
        <v>15</v>
      </c>
      <c r="C472" t="s">
        <v>26</v>
      </c>
      <c r="D472" s="23">
        <f>VLOOKUP(A472,Übersicht!$C$2:$D$67,2,FALSE)</f>
        <v>0</v>
      </c>
      <c r="E472" s="23" t="str">
        <f>VLOOKUP(A472,Übersicht!$C$2:$E$67,3,FALSE)</f>
        <v>≤ 5 bar</v>
      </c>
      <c r="F472" s="3">
        <v>466</v>
      </c>
      <c r="G472" s="3">
        <f>VLOOKUP(A472,Übersicht!$C$2:$P$67,14,FALSE)</f>
        <v>3</v>
      </c>
      <c r="H472" s="3">
        <v>1</v>
      </c>
      <c r="I472" s="24">
        <v>1105.8222222222223</v>
      </c>
      <c r="J472" s="3">
        <v>2017</v>
      </c>
      <c r="K472" s="4">
        <f t="shared" si="7"/>
        <v>41</v>
      </c>
      <c r="L472" s="21">
        <f>VLOOKUP(A472,Übersicht!$C$2:$F$67,4,FALSE)</f>
        <v>45</v>
      </c>
      <c r="M472" s="21">
        <f>VLOOKUP(A472,Übersicht!$C$2:$F$67,4,FALSE)</f>
        <v>45</v>
      </c>
      <c r="N472" s="3" t="s">
        <v>67</v>
      </c>
      <c r="O472" s="3">
        <v>1</v>
      </c>
      <c r="P472" s="4">
        <f>VLOOKUP(A472,Übersicht!$C$2:$I$67,7,FALSE)*100</f>
        <v>40</v>
      </c>
      <c r="Q472" s="4" t="s">
        <v>67</v>
      </c>
      <c r="R472" s="4">
        <f>VLOOKUP(A472,Übersicht!$C$2:$J$67,8,FALSE)*100</f>
        <v>100</v>
      </c>
      <c r="S472" s="4" t="str">
        <f>VLOOKUP(A472,Übersicht!$C$2:$K$67,9,FALSE)</f>
        <v>-</v>
      </c>
      <c r="T472" s="4" t="str">
        <f>VLOOKUP(A472,Übersicht!$C$2:$L$67,10,FALSE)</f>
        <v>-</v>
      </c>
      <c r="U472" s="25">
        <f>VLOOKUP(A472,Übersicht!$C$2:$M$67,11,FALSE)</f>
        <v>1250</v>
      </c>
      <c r="V472" s="25" t="str">
        <f>VLOOKUP(A472,Übersicht!$C$2:$N$67,12,FALSE)</f>
        <v>-</v>
      </c>
      <c r="W472" s="25" t="str">
        <f>VLOOKUP(A472,Übersicht!$C$2:$O$67,13,FALSE)</f>
        <v>-</v>
      </c>
      <c r="X472" s="4" t="s">
        <v>67</v>
      </c>
    </row>
    <row r="473" spans="1:24" x14ac:dyDescent="0.35">
      <c r="A473" s="3">
        <v>2203</v>
      </c>
      <c r="B473" s="22" t="s">
        <v>15</v>
      </c>
      <c r="C473" t="s">
        <v>26</v>
      </c>
      <c r="D473" s="23">
        <f>VLOOKUP(A473,Übersicht!$C$2:$D$67,2,FALSE)</f>
        <v>0</v>
      </c>
      <c r="E473" s="23" t="str">
        <f>VLOOKUP(A473,Übersicht!$C$2:$E$67,3,FALSE)</f>
        <v>≤ 5 bar</v>
      </c>
      <c r="F473" s="3">
        <v>467</v>
      </c>
      <c r="G473" s="3">
        <f>VLOOKUP(A473,Übersicht!$C$2:$P$67,14,FALSE)</f>
        <v>3</v>
      </c>
      <c r="H473" s="3">
        <v>1</v>
      </c>
      <c r="I473" s="24">
        <v>1105.8222222222223</v>
      </c>
      <c r="J473" s="3">
        <v>2018</v>
      </c>
      <c r="K473" s="4">
        <f t="shared" si="7"/>
        <v>42</v>
      </c>
      <c r="L473" s="21">
        <f>VLOOKUP(A473,Übersicht!$C$2:$F$67,4,FALSE)</f>
        <v>45</v>
      </c>
      <c r="M473" s="21">
        <f>VLOOKUP(A473,Übersicht!$C$2:$F$67,4,FALSE)</f>
        <v>45</v>
      </c>
      <c r="N473" s="3" t="s">
        <v>67</v>
      </c>
      <c r="O473" s="3">
        <v>1</v>
      </c>
      <c r="P473" s="4">
        <f>VLOOKUP(A473,Übersicht!$C$2:$I$67,7,FALSE)*100</f>
        <v>40</v>
      </c>
      <c r="Q473" s="4" t="s">
        <v>67</v>
      </c>
      <c r="R473" s="4">
        <f>VLOOKUP(A473,Übersicht!$C$2:$J$67,8,FALSE)*100</f>
        <v>100</v>
      </c>
      <c r="S473" s="4" t="str">
        <f>VLOOKUP(A473,Übersicht!$C$2:$K$67,9,FALSE)</f>
        <v>-</v>
      </c>
      <c r="T473" s="4" t="str">
        <f>VLOOKUP(A473,Übersicht!$C$2:$L$67,10,FALSE)</f>
        <v>-</v>
      </c>
      <c r="U473" s="25">
        <f>VLOOKUP(A473,Übersicht!$C$2:$M$67,11,FALSE)</f>
        <v>1250</v>
      </c>
      <c r="V473" s="25" t="str">
        <f>VLOOKUP(A473,Übersicht!$C$2:$N$67,12,FALSE)</f>
        <v>-</v>
      </c>
      <c r="W473" s="25" t="str">
        <f>VLOOKUP(A473,Übersicht!$C$2:$O$67,13,FALSE)</f>
        <v>-</v>
      </c>
      <c r="X473" s="4" t="s">
        <v>67</v>
      </c>
    </row>
    <row r="474" spans="1:24" x14ac:dyDescent="0.35">
      <c r="A474" s="3">
        <v>2203</v>
      </c>
      <c r="B474" s="22" t="s">
        <v>15</v>
      </c>
      <c r="C474" t="s">
        <v>26</v>
      </c>
      <c r="D474" s="23">
        <f>VLOOKUP(A474,Übersicht!$C$2:$D$67,2,FALSE)</f>
        <v>0</v>
      </c>
      <c r="E474" s="23" t="str">
        <f>VLOOKUP(A474,Übersicht!$C$2:$E$67,3,FALSE)</f>
        <v>≤ 5 bar</v>
      </c>
      <c r="F474" s="3">
        <v>468</v>
      </c>
      <c r="G474" s="3">
        <f>VLOOKUP(A474,Übersicht!$C$2:$P$67,14,FALSE)</f>
        <v>3</v>
      </c>
      <c r="H474" s="3">
        <v>1</v>
      </c>
      <c r="I474" s="24">
        <v>1105.8222222222223</v>
      </c>
      <c r="J474" s="3">
        <v>2019</v>
      </c>
      <c r="K474" s="4">
        <f t="shared" si="7"/>
        <v>43</v>
      </c>
      <c r="L474" s="21">
        <f>VLOOKUP(A474,Übersicht!$C$2:$F$67,4,FALSE)</f>
        <v>45</v>
      </c>
      <c r="M474" s="21">
        <f>VLOOKUP(A474,Übersicht!$C$2:$F$67,4,FALSE)</f>
        <v>45</v>
      </c>
      <c r="N474" s="3" t="s">
        <v>67</v>
      </c>
      <c r="O474" s="3">
        <v>1</v>
      </c>
      <c r="P474" s="4">
        <f>VLOOKUP(A474,Übersicht!$C$2:$I$67,7,FALSE)*100</f>
        <v>40</v>
      </c>
      <c r="Q474" s="4" t="s">
        <v>67</v>
      </c>
      <c r="R474" s="4">
        <f>VLOOKUP(A474,Übersicht!$C$2:$J$67,8,FALSE)*100</f>
        <v>100</v>
      </c>
      <c r="S474" s="4" t="str">
        <f>VLOOKUP(A474,Übersicht!$C$2:$K$67,9,FALSE)</f>
        <v>-</v>
      </c>
      <c r="T474" s="4" t="str">
        <f>VLOOKUP(A474,Übersicht!$C$2:$L$67,10,FALSE)</f>
        <v>-</v>
      </c>
      <c r="U474" s="25">
        <f>VLOOKUP(A474,Übersicht!$C$2:$M$67,11,FALSE)</f>
        <v>1250</v>
      </c>
      <c r="V474" s="25" t="str">
        <f>VLOOKUP(A474,Übersicht!$C$2:$N$67,12,FALSE)</f>
        <v>-</v>
      </c>
      <c r="W474" s="25" t="str">
        <f>VLOOKUP(A474,Übersicht!$C$2:$O$67,13,FALSE)</f>
        <v>-</v>
      </c>
      <c r="X474" s="4" t="s">
        <v>67</v>
      </c>
    </row>
    <row r="475" spans="1:24" x14ac:dyDescent="0.35">
      <c r="A475" s="3">
        <v>2203</v>
      </c>
      <c r="B475" s="22" t="s">
        <v>15</v>
      </c>
      <c r="C475" t="s">
        <v>26</v>
      </c>
      <c r="D475" s="23">
        <f>VLOOKUP(A475,Übersicht!$C$2:$D$67,2,FALSE)</f>
        <v>0</v>
      </c>
      <c r="E475" s="23" t="str">
        <f>VLOOKUP(A475,Übersicht!$C$2:$E$67,3,FALSE)</f>
        <v>≤ 5 bar</v>
      </c>
      <c r="F475" s="3">
        <v>469</v>
      </c>
      <c r="G475" s="3">
        <f>VLOOKUP(A475,Übersicht!$C$2:$P$67,14,FALSE)</f>
        <v>3</v>
      </c>
      <c r="H475" s="3">
        <v>1</v>
      </c>
      <c r="I475" s="24">
        <v>1105.8222222222223</v>
      </c>
      <c r="J475" s="3">
        <v>2020</v>
      </c>
      <c r="K475" s="4">
        <f t="shared" si="7"/>
        <v>44</v>
      </c>
      <c r="L475" s="21">
        <f>VLOOKUP(A475,Übersicht!$C$2:$F$67,4,FALSE)</f>
        <v>45</v>
      </c>
      <c r="M475" s="21">
        <f>VLOOKUP(A475,Übersicht!$C$2:$F$67,4,FALSE)</f>
        <v>45</v>
      </c>
      <c r="N475" s="3" t="s">
        <v>67</v>
      </c>
      <c r="O475" s="3">
        <v>1</v>
      </c>
      <c r="P475" s="4">
        <f>VLOOKUP(A475,Übersicht!$C$2:$I$67,7,FALSE)*100</f>
        <v>40</v>
      </c>
      <c r="Q475" s="4" t="s">
        <v>67</v>
      </c>
      <c r="R475" s="4">
        <f>VLOOKUP(A475,Übersicht!$C$2:$J$67,8,FALSE)*100</f>
        <v>100</v>
      </c>
      <c r="S475" s="4" t="str">
        <f>VLOOKUP(A475,Übersicht!$C$2:$K$67,9,FALSE)</f>
        <v>-</v>
      </c>
      <c r="T475" s="4" t="str">
        <f>VLOOKUP(A475,Übersicht!$C$2:$L$67,10,FALSE)</f>
        <v>-</v>
      </c>
      <c r="U475" s="25">
        <f>VLOOKUP(A475,Übersicht!$C$2:$M$67,11,FALSE)</f>
        <v>1250</v>
      </c>
      <c r="V475" s="25" t="str">
        <f>VLOOKUP(A475,Übersicht!$C$2:$N$67,12,FALSE)</f>
        <v>-</v>
      </c>
      <c r="W475" s="25" t="str">
        <f>VLOOKUP(A475,Übersicht!$C$2:$O$67,13,FALSE)</f>
        <v>-</v>
      </c>
      <c r="X475" s="4" t="s">
        <v>67</v>
      </c>
    </row>
    <row r="476" spans="1:24" x14ac:dyDescent="0.35">
      <c r="A476" s="3">
        <v>2203</v>
      </c>
      <c r="B476" s="22" t="s">
        <v>15</v>
      </c>
      <c r="C476" t="s">
        <v>26</v>
      </c>
      <c r="D476" s="23">
        <f>VLOOKUP(A476,Übersicht!$C$2:$D$67,2,FALSE)</f>
        <v>0</v>
      </c>
      <c r="E476" s="23" t="str">
        <f>VLOOKUP(A476,Übersicht!$C$2:$E$67,3,FALSE)</f>
        <v>≤ 5 bar</v>
      </c>
      <c r="F476" s="3">
        <v>470</v>
      </c>
      <c r="G476" s="3">
        <f>VLOOKUP(A476,Übersicht!$C$2:$P$67,14,FALSE)</f>
        <v>3</v>
      </c>
      <c r="H476" s="3">
        <v>1</v>
      </c>
      <c r="I476" s="24">
        <v>1105.8222222222223</v>
      </c>
      <c r="J476" s="3">
        <v>2021</v>
      </c>
      <c r="K476" s="4">
        <f t="shared" si="7"/>
        <v>45</v>
      </c>
      <c r="L476" s="21">
        <f>VLOOKUP(A476,Übersicht!$C$2:$F$67,4,FALSE)</f>
        <v>45</v>
      </c>
      <c r="M476" s="21">
        <f>VLOOKUP(A476,Übersicht!$C$2:$F$67,4,FALSE)</f>
        <v>45</v>
      </c>
      <c r="N476" s="3" t="s">
        <v>67</v>
      </c>
      <c r="O476" s="3">
        <v>1</v>
      </c>
      <c r="P476" s="4">
        <f>VLOOKUP(A476,Übersicht!$C$2:$I$67,7,FALSE)*100</f>
        <v>40</v>
      </c>
      <c r="Q476" s="4" t="s">
        <v>67</v>
      </c>
      <c r="R476" s="4">
        <f>VLOOKUP(A476,Übersicht!$C$2:$J$67,8,FALSE)*100</f>
        <v>100</v>
      </c>
      <c r="S476" s="4" t="str">
        <f>VLOOKUP(A476,Übersicht!$C$2:$K$67,9,FALSE)</f>
        <v>-</v>
      </c>
      <c r="T476" s="4" t="str">
        <f>VLOOKUP(A476,Übersicht!$C$2:$L$67,10,FALSE)</f>
        <v>-</v>
      </c>
      <c r="U476" s="25">
        <f>VLOOKUP(A476,Übersicht!$C$2:$M$67,11,FALSE)</f>
        <v>1250</v>
      </c>
      <c r="V476" s="25" t="str">
        <f>VLOOKUP(A476,Übersicht!$C$2:$N$67,12,FALSE)</f>
        <v>-</v>
      </c>
      <c r="W476" s="25" t="str">
        <f>VLOOKUP(A476,Übersicht!$C$2:$O$67,13,FALSE)</f>
        <v>-</v>
      </c>
      <c r="X476" s="4" t="s">
        <v>67</v>
      </c>
    </row>
    <row r="477" spans="1:24" x14ac:dyDescent="0.35">
      <c r="A477" s="3">
        <v>2206</v>
      </c>
      <c r="B477" s="22" t="s">
        <v>15</v>
      </c>
      <c r="C477" t="s">
        <v>27</v>
      </c>
      <c r="D477" s="23">
        <f>VLOOKUP(A477,Übersicht!$C$2:$D$67,2,FALSE)</f>
        <v>0</v>
      </c>
      <c r="E477" s="23" t="str">
        <f>VLOOKUP(A477,Übersicht!$C$2:$E$67,3,FALSE)</f>
        <v>≤ 5 bar</v>
      </c>
      <c r="F477" s="3">
        <v>471</v>
      </c>
      <c r="G477" s="3">
        <f>VLOOKUP(A477,Übersicht!$C$2:$P$67,14,FALSE)</f>
        <v>99</v>
      </c>
      <c r="H477" s="3">
        <v>1</v>
      </c>
      <c r="I477" s="24">
        <v>590.41666666666663</v>
      </c>
      <c r="J477" s="3">
        <v>1998</v>
      </c>
      <c r="K477" s="4">
        <f t="shared" si="7"/>
        <v>1</v>
      </c>
      <c r="L477" s="21">
        <f>VLOOKUP(A477,Übersicht!$C$2:$F$67,4,FALSE)</f>
        <v>24</v>
      </c>
      <c r="M477" s="21">
        <f>VLOOKUP(A477,Übersicht!$C$2:$F$67,4,FALSE)</f>
        <v>24</v>
      </c>
      <c r="N477" s="3" t="s">
        <v>67</v>
      </c>
      <c r="O477" s="3">
        <v>1</v>
      </c>
      <c r="P477" s="4">
        <f>VLOOKUP(A477,Übersicht!$C$2:$I$67,7,FALSE)*100</f>
        <v>10</v>
      </c>
      <c r="Q477" s="4" t="s">
        <v>67</v>
      </c>
      <c r="R477" s="4">
        <f>VLOOKUP(A477,Übersicht!$C$2:$J$67,8,FALSE)*100</f>
        <v>100</v>
      </c>
      <c r="S477" s="4">
        <f>VLOOKUP(A477,Übersicht!$C$2:$K$67,9,FALSE)*100</f>
        <v>30</v>
      </c>
      <c r="T477" s="4" t="str">
        <f>VLOOKUP(A477,Übersicht!$C$2:$L$67,10,FALSE)</f>
        <v>-</v>
      </c>
      <c r="U477" s="25">
        <f>VLOOKUP(A477,Übersicht!$C$2:$M$67,11,FALSE)</f>
        <v>7340</v>
      </c>
      <c r="V477" s="25">
        <f>VLOOKUP(A477,Übersicht!$C$2:$N$67,12,FALSE)</f>
        <v>7340</v>
      </c>
      <c r="W477" s="25" t="str">
        <f>VLOOKUP(A477,Übersicht!$C$2:$O$67,13,FALSE)</f>
        <v>-</v>
      </c>
      <c r="X477" s="4" t="s">
        <v>67</v>
      </c>
    </row>
    <row r="478" spans="1:24" x14ac:dyDescent="0.35">
      <c r="A478" s="3">
        <v>2206</v>
      </c>
      <c r="B478" s="22" t="s">
        <v>15</v>
      </c>
      <c r="C478" t="s">
        <v>27</v>
      </c>
      <c r="D478" s="23">
        <f>VLOOKUP(A478,Übersicht!$C$2:$D$67,2,FALSE)</f>
        <v>0</v>
      </c>
      <c r="E478" s="23" t="str">
        <f>VLOOKUP(A478,Übersicht!$C$2:$E$67,3,FALSE)</f>
        <v>≤ 5 bar</v>
      </c>
      <c r="F478" s="3">
        <v>472</v>
      </c>
      <c r="G478" s="3">
        <f>VLOOKUP(A478,Übersicht!$C$2:$P$67,14,FALSE)</f>
        <v>99</v>
      </c>
      <c r="H478" s="3">
        <v>1</v>
      </c>
      <c r="I478" s="24">
        <v>590.41666666666663</v>
      </c>
      <c r="J478" s="3">
        <v>1999</v>
      </c>
      <c r="K478" s="4">
        <f t="shared" si="7"/>
        <v>2</v>
      </c>
      <c r="L478" s="21">
        <f>VLOOKUP(A478,Übersicht!$C$2:$F$67,4,FALSE)</f>
        <v>24</v>
      </c>
      <c r="M478" s="21">
        <f>VLOOKUP(A478,Übersicht!$C$2:$F$67,4,FALSE)</f>
        <v>24</v>
      </c>
      <c r="N478" s="3" t="s">
        <v>67</v>
      </c>
      <c r="O478" s="3">
        <v>1</v>
      </c>
      <c r="P478" s="4">
        <f>VLOOKUP(A478,Übersicht!$C$2:$I$67,7,FALSE)*100</f>
        <v>10</v>
      </c>
      <c r="Q478" s="4" t="s">
        <v>67</v>
      </c>
      <c r="R478" s="4">
        <f>VLOOKUP(A478,Übersicht!$C$2:$J$67,8,FALSE)*100</f>
        <v>100</v>
      </c>
      <c r="S478" s="4">
        <f>VLOOKUP(A478,Übersicht!$C$2:$K$67,9,FALSE)*100</f>
        <v>30</v>
      </c>
      <c r="T478" s="4" t="str">
        <f>VLOOKUP(A478,Übersicht!$C$2:$L$67,10,FALSE)</f>
        <v>-</v>
      </c>
      <c r="U478" s="25">
        <f>VLOOKUP(A478,Übersicht!$C$2:$M$67,11,FALSE)</f>
        <v>7340</v>
      </c>
      <c r="V478" s="25">
        <f>VLOOKUP(A478,Übersicht!$C$2:$N$67,12,FALSE)</f>
        <v>7340</v>
      </c>
      <c r="W478" s="25" t="str">
        <f>VLOOKUP(A478,Übersicht!$C$2:$O$67,13,FALSE)</f>
        <v>-</v>
      </c>
      <c r="X478" s="4" t="s">
        <v>67</v>
      </c>
    </row>
    <row r="479" spans="1:24" x14ac:dyDescent="0.35">
      <c r="A479" s="3">
        <v>2206</v>
      </c>
      <c r="B479" s="22" t="s">
        <v>15</v>
      </c>
      <c r="C479" t="s">
        <v>27</v>
      </c>
      <c r="D479" s="23">
        <f>VLOOKUP(A479,Übersicht!$C$2:$D$67,2,FALSE)</f>
        <v>0</v>
      </c>
      <c r="E479" s="23" t="str">
        <f>VLOOKUP(A479,Übersicht!$C$2:$E$67,3,FALSE)</f>
        <v>≤ 5 bar</v>
      </c>
      <c r="F479" s="3">
        <v>473</v>
      </c>
      <c r="G479" s="3">
        <f>VLOOKUP(A479,Übersicht!$C$2:$P$67,14,FALSE)</f>
        <v>99</v>
      </c>
      <c r="H479" s="3">
        <v>1</v>
      </c>
      <c r="I479" s="24">
        <v>590.41666666666663</v>
      </c>
      <c r="J479" s="3">
        <v>2000</v>
      </c>
      <c r="K479" s="4">
        <f t="shared" si="7"/>
        <v>3</v>
      </c>
      <c r="L479" s="21">
        <f>VLOOKUP(A479,Übersicht!$C$2:$F$67,4,FALSE)</f>
        <v>24</v>
      </c>
      <c r="M479" s="21">
        <f>VLOOKUP(A479,Übersicht!$C$2:$F$67,4,FALSE)</f>
        <v>24</v>
      </c>
      <c r="N479" s="3" t="s">
        <v>67</v>
      </c>
      <c r="O479" s="3">
        <v>1</v>
      </c>
      <c r="P479" s="4">
        <f>VLOOKUP(A479,Übersicht!$C$2:$I$67,7,FALSE)*100</f>
        <v>10</v>
      </c>
      <c r="Q479" s="4" t="s">
        <v>67</v>
      </c>
      <c r="R479" s="4">
        <f>VLOOKUP(A479,Übersicht!$C$2:$J$67,8,FALSE)*100</f>
        <v>100</v>
      </c>
      <c r="S479" s="4">
        <f>VLOOKUP(A479,Übersicht!$C$2:$K$67,9,FALSE)*100</f>
        <v>30</v>
      </c>
      <c r="T479" s="4" t="str">
        <f>VLOOKUP(A479,Übersicht!$C$2:$L$67,10,FALSE)</f>
        <v>-</v>
      </c>
      <c r="U479" s="25">
        <f>VLOOKUP(A479,Übersicht!$C$2:$M$67,11,FALSE)</f>
        <v>7340</v>
      </c>
      <c r="V479" s="25">
        <f>VLOOKUP(A479,Übersicht!$C$2:$N$67,12,FALSE)</f>
        <v>7340</v>
      </c>
      <c r="W479" s="25" t="str">
        <f>VLOOKUP(A479,Übersicht!$C$2:$O$67,13,FALSE)</f>
        <v>-</v>
      </c>
      <c r="X479" s="4" t="s">
        <v>67</v>
      </c>
    </row>
    <row r="480" spans="1:24" x14ac:dyDescent="0.35">
      <c r="A480" s="3">
        <v>2206</v>
      </c>
      <c r="B480" s="22" t="s">
        <v>15</v>
      </c>
      <c r="C480" t="s">
        <v>27</v>
      </c>
      <c r="D480" s="23">
        <f>VLOOKUP(A480,Übersicht!$C$2:$D$67,2,FALSE)</f>
        <v>0</v>
      </c>
      <c r="E480" s="23" t="str">
        <f>VLOOKUP(A480,Übersicht!$C$2:$E$67,3,FALSE)</f>
        <v>≤ 5 bar</v>
      </c>
      <c r="F480" s="3">
        <v>474</v>
      </c>
      <c r="G480" s="3">
        <f>VLOOKUP(A480,Übersicht!$C$2:$P$67,14,FALSE)</f>
        <v>99</v>
      </c>
      <c r="H480" s="3">
        <v>1</v>
      </c>
      <c r="I480" s="24">
        <v>590.41666666666663</v>
      </c>
      <c r="J480" s="3">
        <v>2001</v>
      </c>
      <c r="K480" s="4">
        <f t="shared" si="7"/>
        <v>4</v>
      </c>
      <c r="L480" s="21">
        <f>VLOOKUP(A480,Übersicht!$C$2:$F$67,4,FALSE)</f>
        <v>24</v>
      </c>
      <c r="M480" s="21">
        <f>VLOOKUP(A480,Übersicht!$C$2:$F$67,4,FALSE)</f>
        <v>24</v>
      </c>
      <c r="N480" s="3" t="s">
        <v>67</v>
      </c>
      <c r="O480" s="3">
        <v>1</v>
      </c>
      <c r="P480" s="4">
        <f>VLOOKUP(A480,Übersicht!$C$2:$I$67,7,FALSE)*100</f>
        <v>10</v>
      </c>
      <c r="Q480" s="4" t="s">
        <v>67</v>
      </c>
      <c r="R480" s="4">
        <f>VLOOKUP(A480,Übersicht!$C$2:$J$67,8,FALSE)*100</f>
        <v>100</v>
      </c>
      <c r="S480" s="4">
        <f>VLOOKUP(A480,Übersicht!$C$2:$K$67,9,FALSE)*100</f>
        <v>30</v>
      </c>
      <c r="T480" s="4" t="str">
        <f>VLOOKUP(A480,Übersicht!$C$2:$L$67,10,FALSE)</f>
        <v>-</v>
      </c>
      <c r="U480" s="25">
        <f>VLOOKUP(A480,Übersicht!$C$2:$M$67,11,FALSE)</f>
        <v>7340</v>
      </c>
      <c r="V480" s="25">
        <f>VLOOKUP(A480,Übersicht!$C$2:$N$67,12,FALSE)</f>
        <v>7340</v>
      </c>
      <c r="W480" s="25" t="str">
        <f>VLOOKUP(A480,Übersicht!$C$2:$O$67,13,FALSE)</f>
        <v>-</v>
      </c>
      <c r="X480" s="4" t="s">
        <v>67</v>
      </c>
    </row>
    <row r="481" spans="1:24" x14ac:dyDescent="0.35">
      <c r="A481" s="3">
        <v>2206</v>
      </c>
      <c r="B481" s="22" t="s">
        <v>15</v>
      </c>
      <c r="C481" t="s">
        <v>27</v>
      </c>
      <c r="D481" s="23">
        <f>VLOOKUP(A481,Übersicht!$C$2:$D$67,2,FALSE)</f>
        <v>0</v>
      </c>
      <c r="E481" s="23" t="str">
        <f>VLOOKUP(A481,Übersicht!$C$2:$E$67,3,FALSE)</f>
        <v>≤ 5 bar</v>
      </c>
      <c r="F481" s="3">
        <v>475</v>
      </c>
      <c r="G481" s="3">
        <f>VLOOKUP(A481,Übersicht!$C$2:$P$67,14,FALSE)</f>
        <v>99</v>
      </c>
      <c r="H481" s="3">
        <v>1</v>
      </c>
      <c r="I481" s="24">
        <v>590.41666666666663</v>
      </c>
      <c r="J481" s="3">
        <v>2002</v>
      </c>
      <c r="K481" s="4">
        <f t="shared" si="7"/>
        <v>5</v>
      </c>
      <c r="L481" s="21">
        <f>VLOOKUP(A481,Übersicht!$C$2:$F$67,4,FALSE)</f>
        <v>24</v>
      </c>
      <c r="M481" s="21">
        <f>VLOOKUP(A481,Übersicht!$C$2:$F$67,4,FALSE)</f>
        <v>24</v>
      </c>
      <c r="N481" s="3" t="s">
        <v>67</v>
      </c>
      <c r="O481" s="3">
        <v>1</v>
      </c>
      <c r="P481" s="4">
        <f>VLOOKUP(A481,Übersicht!$C$2:$I$67,7,FALSE)*100</f>
        <v>10</v>
      </c>
      <c r="Q481" s="4" t="s">
        <v>67</v>
      </c>
      <c r="R481" s="4">
        <f>VLOOKUP(A481,Übersicht!$C$2:$J$67,8,FALSE)*100</f>
        <v>100</v>
      </c>
      <c r="S481" s="4">
        <f>VLOOKUP(A481,Übersicht!$C$2:$K$67,9,FALSE)*100</f>
        <v>30</v>
      </c>
      <c r="T481" s="4" t="str">
        <f>VLOOKUP(A481,Übersicht!$C$2:$L$67,10,FALSE)</f>
        <v>-</v>
      </c>
      <c r="U481" s="25">
        <f>VLOOKUP(A481,Übersicht!$C$2:$M$67,11,FALSE)</f>
        <v>7340</v>
      </c>
      <c r="V481" s="25">
        <f>VLOOKUP(A481,Übersicht!$C$2:$N$67,12,FALSE)</f>
        <v>7340</v>
      </c>
      <c r="W481" s="25" t="str">
        <f>VLOOKUP(A481,Übersicht!$C$2:$O$67,13,FALSE)</f>
        <v>-</v>
      </c>
      <c r="X481" s="4" t="s">
        <v>67</v>
      </c>
    </row>
    <row r="482" spans="1:24" x14ac:dyDescent="0.35">
      <c r="A482" s="3">
        <v>2206</v>
      </c>
      <c r="B482" s="22" t="s">
        <v>15</v>
      </c>
      <c r="C482" t="s">
        <v>27</v>
      </c>
      <c r="D482" s="23">
        <f>VLOOKUP(A482,Übersicht!$C$2:$D$67,2,FALSE)</f>
        <v>0</v>
      </c>
      <c r="E482" s="23" t="str">
        <f>VLOOKUP(A482,Übersicht!$C$2:$E$67,3,FALSE)</f>
        <v>≤ 5 bar</v>
      </c>
      <c r="F482" s="3">
        <v>476</v>
      </c>
      <c r="G482" s="3">
        <f>VLOOKUP(A482,Übersicht!$C$2:$P$67,14,FALSE)</f>
        <v>99</v>
      </c>
      <c r="H482" s="3">
        <v>1</v>
      </c>
      <c r="I482" s="24">
        <v>590.41666666666663</v>
      </c>
      <c r="J482" s="3">
        <v>2003</v>
      </c>
      <c r="K482" s="4">
        <f t="shared" si="7"/>
        <v>6</v>
      </c>
      <c r="L482" s="21">
        <f>VLOOKUP(A482,Übersicht!$C$2:$F$67,4,FALSE)</f>
        <v>24</v>
      </c>
      <c r="M482" s="21">
        <f>VLOOKUP(A482,Übersicht!$C$2:$F$67,4,FALSE)</f>
        <v>24</v>
      </c>
      <c r="N482" s="3" t="s">
        <v>67</v>
      </c>
      <c r="O482" s="3">
        <v>1</v>
      </c>
      <c r="P482" s="4">
        <f>VLOOKUP(A482,Übersicht!$C$2:$I$67,7,FALSE)*100</f>
        <v>10</v>
      </c>
      <c r="Q482" s="4" t="s">
        <v>67</v>
      </c>
      <c r="R482" s="4">
        <f>VLOOKUP(A482,Übersicht!$C$2:$J$67,8,FALSE)*100</f>
        <v>100</v>
      </c>
      <c r="S482" s="4">
        <f>VLOOKUP(A482,Übersicht!$C$2:$K$67,9,FALSE)*100</f>
        <v>30</v>
      </c>
      <c r="T482" s="4" t="str">
        <f>VLOOKUP(A482,Übersicht!$C$2:$L$67,10,FALSE)</f>
        <v>-</v>
      </c>
      <c r="U482" s="25">
        <f>VLOOKUP(A482,Übersicht!$C$2:$M$67,11,FALSE)</f>
        <v>7340</v>
      </c>
      <c r="V482" s="25">
        <f>VLOOKUP(A482,Übersicht!$C$2:$N$67,12,FALSE)</f>
        <v>7340</v>
      </c>
      <c r="W482" s="25" t="str">
        <f>VLOOKUP(A482,Übersicht!$C$2:$O$67,13,FALSE)</f>
        <v>-</v>
      </c>
      <c r="X482" s="4" t="s">
        <v>67</v>
      </c>
    </row>
    <row r="483" spans="1:24" x14ac:dyDescent="0.35">
      <c r="A483" s="3">
        <v>2206</v>
      </c>
      <c r="B483" s="22" t="s">
        <v>15</v>
      </c>
      <c r="C483" t="s">
        <v>27</v>
      </c>
      <c r="D483" s="23">
        <f>VLOOKUP(A483,Übersicht!$C$2:$D$67,2,FALSE)</f>
        <v>0</v>
      </c>
      <c r="E483" s="23" t="str">
        <f>VLOOKUP(A483,Übersicht!$C$2:$E$67,3,FALSE)</f>
        <v>≤ 5 bar</v>
      </c>
      <c r="F483" s="3">
        <v>477</v>
      </c>
      <c r="G483" s="3">
        <f>VLOOKUP(A483,Übersicht!$C$2:$P$67,14,FALSE)</f>
        <v>99</v>
      </c>
      <c r="H483" s="3">
        <v>1</v>
      </c>
      <c r="I483" s="24">
        <v>590.41666666666663</v>
      </c>
      <c r="J483" s="3">
        <v>2004</v>
      </c>
      <c r="K483" s="4">
        <f t="shared" si="7"/>
        <v>7</v>
      </c>
      <c r="L483" s="21">
        <f>VLOOKUP(A483,Übersicht!$C$2:$F$67,4,FALSE)</f>
        <v>24</v>
      </c>
      <c r="M483" s="21">
        <f>VLOOKUP(A483,Übersicht!$C$2:$F$67,4,FALSE)</f>
        <v>24</v>
      </c>
      <c r="N483" s="3" t="s">
        <v>67</v>
      </c>
      <c r="O483" s="3">
        <v>1</v>
      </c>
      <c r="P483" s="4">
        <f>VLOOKUP(A483,Übersicht!$C$2:$I$67,7,FALSE)*100</f>
        <v>10</v>
      </c>
      <c r="Q483" s="4" t="s">
        <v>67</v>
      </c>
      <c r="R483" s="4">
        <f>VLOOKUP(A483,Übersicht!$C$2:$J$67,8,FALSE)*100</f>
        <v>100</v>
      </c>
      <c r="S483" s="4">
        <f>VLOOKUP(A483,Übersicht!$C$2:$K$67,9,FALSE)*100</f>
        <v>30</v>
      </c>
      <c r="T483" s="4" t="str">
        <f>VLOOKUP(A483,Übersicht!$C$2:$L$67,10,FALSE)</f>
        <v>-</v>
      </c>
      <c r="U483" s="25">
        <f>VLOOKUP(A483,Übersicht!$C$2:$M$67,11,FALSE)</f>
        <v>7340</v>
      </c>
      <c r="V483" s="25">
        <f>VLOOKUP(A483,Übersicht!$C$2:$N$67,12,FALSE)</f>
        <v>7340</v>
      </c>
      <c r="W483" s="25" t="str">
        <f>VLOOKUP(A483,Übersicht!$C$2:$O$67,13,FALSE)</f>
        <v>-</v>
      </c>
      <c r="X483" s="4" t="s">
        <v>67</v>
      </c>
    </row>
    <row r="484" spans="1:24" x14ac:dyDescent="0.35">
      <c r="A484" s="3">
        <v>2206</v>
      </c>
      <c r="B484" s="22" t="s">
        <v>15</v>
      </c>
      <c r="C484" t="s">
        <v>27</v>
      </c>
      <c r="D484" s="23">
        <f>VLOOKUP(A484,Übersicht!$C$2:$D$67,2,FALSE)</f>
        <v>0</v>
      </c>
      <c r="E484" s="23" t="str">
        <f>VLOOKUP(A484,Übersicht!$C$2:$E$67,3,FALSE)</f>
        <v>≤ 5 bar</v>
      </c>
      <c r="F484" s="3">
        <v>478</v>
      </c>
      <c r="G484" s="3">
        <f>VLOOKUP(A484,Übersicht!$C$2:$P$67,14,FALSE)</f>
        <v>99</v>
      </c>
      <c r="H484" s="3">
        <v>1</v>
      </c>
      <c r="I484" s="24">
        <v>590.41666666666663</v>
      </c>
      <c r="J484" s="3">
        <v>2005</v>
      </c>
      <c r="K484" s="4">
        <f t="shared" si="7"/>
        <v>8</v>
      </c>
      <c r="L484" s="21">
        <f>VLOOKUP(A484,Übersicht!$C$2:$F$67,4,FALSE)</f>
        <v>24</v>
      </c>
      <c r="M484" s="21">
        <f>VLOOKUP(A484,Übersicht!$C$2:$F$67,4,FALSE)</f>
        <v>24</v>
      </c>
      <c r="N484" s="3" t="s">
        <v>67</v>
      </c>
      <c r="O484" s="3">
        <v>1</v>
      </c>
      <c r="P484" s="4">
        <f>VLOOKUP(A484,Übersicht!$C$2:$I$67,7,FALSE)*100</f>
        <v>10</v>
      </c>
      <c r="Q484" s="4" t="s">
        <v>67</v>
      </c>
      <c r="R484" s="4">
        <f>VLOOKUP(A484,Übersicht!$C$2:$J$67,8,FALSE)*100</f>
        <v>100</v>
      </c>
      <c r="S484" s="4">
        <f>VLOOKUP(A484,Übersicht!$C$2:$K$67,9,FALSE)*100</f>
        <v>30</v>
      </c>
      <c r="T484" s="4" t="str">
        <f>VLOOKUP(A484,Übersicht!$C$2:$L$67,10,FALSE)</f>
        <v>-</v>
      </c>
      <c r="U484" s="25">
        <f>VLOOKUP(A484,Übersicht!$C$2:$M$67,11,FALSE)</f>
        <v>7340</v>
      </c>
      <c r="V484" s="25">
        <f>VLOOKUP(A484,Übersicht!$C$2:$N$67,12,FALSE)</f>
        <v>7340</v>
      </c>
      <c r="W484" s="25" t="str">
        <f>VLOOKUP(A484,Übersicht!$C$2:$O$67,13,FALSE)</f>
        <v>-</v>
      </c>
      <c r="X484" s="4" t="s">
        <v>67</v>
      </c>
    </row>
    <row r="485" spans="1:24" x14ac:dyDescent="0.35">
      <c r="A485" s="3">
        <v>2206</v>
      </c>
      <c r="B485" s="22" t="s">
        <v>15</v>
      </c>
      <c r="C485" t="s">
        <v>27</v>
      </c>
      <c r="D485" s="23">
        <f>VLOOKUP(A485,Übersicht!$C$2:$D$67,2,FALSE)</f>
        <v>0</v>
      </c>
      <c r="E485" s="23" t="str">
        <f>VLOOKUP(A485,Übersicht!$C$2:$E$67,3,FALSE)</f>
        <v>≤ 5 bar</v>
      </c>
      <c r="F485" s="3">
        <v>479</v>
      </c>
      <c r="G485" s="3">
        <f>VLOOKUP(A485,Übersicht!$C$2:$P$67,14,FALSE)</f>
        <v>99</v>
      </c>
      <c r="H485" s="3">
        <v>1</v>
      </c>
      <c r="I485" s="24">
        <v>590.41666666666663</v>
      </c>
      <c r="J485" s="3">
        <v>2006</v>
      </c>
      <c r="K485" s="4">
        <f t="shared" si="7"/>
        <v>9</v>
      </c>
      <c r="L485" s="21">
        <f>VLOOKUP(A485,Übersicht!$C$2:$F$67,4,FALSE)</f>
        <v>24</v>
      </c>
      <c r="M485" s="21">
        <f>VLOOKUP(A485,Übersicht!$C$2:$F$67,4,FALSE)</f>
        <v>24</v>
      </c>
      <c r="N485" s="3" t="s">
        <v>67</v>
      </c>
      <c r="O485" s="3">
        <v>1</v>
      </c>
      <c r="P485" s="4">
        <f>VLOOKUP(A485,Übersicht!$C$2:$I$67,7,FALSE)*100</f>
        <v>10</v>
      </c>
      <c r="Q485" s="4" t="s">
        <v>67</v>
      </c>
      <c r="R485" s="4">
        <f>VLOOKUP(A485,Übersicht!$C$2:$J$67,8,FALSE)*100</f>
        <v>100</v>
      </c>
      <c r="S485" s="4">
        <f>VLOOKUP(A485,Übersicht!$C$2:$K$67,9,FALSE)*100</f>
        <v>30</v>
      </c>
      <c r="T485" s="4" t="str">
        <f>VLOOKUP(A485,Übersicht!$C$2:$L$67,10,FALSE)</f>
        <v>-</v>
      </c>
      <c r="U485" s="25">
        <f>VLOOKUP(A485,Übersicht!$C$2:$M$67,11,FALSE)</f>
        <v>7340</v>
      </c>
      <c r="V485" s="25">
        <f>VLOOKUP(A485,Übersicht!$C$2:$N$67,12,FALSE)</f>
        <v>7340</v>
      </c>
      <c r="W485" s="25" t="str">
        <f>VLOOKUP(A485,Übersicht!$C$2:$O$67,13,FALSE)</f>
        <v>-</v>
      </c>
      <c r="X485" s="4" t="s">
        <v>67</v>
      </c>
    </row>
    <row r="486" spans="1:24" x14ac:dyDescent="0.35">
      <c r="A486" s="3">
        <v>2206</v>
      </c>
      <c r="B486" s="22" t="s">
        <v>15</v>
      </c>
      <c r="C486" t="s">
        <v>27</v>
      </c>
      <c r="D486" s="23">
        <f>VLOOKUP(A486,Übersicht!$C$2:$D$67,2,FALSE)</f>
        <v>0</v>
      </c>
      <c r="E486" s="23" t="str">
        <f>VLOOKUP(A486,Übersicht!$C$2:$E$67,3,FALSE)</f>
        <v>≤ 5 bar</v>
      </c>
      <c r="F486" s="3">
        <v>480</v>
      </c>
      <c r="G486" s="3">
        <f>VLOOKUP(A486,Übersicht!$C$2:$P$67,14,FALSE)</f>
        <v>99</v>
      </c>
      <c r="H486" s="3">
        <v>1</v>
      </c>
      <c r="I486" s="24">
        <v>590.41666666666663</v>
      </c>
      <c r="J486" s="3">
        <v>2007</v>
      </c>
      <c r="K486" s="4">
        <f t="shared" si="7"/>
        <v>10</v>
      </c>
      <c r="L486" s="21">
        <f>VLOOKUP(A486,Übersicht!$C$2:$F$67,4,FALSE)</f>
        <v>24</v>
      </c>
      <c r="M486" s="21">
        <f>VLOOKUP(A486,Übersicht!$C$2:$F$67,4,FALSE)</f>
        <v>24</v>
      </c>
      <c r="N486" s="3" t="s">
        <v>67</v>
      </c>
      <c r="O486" s="3">
        <v>1</v>
      </c>
      <c r="P486" s="4">
        <f>VLOOKUP(A486,Übersicht!$C$2:$I$67,7,FALSE)*100</f>
        <v>10</v>
      </c>
      <c r="Q486" s="4" t="s">
        <v>67</v>
      </c>
      <c r="R486" s="4">
        <f>VLOOKUP(A486,Übersicht!$C$2:$J$67,8,FALSE)*100</f>
        <v>100</v>
      </c>
      <c r="S486" s="4">
        <f>VLOOKUP(A486,Übersicht!$C$2:$K$67,9,FALSE)*100</f>
        <v>30</v>
      </c>
      <c r="T486" s="4" t="str">
        <f>VLOOKUP(A486,Übersicht!$C$2:$L$67,10,FALSE)</f>
        <v>-</v>
      </c>
      <c r="U486" s="25">
        <f>VLOOKUP(A486,Übersicht!$C$2:$M$67,11,FALSE)</f>
        <v>7340</v>
      </c>
      <c r="V486" s="25">
        <f>VLOOKUP(A486,Übersicht!$C$2:$N$67,12,FALSE)</f>
        <v>7340</v>
      </c>
      <c r="W486" s="25" t="str">
        <f>VLOOKUP(A486,Übersicht!$C$2:$O$67,13,FALSE)</f>
        <v>-</v>
      </c>
      <c r="X486" s="4" t="s">
        <v>67</v>
      </c>
    </row>
    <row r="487" spans="1:24" x14ac:dyDescent="0.35">
      <c r="A487" s="3">
        <v>2206</v>
      </c>
      <c r="B487" s="22" t="s">
        <v>15</v>
      </c>
      <c r="C487" t="s">
        <v>27</v>
      </c>
      <c r="D487" s="23">
        <f>VLOOKUP(A487,Übersicht!$C$2:$D$67,2,FALSE)</f>
        <v>0</v>
      </c>
      <c r="E487" s="23" t="str">
        <f>VLOOKUP(A487,Übersicht!$C$2:$E$67,3,FALSE)</f>
        <v>≤ 5 bar</v>
      </c>
      <c r="F487" s="3">
        <v>481</v>
      </c>
      <c r="G487" s="3">
        <f>VLOOKUP(A487,Übersicht!$C$2:$P$67,14,FALSE)</f>
        <v>99</v>
      </c>
      <c r="H487" s="3">
        <v>1</v>
      </c>
      <c r="I487" s="24">
        <v>590.41666666666663</v>
      </c>
      <c r="J487" s="3">
        <v>2008</v>
      </c>
      <c r="K487" s="4">
        <f t="shared" si="7"/>
        <v>11</v>
      </c>
      <c r="L487" s="21">
        <f>VLOOKUP(A487,Übersicht!$C$2:$F$67,4,FALSE)</f>
        <v>24</v>
      </c>
      <c r="M487" s="21">
        <f>VLOOKUP(A487,Übersicht!$C$2:$F$67,4,FALSE)</f>
        <v>24</v>
      </c>
      <c r="N487" s="3" t="s">
        <v>67</v>
      </c>
      <c r="O487" s="3">
        <v>1</v>
      </c>
      <c r="P487" s="4">
        <f>VLOOKUP(A487,Übersicht!$C$2:$I$67,7,FALSE)*100</f>
        <v>10</v>
      </c>
      <c r="Q487" s="4" t="s">
        <v>67</v>
      </c>
      <c r="R487" s="4">
        <f>VLOOKUP(A487,Übersicht!$C$2:$J$67,8,FALSE)*100</f>
        <v>100</v>
      </c>
      <c r="S487" s="4">
        <f>VLOOKUP(A487,Übersicht!$C$2:$K$67,9,FALSE)*100</f>
        <v>30</v>
      </c>
      <c r="T487" s="4" t="str">
        <f>VLOOKUP(A487,Übersicht!$C$2:$L$67,10,FALSE)</f>
        <v>-</v>
      </c>
      <c r="U487" s="25">
        <f>VLOOKUP(A487,Übersicht!$C$2:$M$67,11,FALSE)</f>
        <v>7340</v>
      </c>
      <c r="V487" s="25">
        <f>VLOOKUP(A487,Übersicht!$C$2:$N$67,12,FALSE)</f>
        <v>7340</v>
      </c>
      <c r="W487" s="25" t="str">
        <f>VLOOKUP(A487,Übersicht!$C$2:$O$67,13,FALSE)</f>
        <v>-</v>
      </c>
      <c r="X487" s="4" t="s">
        <v>67</v>
      </c>
    </row>
    <row r="488" spans="1:24" x14ac:dyDescent="0.35">
      <c r="A488" s="3">
        <v>2206</v>
      </c>
      <c r="B488" s="22" t="s">
        <v>15</v>
      </c>
      <c r="C488" t="s">
        <v>27</v>
      </c>
      <c r="D488" s="23">
        <f>VLOOKUP(A488,Übersicht!$C$2:$D$67,2,FALSE)</f>
        <v>0</v>
      </c>
      <c r="E488" s="23" t="str">
        <f>VLOOKUP(A488,Übersicht!$C$2:$E$67,3,FALSE)</f>
        <v>≤ 5 bar</v>
      </c>
      <c r="F488" s="3">
        <v>482</v>
      </c>
      <c r="G488" s="3">
        <f>VLOOKUP(A488,Übersicht!$C$2:$P$67,14,FALSE)</f>
        <v>99</v>
      </c>
      <c r="H488" s="3">
        <v>1</v>
      </c>
      <c r="I488" s="24">
        <v>590.41666666666663</v>
      </c>
      <c r="J488" s="3">
        <v>2009</v>
      </c>
      <c r="K488" s="4">
        <f t="shared" si="7"/>
        <v>12</v>
      </c>
      <c r="L488" s="21">
        <f>VLOOKUP(A488,Übersicht!$C$2:$F$67,4,FALSE)</f>
        <v>24</v>
      </c>
      <c r="M488" s="21">
        <f>VLOOKUP(A488,Übersicht!$C$2:$F$67,4,FALSE)</f>
        <v>24</v>
      </c>
      <c r="N488" s="3" t="s">
        <v>67</v>
      </c>
      <c r="O488" s="3">
        <v>1</v>
      </c>
      <c r="P488" s="4">
        <f>VLOOKUP(A488,Übersicht!$C$2:$I$67,7,FALSE)*100</f>
        <v>10</v>
      </c>
      <c r="Q488" s="4" t="s">
        <v>67</v>
      </c>
      <c r="R488" s="4">
        <f>VLOOKUP(A488,Übersicht!$C$2:$J$67,8,FALSE)*100</f>
        <v>100</v>
      </c>
      <c r="S488" s="4">
        <f>VLOOKUP(A488,Übersicht!$C$2:$K$67,9,FALSE)*100</f>
        <v>30</v>
      </c>
      <c r="T488" s="4" t="str">
        <f>VLOOKUP(A488,Übersicht!$C$2:$L$67,10,FALSE)</f>
        <v>-</v>
      </c>
      <c r="U488" s="25">
        <f>VLOOKUP(A488,Übersicht!$C$2:$M$67,11,FALSE)</f>
        <v>7340</v>
      </c>
      <c r="V488" s="25">
        <f>VLOOKUP(A488,Übersicht!$C$2:$N$67,12,FALSE)</f>
        <v>7340</v>
      </c>
      <c r="W488" s="25" t="str">
        <f>VLOOKUP(A488,Übersicht!$C$2:$O$67,13,FALSE)</f>
        <v>-</v>
      </c>
      <c r="X488" s="4" t="s">
        <v>67</v>
      </c>
    </row>
    <row r="489" spans="1:24" x14ac:dyDescent="0.35">
      <c r="A489" s="3">
        <v>2206</v>
      </c>
      <c r="B489" s="22" t="s">
        <v>15</v>
      </c>
      <c r="C489" t="s">
        <v>27</v>
      </c>
      <c r="D489" s="23">
        <f>VLOOKUP(A489,Übersicht!$C$2:$D$67,2,FALSE)</f>
        <v>0</v>
      </c>
      <c r="E489" s="23" t="str">
        <f>VLOOKUP(A489,Übersicht!$C$2:$E$67,3,FALSE)</f>
        <v>≤ 5 bar</v>
      </c>
      <c r="F489" s="3">
        <v>483</v>
      </c>
      <c r="G489" s="3">
        <f>VLOOKUP(A489,Übersicht!$C$2:$P$67,14,FALSE)</f>
        <v>99</v>
      </c>
      <c r="H489" s="3">
        <v>1</v>
      </c>
      <c r="I489" s="24">
        <v>590.41666666666663</v>
      </c>
      <c r="J489" s="3">
        <v>2010</v>
      </c>
      <c r="K489" s="4">
        <f t="shared" si="7"/>
        <v>13</v>
      </c>
      <c r="L489" s="21">
        <f>VLOOKUP(A489,Übersicht!$C$2:$F$67,4,FALSE)</f>
        <v>24</v>
      </c>
      <c r="M489" s="21">
        <f>VLOOKUP(A489,Übersicht!$C$2:$F$67,4,FALSE)</f>
        <v>24</v>
      </c>
      <c r="N489" s="3" t="s">
        <v>67</v>
      </c>
      <c r="O489" s="3">
        <v>1</v>
      </c>
      <c r="P489" s="4">
        <f>VLOOKUP(A489,Übersicht!$C$2:$I$67,7,FALSE)*100</f>
        <v>10</v>
      </c>
      <c r="Q489" s="4" t="s">
        <v>67</v>
      </c>
      <c r="R489" s="4">
        <f>VLOOKUP(A489,Übersicht!$C$2:$J$67,8,FALSE)*100</f>
        <v>100</v>
      </c>
      <c r="S489" s="4">
        <f>VLOOKUP(A489,Übersicht!$C$2:$K$67,9,FALSE)*100</f>
        <v>30</v>
      </c>
      <c r="T489" s="4" t="str">
        <f>VLOOKUP(A489,Übersicht!$C$2:$L$67,10,FALSE)</f>
        <v>-</v>
      </c>
      <c r="U489" s="25">
        <f>VLOOKUP(A489,Übersicht!$C$2:$M$67,11,FALSE)</f>
        <v>7340</v>
      </c>
      <c r="V489" s="25">
        <f>VLOOKUP(A489,Übersicht!$C$2:$N$67,12,FALSE)</f>
        <v>7340</v>
      </c>
      <c r="W489" s="25" t="str">
        <f>VLOOKUP(A489,Übersicht!$C$2:$O$67,13,FALSE)</f>
        <v>-</v>
      </c>
      <c r="X489" s="4" t="s">
        <v>67</v>
      </c>
    </row>
    <row r="490" spans="1:24" x14ac:dyDescent="0.35">
      <c r="A490" s="3">
        <v>2206</v>
      </c>
      <c r="B490" s="22" t="s">
        <v>15</v>
      </c>
      <c r="C490" t="s">
        <v>27</v>
      </c>
      <c r="D490" s="23">
        <f>VLOOKUP(A490,Übersicht!$C$2:$D$67,2,FALSE)</f>
        <v>0</v>
      </c>
      <c r="E490" s="23" t="str">
        <f>VLOOKUP(A490,Übersicht!$C$2:$E$67,3,FALSE)</f>
        <v>≤ 5 bar</v>
      </c>
      <c r="F490" s="3">
        <v>484</v>
      </c>
      <c r="G490" s="3">
        <f>VLOOKUP(A490,Übersicht!$C$2:$P$67,14,FALSE)</f>
        <v>99</v>
      </c>
      <c r="H490" s="3">
        <v>1</v>
      </c>
      <c r="I490" s="24">
        <v>590.41666666666663</v>
      </c>
      <c r="J490" s="3">
        <v>2011</v>
      </c>
      <c r="K490" s="4">
        <f t="shared" si="7"/>
        <v>14</v>
      </c>
      <c r="L490" s="21">
        <f>VLOOKUP(A490,Übersicht!$C$2:$F$67,4,FALSE)</f>
        <v>24</v>
      </c>
      <c r="M490" s="21">
        <f>VLOOKUP(A490,Übersicht!$C$2:$F$67,4,FALSE)</f>
        <v>24</v>
      </c>
      <c r="N490" s="3" t="s">
        <v>67</v>
      </c>
      <c r="O490" s="3">
        <v>1</v>
      </c>
      <c r="P490" s="4">
        <f>VLOOKUP(A490,Übersicht!$C$2:$I$67,7,FALSE)*100</f>
        <v>10</v>
      </c>
      <c r="Q490" s="4" t="s">
        <v>67</v>
      </c>
      <c r="R490" s="4">
        <f>VLOOKUP(A490,Übersicht!$C$2:$J$67,8,FALSE)*100</f>
        <v>100</v>
      </c>
      <c r="S490" s="4">
        <f>VLOOKUP(A490,Übersicht!$C$2:$K$67,9,FALSE)*100</f>
        <v>30</v>
      </c>
      <c r="T490" s="4" t="str">
        <f>VLOOKUP(A490,Übersicht!$C$2:$L$67,10,FALSE)</f>
        <v>-</v>
      </c>
      <c r="U490" s="25">
        <f>VLOOKUP(A490,Übersicht!$C$2:$M$67,11,FALSE)</f>
        <v>7340</v>
      </c>
      <c r="V490" s="25">
        <f>VLOOKUP(A490,Übersicht!$C$2:$N$67,12,FALSE)</f>
        <v>7340</v>
      </c>
      <c r="W490" s="25" t="str">
        <f>VLOOKUP(A490,Übersicht!$C$2:$O$67,13,FALSE)</f>
        <v>-</v>
      </c>
      <c r="X490" s="4" t="s">
        <v>67</v>
      </c>
    </row>
    <row r="491" spans="1:24" x14ac:dyDescent="0.35">
      <c r="A491" s="3">
        <v>2206</v>
      </c>
      <c r="B491" s="22" t="s">
        <v>15</v>
      </c>
      <c r="C491" t="s">
        <v>27</v>
      </c>
      <c r="D491" s="23">
        <f>VLOOKUP(A491,Übersicht!$C$2:$D$67,2,FALSE)</f>
        <v>0</v>
      </c>
      <c r="E491" s="23" t="str">
        <f>VLOOKUP(A491,Übersicht!$C$2:$E$67,3,FALSE)</f>
        <v>≤ 5 bar</v>
      </c>
      <c r="F491" s="3">
        <v>485</v>
      </c>
      <c r="G491" s="3">
        <f>VLOOKUP(A491,Übersicht!$C$2:$P$67,14,FALSE)</f>
        <v>99</v>
      </c>
      <c r="H491" s="3">
        <v>1</v>
      </c>
      <c r="I491" s="24">
        <v>590.41666666666663</v>
      </c>
      <c r="J491" s="3">
        <v>2012</v>
      </c>
      <c r="K491" s="4">
        <f t="shared" si="7"/>
        <v>15</v>
      </c>
      <c r="L491" s="21">
        <f>VLOOKUP(A491,Übersicht!$C$2:$F$67,4,FALSE)</f>
        <v>24</v>
      </c>
      <c r="M491" s="21">
        <f>VLOOKUP(A491,Übersicht!$C$2:$F$67,4,FALSE)</f>
        <v>24</v>
      </c>
      <c r="N491" s="3" t="s">
        <v>67</v>
      </c>
      <c r="O491" s="3">
        <v>1</v>
      </c>
      <c r="P491" s="4">
        <f>VLOOKUP(A491,Übersicht!$C$2:$I$67,7,FALSE)*100</f>
        <v>10</v>
      </c>
      <c r="Q491" s="4" t="s">
        <v>67</v>
      </c>
      <c r="R491" s="4">
        <f>VLOOKUP(A491,Übersicht!$C$2:$J$67,8,FALSE)*100</f>
        <v>100</v>
      </c>
      <c r="S491" s="4">
        <f>VLOOKUP(A491,Übersicht!$C$2:$K$67,9,FALSE)*100</f>
        <v>30</v>
      </c>
      <c r="T491" s="4" t="str">
        <f>VLOOKUP(A491,Übersicht!$C$2:$L$67,10,FALSE)</f>
        <v>-</v>
      </c>
      <c r="U491" s="25">
        <f>VLOOKUP(A491,Übersicht!$C$2:$M$67,11,FALSE)</f>
        <v>7340</v>
      </c>
      <c r="V491" s="25">
        <f>VLOOKUP(A491,Übersicht!$C$2:$N$67,12,FALSE)</f>
        <v>7340</v>
      </c>
      <c r="W491" s="25" t="str">
        <f>VLOOKUP(A491,Übersicht!$C$2:$O$67,13,FALSE)</f>
        <v>-</v>
      </c>
      <c r="X491" s="4" t="s">
        <v>67</v>
      </c>
    </row>
    <row r="492" spans="1:24" x14ac:dyDescent="0.35">
      <c r="A492" s="3">
        <v>2206</v>
      </c>
      <c r="B492" s="22" t="s">
        <v>15</v>
      </c>
      <c r="C492" t="s">
        <v>27</v>
      </c>
      <c r="D492" s="23">
        <f>VLOOKUP(A492,Übersicht!$C$2:$D$67,2,FALSE)</f>
        <v>0</v>
      </c>
      <c r="E492" s="23" t="str">
        <f>VLOOKUP(A492,Übersicht!$C$2:$E$67,3,FALSE)</f>
        <v>≤ 5 bar</v>
      </c>
      <c r="F492" s="3">
        <v>486</v>
      </c>
      <c r="G492" s="3">
        <f>VLOOKUP(A492,Übersicht!$C$2:$P$67,14,FALSE)</f>
        <v>99</v>
      </c>
      <c r="H492" s="3">
        <v>1</v>
      </c>
      <c r="I492" s="24">
        <v>590.41666666666663</v>
      </c>
      <c r="J492" s="3">
        <v>2013</v>
      </c>
      <c r="K492" s="4">
        <f t="shared" si="7"/>
        <v>16</v>
      </c>
      <c r="L492" s="21">
        <f>VLOOKUP(A492,Übersicht!$C$2:$F$67,4,FALSE)</f>
        <v>24</v>
      </c>
      <c r="M492" s="21">
        <f>VLOOKUP(A492,Übersicht!$C$2:$F$67,4,FALSE)</f>
        <v>24</v>
      </c>
      <c r="N492" s="3" t="s">
        <v>67</v>
      </c>
      <c r="O492" s="3">
        <v>1</v>
      </c>
      <c r="P492" s="4">
        <f>VLOOKUP(A492,Übersicht!$C$2:$I$67,7,FALSE)*100</f>
        <v>10</v>
      </c>
      <c r="Q492" s="4" t="s">
        <v>67</v>
      </c>
      <c r="R492" s="4">
        <f>VLOOKUP(A492,Übersicht!$C$2:$J$67,8,FALSE)*100</f>
        <v>100</v>
      </c>
      <c r="S492" s="4">
        <f>VLOOKUP(A492,Übersicht!$C$2:$K$67,9,FALSE)*100</f>
        <v>30</v>
      </c>
      <c r="T492" s="4" t="str">
        <f>VLOOKUP(A492,Übersicht!$C$2:$L$67,10,FALSE)</f>
        <v>-</v>
      </c>
      <c r="U492" s="25">
        <f>VLOOKUP(A492,Übersicht!$C$2:$M$67,11,FALSE)</f>
        <v>7340</v>
      </c>
      <c r="V492" s="25">
        <f>VLOOKUP(A492,Übersicht!$C$2:$N$67,12,FALSE)</f>
        <v>7340</v>
      </c>
      <c r="W492" s="25" t="str">
        <f>VLOOKUP(A492,Übersicht!$C$2:$O$67,13,FALSE)</f>
        <v>-</v>
      </c>
      <c r="X492" s="4" t="s">
        <v>67</v>
      </c>
    </row>
    <row r="493" spans="1:24" x14ac:dyDescent="0.35">
      <c r="A493" s="3">
        <v>2206</v>
      </c>
      <c r="B493" s="22" t="s">
        <v>15</v>
      </c>
      <c r="C493" t="s">
        <v>27</v>
      </c>
      <c r="D493" s="23">
        <f>VLOOKUP(A493,Übersicht!$C$2:$D$67,2,FALSE)</f>
        <v>0</v>
      </c>
      <c r="E493" s="23" t="str">
        <f>VLOOKUP(A493,Übersicht!$C$2:$E$67,3,FALSE)</f>
        <v>≤ 5 bar</v>
      </c>
      <c r="F493" s="3">
        <v>487</v>
      </c>
      <c r="G493" s="3">
        <f>VLOOKUP(A493,Übersicht!$C$2:$P$67,14,FALSE)</f>
        <v>99</v>
      </c>
      <c r="H493" s="3">
        <v>1</v>
      </c>
      <c r="I493" s="24">
        <v>590.41666666666663</v>
      </c>
      <c r="J493" s="3">
        <v>2014</v>
      </c>
      <c r="K493" s="4">
        <f t="shared" si="7"/>
        <v>17</v>
      </c>
      <c r="L493" s="21">
        <f>VLOOKUP(A493,Übersicht!$C$2:$F$67,4,FALSE)</f>
        <v>24</v>
      </c>
      <c r="M493" s="21">
        <f>VLOOKUP(A493,Übersicht!$C$2:$F$67,4,FALSE)</f>
        <v>24</v>
      </c>
      <c r="N493" s="3" t="s">
        <v>67</v>
      </c>
      <c r="O493" s="3">
        <v>1</v>
      </c>
      <c r="P493" s="4">
        <f>VLOOKUP(A493,Übersicht!$C$2:$I$67,7,FALSE)*100</f>
        <v>10</v>
      </c>
      <c r="Q493" s="4" t="s">
        <v>67</v>
      </c>
      <c r="R493" s="4">
        <f>VLOOKUP(A493,Übersicht!$C$2:$J$67,8,FALSE)*100</f>
        <v>100</v>
      </c>
      <c r="S493" s="4">
        <f>VLOOKUP(A493,Übersicht!$C$2:$K$67,9,FALSE)*100</f>
        <v>30</v>
      </c>
      <c r="T493" s="4" t="str">
        <f>VLOOKUP(A493,Übersicht!$C$2:$L$67,10,FALSE)</f>
        <v>-</v>
      </c>
      <c r="U493" s="25">
        <f>VLOOKUP(A493,Übersicht!$C$2:$M$67,11,FALSE)</f>
        <v>7340</v>
      </c>
      <c r="V493" s="25">
        <f>VLOOKUP(A493,Übersicht!$C$2:$N$67,12,FALSE)</f>
        <v>7340</v>
      </c>
      <c r="W493" s="25" t="str">
        <f>VLOOKUP(A493,Übersicht!$C$2:$O$67,13,FALSE)</f>
        <v>-</v>
      </c>
      <c r="X493" s="4" t="s">
        <v>67</v>
      </c>
    </row>
    <row r="494" spans="1:24" x14ac:dyDescent="0.35">
      <c r="A494" s="3">
        <v>2206</v>
      </c>
      <c r="B494" s="22" t="s">
        <v>15</v>
      </c>
      <c r="C494" t="s">
        <v>27</v>
      </c>
      <c r="D494" s="23">
        <f>VLOOKUP(A494,Übersicht!$C$2:$D$67,2,FALSE)</f>
        <v>0</v>
      </c>
      <c r="E494" s="23" t="str">
        <f>VLOOKUP(A494,Übersicht!$C$2:$E$67,3,FALSE)</f>
        <v>≤ 5 bar</v>
      </c>
      <c r="F494" s="3">
        <v>488</v>
      </c>
      <c r="G494" s="3">
        <f>VLOOKUP(A494,Übersicht!$C$2:$P$67,14,FALSE)</f>
        <v>99</v>
      </c>
      <c r="H494" s="3">
        <v>1</v>
      </c>
      <c r="I494" s="24">
        <v>590.41666666666663</v>
      </c>
      <c r="J494" s="3">
        <v>2015</v>
      </c>
      <c r="K494" s="4">
        <f t="shared" si="7"/>
        <v>18</v>
      </c>
      <c r="L494" s="21">
        <f>VLOOKUP(A494,Übersicht!$C$2:$F$67,4,FALSE)</f>
        <v>24</v>
      </c>
      <c r="M494" s="21">
        <f>VLOOKUP(A494,Übersicht!$C$2:$F$67,4,FALSE)</f>
        <v>24</v>
      </c>
      <c r="N494" s="3" t="s">
        <v>67</v>
      </c>
      <c r="O494" s="3">
        <v>1</v>
      </c>
      <c r="P494" s="4">
        <f>VLOOKUP(A494,Übersicht!$C$2:$I$67,7,FALSE)*100</f>
        <v>10</v>
      </c>
      <c r="Q494" s="4" t="s">
        <v>67</v>
      </c>
      <c r="R494" s="4">
        <f>VLOOKUP(A494,Übersicht!$C$2:$J$67,8,FALSE)*100</f>
        <v>100</v>
      </c>
      <c r="S494" s="4">
        <f>VLOOKUP(A494,Übersicht!$C$2:$K$67,9,FALSE)*100</f>
        <v>30</v>
      </c>
      <c r="T494" s="4" t="str">
        <f>VLOOKUP(A494,Übersicht!$C$2:$L$67,10,FALSE)</f>
        <v>-</v>
      </c>
      <c r="U494" s="25">
        <f>VLOOKUP(A494,Übersicht!$C$2:$M$67,11,FALSE)</f>
        <v>7340</v>
      </c>
      <c r="V494" s="25">
        <f>VLOOKUP(A494,Übersicht!$C$2:$N$67,12,FALSE)</f>
        <v>7340</v>
      </c>
      <c r="W494" s="25" t="str">
        <f>VLOOKUP(A494,Übersicht!$C$2:$O$67,13,FALSE)</f>
        <v>-</v>
      </c>
      <c r="X494" s="4" t="s">
        <v>67</v>
      </c>
    </row>
    <row r="495" spans="1:24" x14ac:dyDescent="0.35">
      <c r="A495" s="3">
        <v>2206</v>
      </c>
      <c r="B495" s="22" t="s">
        <v>15</v>
      </c>
      <c r="C495" t="s">
        <v>27</v>
      </c>
      <c r="D495" s="23">
        <f>VLOOKUP(A495,Übersicht!$C$2:$D$67,2,FALSE)</f>
        <v>0</v>
      </c>
      <c r="E495" s="23" t="str">
        <f>VLOOKUP(A495,Übersicht!$C$2:$E$67,3,FALSE)</f>
        <v>≤ 5 bar</v>
      </c>
      <c r="F495" s="3">
        <v>489</v>
      </c>
      <c r="G495" s="3">
        <f>VLOOKUP(A495,Übersicht!$C$2:$P$67,14,FALSE)</f>
        <v>99</v>
      </c>
      <c r="H495" s="3">
        <v>1</v>
      </c>
      <c r="I495" s="24">
        <v>590.41666666666663</v>
      </c>
      <c r="J495" s="3">
        <v>2016</v>
      </c>
      <c r="K495" s="4">
        <f t="shared" si="7"/>
        <v>19</v>
      </c>
      <c r="L495" s="21">
        <f>VLOOKUP(A495,Übersicht!$C$2:$F$67,4,FALSE)</f>
        <v>24</v>
      </c>
      <c r="M495" s="21">
        <f>VLOOKUP(A495,Übersicht!$C$2:$F$67,4,FALSE)</f>
        <v>24</v>
      </c>
      <c r="N495" s="3" t="s">
        <v>67</v>
      </c>
      <c r="O495" s="3">
        <v>1</v>
      </c>
      <c r="P495" s="4">
        <f>VLOOKUP(A495,Übersicht!$C$2:$I$67,7,FALSE)*100</f>
        <v>10</v>
      </c>
      <c r="Q495" s="4" t="s">
        <v>67</v>
      </c>
      <c r="R495" s="4">
        <f>VLOOKUP(A495,Übersicht!$C$2:$J$67,8,FALSE)*100</f>
        <v>100</v>
      </c>
      <c r="S495" s="4">
        <f>VLOOKUP(A495,Übersicht!$C$2:$K$67,9,FALSE)*100</f>
        <v>30</v>
      </c>
      <c r="T495" s="4" t="str">
        <f>VLOOKUP(A495,Übersicht!$C$2:$L$67,10,FALSE)</f>
        <v>-</v>
      </c>
      <c r="U495" s="25">
        <f>VLOOKUP(A495,Übersicht!$C$2:$M$67,11,FALSE)</f>
        <v>7340</v>
      </c>
      <c r="V495" s="25">
        <f>VLOOKUP(A495,Übersicht!$C$2:$N$67,12,FALSE)</f>
        <v>7340</v>
      </c>
      <c r="W495" s="25" t="str">
        <f>VLOOKUP(A495,Übersicht!$C$2:$O$67,13,FALSE)</f>
        <v>-</v>
      </c>
      <c r="X495" s="4" t="s">
        <v>67</v>
      </c>
    </row>
    <row r="496" spans="1:24" x14ac:dyDescent="0.35">
      <c r="A496" s="3">
        <v>2206</v>
      </c>
      <c r="B496" s="22" t="s">
        <v>15</v>
      </c>
      <c r="C496" t="s">
        <v>27</v>
      </c>
      <c r="D496" s="23">
        <f>VLOOKUP(A496,Übersicht!$C$2:$D$67,2,FALSE)</f>
        <v>0</v>
      </c>
      <c r="E496" s="23" t="str">
        <f>VLOOKUP(A496,Übersicht!$C$2:$E$67,3,FALSE)</f>
        <v>≤ 5 bar</v>
      </c>
      <c r="F496" s="3">
        <v>490</v>
      </c>
      <c r="G496" s="3">
        <f>VLOOKUP(A496,Übersicht!$C$2:$P$67,14,FALSE)</f>
        <v>99</v>
      </c>
      <c r="H496" s="3">
        <v>1</v>
      </c>
      <c r="I496" s="24">
        <v>590.41666666666663</v>
      </c>
      <c r="J496" s="3">
        <v>2017</v>
      </c>
      <c r="K496" s="4">
        <f t="shared" si="7"/>
        <v>20</v>
      </c>
      <c r="L496" s="21">
        <f>VLOOKUP(A496,Übersicht!$C$2:$F$67,4,FALSE)</f>
        <v>24</v>
      </c>
      <c r="M496" s="21">
        <f>VLOOKUP(A496,Übersicht!$C$2:$F$67,4,FALSE)</f>
        <v>24</v>
      </c>
      <c r="N496" s="3" t="s">
        <v>67</v>
      </c>
      <c r="O496" s="3">
        <v>1</v>
      </c>
      <c r="P496" s="4">
        <f>VLOOKUP(A496,Übersicht!$C$2:$I$67,7,FALSE)*100</f>
        <v>10</v>
      </c>
      <c r="Q496" s="4" t="s">
        <v>67</v>
      </c>
      <c r="R496" s="4">
        <f>VLOOKUP(A496,Übersicht!$C$2:$J$67,8,FALSE)*100</f>
        <v>100</v>
      </c>
      <c r="S496" s="4">
        <f>VLOOKUP(A496,Übersicht!$C$2:$K$67,9,FALSE)*100</f>
        <v>30</v>
      </c>
      <c r="T496" s="4" t="str">
        <f>VLOOKUP(A496,Übersicht!$C$2:$L$67,10,FALSE)</f>
        <v>-</v>
      </c>
      <c r="U496" s="25">
        <f>VLOOKUP(A496,Übersicht!$C$2:$M$67,11,FALSE)</f>
        <v>7340</v>
      </c>
      <c r="V496" s="25">
        <f>VLOOKUP(A496,Übersicht!$C$2:$N$67,12,FALSE)</f>
        <v>7340</v>
      </c>
      <c r="W496" s="25" t="str">
        <f>VLOOKUP(A496,Übersicht!$C$2:$O$67,13,FALSE)</f>
        <v>-</v>
      </c>
      <c r="X496" s="4" t="s">
        <v>67</v>
      </c>
    </row>
    <row r="497" spans="1:24" x14ac:dyDescent="0.35">
      <c r="A497" s="3">
        <v>2206</v>
      </c>
      <c r="B497" s="22" t="s">
        <v>15</v>
      </c>
      <c r="C497" t="s">
        <v>27</v>
      </c>
      <c r="D497" s="23">
        <f>VLOOKUP(A497,Übersicht!$C$2:$D$67,2,FALSE)</f>
        <v>0</v>
      </c>
      <c r="E497" s="23" t="str">
        <f>VLOOKUP(A497,Übersicht!$C$2:$E$67,3,FALSE)</f>
        <v>≤ 5 bar</v>
      </c>
      <c r="F497" s="3">
        <v>491</v>
      </c>
      <c r="G497" s="3">
        <f>VLOOKUP(A497,Übersicht!$C$2:$P$67,14,FALSE)</f>
        <v>99</v>
      </c>
      <c r="H497" s="3">
        <v>1</v>
      </c>
      <c r="I497" s="24">
        <v>590.41666666666663</v>
      </c>
      <c r="J497" s="3">
        <v>2018</v>
      </c>
      <c r="K497" s="4">
        <f t="shared" si="7"/>
        <v>21</v>
      </c>
      <c r="L497" s="21">
        <f>VLOOKUP(A497,Übersicht!$C$2:$F$67,4,FALSE)</f>
        <v>24</v>
      </c>
      <c r="M497" s="21">
        <f>VLOOKUP(A497,Übersicht!$C$2:$F$67,4,FALSE)</f>
        <v>24</v>
      </c>
      <c r="N497" s="3" t="s">
        <v>67</v>
      </c>
      <c r="O497" s="3">
        <v>1</v>
      </c>
      <c r="P497" s="4">
        <f>VLOOKUP(A497,Übersicht!$C$2:$I$67,7,FALSE)*100</f>
        <v>10</v>
      </c>
      <c r="Q497" s="4" t="s">
        <v>67</v>
      </c>
      <c r="R497" s="4">
        <f>VLOOKUP(A497,Übersicht!$C$2:$J$67,8,FALSE)*100</f>
        <v>100</v>
      </c>
      <c r="S497" s="4">
        <f>VLOOKUP(A497,Übersicht!$C$2:$K$67,9,FALSE)*100</f>
        <v>30</v>
      </c>
      <c r="T497" s="4" t="str">
        <f>VLOOKUP(A497,Übersicht!$C$2:$L$67,10,FALSE)</f>
        <v>-</v>
      </c>
      <c r="U497" s="25">
        <f>VLOOKUP(A497,Übersicht!$C$2:$M$67,11,FALSE)</f>
        <v>7340</v>
      </c>
      <c r="V497" s="25">
        <f>VLOOKUP(A497,Übersicht!$C$2:$N$67,12,FALSE)</f>
        <v>7340</v>
      </c>
      <c r="W497" s="25" t="str">
        <f>VLOOKUP(A497,Übersicht!$C$2:$O$67,13,FALSE)</f>
        <v>-</v>
      </c>
      <c r="X497" s="4" t="s">
        <v>67</v>
      </c>
    </row>
    <row r="498" spans="1:24" x14ac:dyDescent="0.35">
      <c r="A498" s="3">
        <v>2206</v>
      </c>
      <c r="B498" s="22" t="s">
        <v>15</v>
      </c>
      <c r="C498" t="s">
        <v>27</v>
      </c>
      <c r="D498" s="23">
        <f>VLOOKUP(A498,Übersicht!$C$2:$D$67,2,FALSE)</f>
        <v>0</v>
      </c>
      <c r="E498" s="23" t="str">
        <f>VLOOKUP(A498,Übersicht!$C$2:$E$67,3,FALSE)</f>
        <v>≤ 5 bar</v>
      </c>
      <c r="F498" s="3">
        <v>492</v>
      </c>
      <c r="G498" s="3">
        <f>VLOOKUP(A498,Übersicht!$C$2:$P$67,14,FALSE)</f>
        <v>99</v>
      </c>
      <c r="H498" s="3">
        <v>1</v>
      </c>
      <c r="I498" s="24">
        <v>590.41666666666663</v>
      </c>
      <c r="J498" s="3">
        <v>2019</v>
      </c>
      <c r="K498" s="4">
        <f t="shared" si="7"/>
        <v>22</v>
      </c>
      <c r="L498" s="21">
        <f>VLOOKUP(A498,Übersicht!$C$2:$F$67,4,FALSE)</f>
        <v>24</v>
      </c>
      <c r="M498" s="21">
        <f>VLOOKUP(A498,Übersicht!$C$2:$F$67,4,FALSE)</f>
        <v>24</v>
      </c>
      <c r="N498" s="3" t="s">
        <v>67</v>
      </c>
      <c r="O498" s="3">
        <v>1</v>
      </c>
      <c r="P498" s="4">
        <f>VLOOKUP(A498,Übersicht!$C$2:$I$67,7,FALSE)*100</f>
        <v>10</v>
      </c>
      <c r="Q498" s="4" t="s">
        <v>67</v>
      </c>
      <c r="R498" s="4">
        <f>VLOOKUP(A498,Übersicht!$C$2:$J$67,8,FALSE)*100</f>
        <v>100</v>
      </c>
      <c r="S498" s="4">
        <f>VLOOKUP(A498,Übersicht!$C$2:$K$67,9,FALSE)*100</f>
        <v>30</v>
      </c>
      <c r="T498" s="4" t="str">
        <f>VLOOKUP(A498,Übersicht!$C$2:$L$67,10,FALSE)</f>
        <v>-</v>
      </c>
      <c r="U498" s="25">
        <f>VLOOKUP(A498,Übersicht!$C$2:$M$67,11,FALSE)</f>
        <v>7340</v>
      </c>
      <c r="V498" s="25">
        <f>VLOOKUP(A498,Übersicht!$C$2:$N$67,12,FALSE)</f>
        <v>7340</v>
      </c>
      <c r="W498" s="25" t="str">
        <f>VLOOKUP(A498,Übersicht!$C$2:$O$67,13,FALSE)</f>
        <v>-</v>
      </c>
      <c r="X498" s="4" t="s">
        <v>67</v>
      </c>
    </row>
    <row r="499" spans="1:24" x14ac:dyDescent="0.35">
      <c r="A499" s="3">
        <v>2206</v>
      </c>
      <c r="B499" s="22" t="s">
        <v>15</v>
      </c>
      <c r="C499" t="s">
        <v>27</v>
      </c>
      <c r="D499" s="23">
        <f>VLOOKUP(A499,Übersicht!$C$2:$D$67,2,FALSE)</f>
        <v>0</v>
      </c>
      <c r="E499" s="23" t="str">
        <f>VLOOKUP(A499,Übersicht!$C$2:$E$67,3,FALSE)</f>
        <v>≤ 5 bar</v>
      </c>
      <c r="F499" s="3">
        <v>493</v>
      </c>
      <c r="G499" s="3">
        <f>VLOOKUP(A499,Übersicht!$C$2:$P$67,14,FALSE)</f>
        <v>99</v>
      </c>
      <c r="H499" s="3">
        <v>1</v>
      </c>
      <c r="I499" s="24">
        <v>590.41666666666663</v>
      </c>
      <c r="J499" s="3">
        <v>2020</v>
      </c>
      <c r="K499" s="4">
        <f t="shared" si="7"/>
        <v>23</v>
      </c>
      <c r="L499" s="21">
        <f>VLOOKUP(A499,Übersicht!$C$2:$F$67,4,FALSE)</f>
        <v>24</v>
      </c>
      <c r="M499" s="21">
        <f>VLOOKUP(A499,Übersicht!$C$2:$F$67,4,FALSE)</f>
        <v>24</v>
      </c>
      <c r="N499" s="3" t="s">
        <v>67</v>
      </c>
      <c r="O499" s="3">
        <v>1</v>
      </c>
      <c r="P499" s="4">
        <f>VLOOKUP(A499,Übersicht!$C$2:$I$67,7,FALSE)*100</f>
        <v>10</v>
      </c>
      <c r="Q499" s="4" t="s">
        <v>67</v>
      </c>
      <c r="R499" s="4">
        <f>VLOOKUP(A499,Übersicht!$C$2:$J$67,8,FALSE)*100</f>
        <v>100</v>
      </c>
      <c r="S499" s="4">
        <f>VLOOKUP(A499,Übersicht!$C$2:$K$67,9,FALSE)*100</f>
        <v>30</v>
      </c>
      <c r="T499" s="4" t="str">
        <f>VLOOKUP(A499,Übersicht!$C$2:$L$67,10,FALSE)</f>
        <v>-</v>
      </c>
      <c r="U499" s="25">
        <f>VLOOKUP(A499,Übersicht!$C$2:$M$67,11,FALSE)</f>
        <v>7340</v>
      </c>
      <c r="V499" s="25">
        <f>VLOOKUP(A499,Übersicht!$C$2:$N$67,12,FALSE)</f>
        <v>7340</v>
      </c>
      <c r="W499" s="25" t="str">
        <f>VLOOKUP(A499,Übersicht!$C$2:$O$67,13,FALSE)</f>
        <v>-</v>
      </c>
      <c r="X499" s="4" t="s">
        <v>67</v>
      </c>
    </row>
    <row r="500" spans="1:24" x14ac:dyDescent="0.35">
      <c r="A500" s="3">
        <v>2206</v>
      </c>
      <c r="B500" s="22" t="s">
        <v>15</v>
      </c>
      <c r="C500" t="s">
        <v>27</v>
      </c>
      <c r="D500" s="23">
        <f>VLOOKUP(A500,Übersicht!$C$2:$D$67,2,FALSE)</f>
        <v>0</v>
      </c>
      <c r="E500" s="23" t="str">
        <f>VLOOKUP(A500,Übersicht!$C$2:$E$67,3,FALSE)</f>
        <v>≤ 5 bar</v>
      </c>
      <c r="F500" s="3">
        <v>494</v>
      </c>
      <c r="G500" s="3">
        <f>VLOOKUP(A500,Übersicht!$C$2:$P$67,14,FALSE)</f>
        <v>99</v>
      </c>
      <c r="H500" s="3">
        <v>1</v>
      </c>
      <c r="I500" s="24">
        <v>590.41666666666663</v>
      </c>
      <c r="J500" s="3">
        <v>2021</v>
      </c>
      <c r="K500" s="4">
        <f t="shared" si="7"/>
        <v>24</v>
      </c>
      <c r="L500" s="21">
        <f>VLOOKUP(A500,Übersicht!$C$2:$F$67,4,FALSE)</f>
        <v>24</v>
      </c>
      <c r="M500" s="21">
        <f>VLOOKUP(A500,Übersicht!$C$2:$F$67,4,FALSE)</f>
        <v>24</v>
      </c>
      <c r="N500" s="3" t="s">
        <v>67</v>
      </c>
      <c r="O500" s="3">
        <v>1</v>
      </c>
      <c r="P500" s="4">
        <f>VLOOKUP(A500,Übersicht!$C$2:$I$67,7,FALSE)*100</f>
        <v>10</v>
      </c>
      <c r="Q500" s="4" t="s">
        <v>67</v>
      </c>
      <c r="R500" s="4">
        <f>VLOOKUP(A500,Übersicht!$C$2:$J$67,8,FALSE)*100</f>
        <v>100</v>
      </c>
      <c r="S500" s="4">
        <f>VLOOKUP(A500,Übersicht!$C$2:$K$67,9,FALSE)*100</f>
        <v>30</v>
      </c>
      <c r="T500" s="4" t="str">
        <f>VLOOKUP(A500,Übersicht!$C$2:$L$67,10,FALSE)</f>
        <v>-</v>
      </c>
      <c r="U500" s="25">
        <f>VLOOKUP(A500,Übersicht!$C$2:$M$67,11,FALSE)</f>
        <v>7340</v>
      </c>
      <c r="V500" s="25">
        <f>VLOOKUP(A500,Übersicht!$C$2:$N$67,12,FALSE)</f>
        <v>7340</v>
      </c>
      <c r="W500" s="25" t="str">
        <f>VLOOKUP(A500,Übersicht!$C$2:$O$67,13,FALSE)</f>
        <v>-</v>
      </c>
      <c r="X500" s="4" t="s">
        <v>67</v>
      </c>
    </row>
    <row r="501" spans="1:24" x14ac:dyDescent="0.35">
      <c r="A501" s="3">
        <v>2212</v>
      </c>
      <c r="B501" s="22" t="s">
        <v>15</v>
      </c>
      <c r="C501" s="21" t="s">
        <v>29</v>
      </c>
      <c r="D501" s="23">
        <f>VLOOKUP(A501,Übersicht!$C$2:$D$67,2,FALSE)</f>
        <v>0</v>
      </c>
      <c r="E501" s="23" t="str">
        <f>VLOOKUP(A501,Übersicht!$C$2:$E$67,3,FALSE)</f>
        <v>≤ 5 bar</v>
      </c>
      <c r="F501" s="3">
        <v>495</v>
      </c>
      <c r="G501" s="3">
        <f>VLOOKUP(A501,Übersicht!$C$2:$P$67,14,FALSE)</f>
        <v>3</v>
      </c>
      <c r="H501" s="3">
        <v>1</v>
      </c>
      <c r="I501" s="24">
        <v>1678.7555555555555</v>
      </c>
      <c r="J501" s="3">
        <v>1977</v>
      </c>
      <c r="K501" s="4">
        <f t="shared" si="7"/>
        <v>1</v>
      </c>
      <c r="L501" s="21">
        <f>VLOOKUP(A501,Übersicht!$C$2:$F$67,4,FALSE)</f>
        <v>45</v>
      </c>
      <c r="M501" s="21">
        <f>VLOOKUP(A501,Übersicht!$C$2:$F$67,4,FALSE)</f>
        <v>45</v>
      </c>
      <c r="N501" s="3" t="s">
        <v>67</v>
      </c>
      <c r="O501" s="3">
        <v>1</v>
      </c>
      <c r="P501" s="4">
        <f>VLOOKUP(A501,Übersicht!$C$2:$I$67,7,FALSE)*100</f>
        <v>100</v>
      </c>
      <c r="Q501" s="4" t="s">
        <v>67</v>
      </c>
      <c r="R501" s="4">
        <f>VLOOKUP(A501,Übersicht!$C$2:$J$67,8,FALSE)*100</f>
        <v>100</v>
      </c>
      <c r="S501" s="4" t="str">
        <f>VLOOKUP(A501,Übersicht!$C$2:$K$67,9,FALSE)</f>
        <v>-</v>
      </c>
      <c r="T501" s="4" t="str">
        <f>VLOOKUP(A501,Übersicht!$C$2:$L$67,10,FALSE)</f>
        <v>-</v>
      </c>
      <c r="U501" s="25">
        <f>VLOOKUP(A501,Übersicht!$C$2:$M$67,11,FALSE)</f>
        <v>300</v>
      </c>
      <c r="V501" s="25" t="str">
        <f>VLOOKUP(A501,Übersicht!$C$2:$N$67,12,FALSE)</f>
        <v>-</v>
      </c>
      <c r="W501" s="25" t="str">
        <f>VLOOKUP(A501,Übersicht!$C$2:$O$67,13,FALSE)</f>
        <v>-</v>
      </c>
      <c r="X501" s="4" t="s">
        <v>67</v>
      </c>
    </row>
    <row r="502" spans="1:24" x14ac:dyDescent="0.35">
      <c r="A502" s="3">
        <v>2212</v>
      </c>
      <c r="B502" s="22" t="s">
        <v>15</v>
      </c>
      <c r="C502" s="21" t="s">
        <v>29</v>
      </c>
      <c r="D502" s="23">
        <f>VLOOKUP(A502,Übersicht!$C$2:$D$67,2,FALSE)</f>
        <v>0</v>
      </c>
      <c r="E502" s="23" t="str">
        <f>VLOOKUP(A502,Übersicht!$C$2:$E$67,3,FALSE)</f>
        <v>≤ 5 bar</v>
      </c>
      <c r="F502" s="3">
        <v>496</v>
      </c>
      <c r="G502" s="3">
        <f>VLOOKUP(A502,Übersicht!$C$2:$P$67,14,FALSE)</f>
        <v>3</v>
      </c>
      <c r="H502" s="3">
        <v>1</v>
      </c>
      <c r="I502" s="24">
        <v>1678.7555555555555</v>
      </c>
      <c r="J502" s="3">
        <v>1978</v>
      </c>
      <c r="K502" s="4">
        <f t="shared" si="7"/>
        <v>2</v>
      </c>
      <c r="L502" s="21">
        <f>VLOOKUP(A502,Übersicht!$C$2:$F$67,4,FALSE)</f>
        <v>45</v>
      </c>
      <c r="M502" s="21">
        <f>VLOOKUP(A502,Übersicht!$C$2:$F$67,4,FALSE)</f>
        <v>45</v>
      </c>
      <c r="N502" s="3" t="s">
        <v>67</v>
      </c>
      <c r="O502" s="3">
        <v>1</v>
      </c>
      <c r="P502" s="4">
        <f>VLOOKUP(A502,Übersicht!$C$2:$I$67,7,FALSE)*100</f>
        <v>100</v>
      </c>
      <c r="Q502" s="4" t="s">
        <v>67</v>
      </c>
      <c r="R502" s="4">
        <f>VLOOKUP(A502,Übersicht!$C$2:$J$67,8,FALSE)*100</f>
        <v>100</v>
      </c>
      <c r="S502" s="4" t="str">
        <f>VLOOKUP(A502,Übersicht!$C$2:$K$67,9,FALSE)</f>
        <v>-</v>
      </c>
      <c r="T502" s="4" t="str">
        <f>VLOOKUP(A502,Übersicht!$C$2:$L$67,10,FALSE)</f>
        <v>-</v>
      </c>
      <c r="U502" s="25">
        <f>VLOOKUP(A502,Übersicht!$C$2:$M$67,11,FALSE)</f>
        <v>300</v>
      </c>
      <c r="V502" s="25" t="str">
        <f>VLOOKUP(A502,Übersicht!$C$2:$N$67,12,FALSE)</f>
        <v>-</v>
      </c>
      <c r="W502" s="25" t="str">
        <f>VLOOKUP(A502,Übersicht!$C$2:$O$67,13,FALSE)</f>
        <v>-</v>
      </c>
      <c r="X502" s="4" t="s">
        <v>67</v>
      </c>
    </row>
    <row r="503" spans="1:24" x14ac:dyDescent="0.35">
      <c r="A503" s="3">
        <v>2212</v>
      </c>
      <c r="B503" s="22" t="s">
        <v>15</v>
      </c>
      <c r="C503" s="21" t="s">
        <v>29</v>
      </c>
      <c r="D503" s="23">
        <f>VLOOKUP(A503,Übersicht!$C$2:$D$67,2,FALSE)</f>
        <v>0</v>
      </c>
      <c r="E503" s="23" t="str">
        <f>VLOOKUP(A503,Übersicht!$C$2:$E$67,3,FALSE)</f>
        <v>≤ 5 bar</v>
      </c>
      <c r="F503" s="3">
        <v>497</v>
      </c>
      <c r="G503" s="3">
        <f>VLOOKUP(A503,Übersicht!$C$2:$P$67,14,FALSE)</f>
        <v>3</v>
      </c>
      <c r="H503" s="3">
        <v>1</v>
      </c>
      <c r="I503" s="24">
        <v>1678.7555555555555</v>
      </c>
      <c r="J503" s="3">
        <v>1979</v>
      </c>
      <c r="K503" s="4">
        <f t="shared" si="7"/>
        <v>3</v>
      </c>
      <c r="L503" s="21">
        <f>VLOOKUP(A503,Übersicht!$C$2:$F$67,4,FALSE)</f>
        <v>45</v>
      </c>
      <c r="M503" s="21">
        <f>VLOOKUP(A503,Übersicht!$C$2:$F$67,4,FALSE)</f>
        <v>45</v>
      </c>
      <c r="N503" s="3" t="s">
        <v>67</v>
      </c>
      <c r="O503" s="3">
        <v>1</v>
      </c>
      <c r="P503" s="4">
        <f>VLOOKUP(A503,Übersicht!$C$2:$I$67,7,FALSE)*100</f>
        <v>100</v>
      </c>
      <c r="Q503" s="4" t="s">
        <v>67</v>
      </c>
      <c r="R503" s="4">
        <f>VLOOKUP(A503,Übersicht!$C$2:$J$67,8,FALSE)*100</f>
        <v>100</v>
      </c>
      <c r="S503" s="4" t="str">
        <f>VLOOKUP(A503,Übersicht!$C$2:$K$67,9,FALSE)</f>
        <v>-</v>
      </c>
      <c r="T503" s="4" t="str">
        <f>VLOOKUP(A503,Übersicht!$C$2:$L$67,10,FALSE)</f>
        <v>-</v>
      </c>
      <c r="U503" s="25">
        <f>VLOOKUP(A503,Übersicht!$C$2:$M$67,11,FALSE)</f>
        <v>300</v>
      </c>
      <c r="V503" s="25" t="str">
        <f>VLOOKUP(A503,Übersicht!$C$2:$N$67,12,FALSE)</f>
        <v>-</v>
      </c>
      <c r="W503" s="25" t="str">
        <f>VLOOKUP(A503,Übersicht!$C$2:$O$67,13,FALSE)</f>
        <v>-</v>
      </c>
      <c r="X503" s="4" t="s">
        <v>67</v>
      </c>
    </row>
    <row r="504" spans="1:24" x14ac:dyDescent="0.35">
      <c r="A504" s="3">
        <v>2212</v>
      </c>
      <c r="B504" s="22" t="s">
        <v>15</v>
      </c>
      <c r="C504" s="21" t="s">
        <v>29</v>
      </c>
      <c r="D504" s="23">
        <f>VLOOKUP(A504,Übersicht!$C$2:$D$67,2,FALSE)</f>
        <v>0</v>
      </c>
      <c r="E504" s="23" t="str">
        <f>VLOOKUP(A504,Übersicht!$C$2:$E$67,3,FALSE)</f>
        <v>≤ 5 bar</v>
      </c>
      <c r="F504" s="3">
        <v>498</v>
      </c>
      <c r="G504" s="3">
        <f>VLOOKUP(A504,Übersicht!$C$2:$P$67,14,FALSE)</f>
        <v>3</v>
      </c>
      <c r="H504" s="3">
        <v>1</v>
      </c>
      <c r="I504" s="24">
        <v>1678.7555555555555</v>
      </c>
      <c r="J504" s="3">
        <v>1980</v>
      </c>
      <c r="K504" s="4">
        <f t="shared" si="7"/>
        <v>4</v>
      </c>
      <c r="L504" s="21">
        <f>VLOOKUP(A504,Übersicht!$C$2:$F$67,4,FALSE)</f>
        <v>45</v>
      </c>
      <c r="M504" s="21">
        <f>VLOOKUP(A504,Übersicht!$C$2:$F$67,4,FALSE)</f>
        <v>45</v>
      </c>
      <c r="N504" s="3" t="s">
        <v>67</v>
      </c>
      <c r="O504" s="3">
        <v>1</v>
      </c>
      <c r="P504" s="4">
        <f>VLOOKUP(A504,Übersicht!$C$2:$I$67,7,FALSE)*100</f>
        <v>100</v>
      </c>
      <c r="Q504" s="4" t="s">
        <v>67</v>
      </c>
      <c r="R504" s="4">
        <f>VLOOKUP(A504,Übersicht!$C$2:$J$67,8,FALSE)*100</f>
        <v>100</v>
      </c>
      <c r="S504" s="4" t="str">
        <f>VLOOKUP(A504,Übersicht!$C$2:$K$67,9,FALSE)</f>
        <v>-</v>
      </c>
      <c r="T504" s="4" t="str">
        <f>VLOOKUP(A504,Übersicht!$C$2:$L$67,10,FALSE)</f>
        <v>-</v>
      </c>
      <c r="U504" s="25">
        <f>VLOOKUP(A504,Übersicht!$C$2:$M$67,11,FALSE)</f>
        <v>300</v>
      </c>
      <c r="V504" s="25" t="str">
        <f>VLOOKUP(A504,Übersicht!$C$2:$N$67,12,FALSE)</f>
        <v>-</v>
      </c>
      <c r="W504" s="25" t="str">
        <f>VLOOKUP(A504,Übersicht!$C$2:$O$67,13,FALSE)</f>
        <v>-</v>
      </c>
      <c r="X504" s="4" t="s">
        <v>67</v>
      </c>
    </row>
    <row r="505" spans="1:24" x14ac:dyDescent="0.35">
      <c r="A505" s="3">
        <v>2212</v>
      </c>
      <c r="B505" s="22" t="s">
        <v>15</v>
      </c>
      <c r="C505" s="21" t="s">
        <v>29</v>
      </c>
      <c r="D505" s="23">
        <f>VLOOKUP(A505,Übersicht!$C$2:$D$67,2,FALSE)</f>
        <v>0</v>
      </c>
      <c r="E505" s="23" t="str">
        <f>VLOOKUP(A505,Übersicht!$C$2:$E$67,3,FALSE)</f>
        <v>≤ 5 bar</v>
      </c>
      <c r="F505" s="3">
        <v>499</v>
      </c>
      <c r="G505" s="3">
        <f>VLOOKUP(A505,Übersicht!$C$2:$P$67,14,FALSE)</f>
        <v>3</v>
      </c>
      <c r="H505" s="3">
        <v>1</v>
      </c>
      <c r="I505" s="24">
        <v>1678.7555555555555</v>
      </c>
      <c r="J505" s="3">
        <v>1981</v>
      </c>
      <c r="K505" s="4">
        <f t="shared" si="7"/>
        <v>5</v>
      </c>
      <c r="L505" s="21">
        <f>VLOOKUP(A505,Übersicht!$C$2:$F$67,4,FALSE)</f>
        <v>45</v>
      </c>
      <c r="M505" s="21">
        <f>VLOOKUP(A505,Übersicht!$C$2:$F$67,4,FALSE)</f>
        <v>45</v>
      </c>
      <c r="N505" s="3" t="s">
        <v>67</v>
      </c>
      <c r="O505" s="3">
        <v>1</v>
      </c>
      <c r="P505" s="4">
        <f>VLOOKUP(A505,Übersicht!$C$2:$I$67,7,FALSE)*100</f>
        <v>100</v>
      </c>
      <c r="Q505" s="4" t="s">
        <v>67</v>
      </c>
      <c r="R505" s="4">
        <f>VLOOKUP(A505,Übersicht!$C$2:$J$67,8,FALSE)*100</f>
        <v>100</v>
      </c>
      <c r="S505" s="4" t="str">
        <f>VLOOKUP(A505,Übersicht!$C$2:$K$67,9,FALSE)</f>
        <v>-</v>
      </c>
      <c r="T505" s="4" t="str">
        <f>VLOOKUP(A505,Übersicht!$C$2:$L$67,10,FALSE)</f>
        <v>-</v>
      </c>
      <c r="U505" s="25">
        <f>VLOOKUP(A505,Übersicht!$C$2:$M$67,11,FALSE)</f>
        <v>300</v>
      </c>
      <c r="V505" s="25" t="str">
        <f>VLOOKUP(A505,Übersicht!$C$2:$N$67,12,FALSE)</f>
        <v>-</v>
      </c>
      <c r="W505" s="25" t="str">
        <f>VLOOKUP(A505,Übersicht!$C$2:$O$67,13,FALSE)</f>
        <v>-</v>
      </c>
      <c r="X505" s="4" t="s">
        <v>67</v>
      </c>
    </row>
    <row r="506" spans="1:24" x14ac:dyDescent="0.35">
      <c r="A506" s="3">
        <v>2212</v>
      </c>
      <c r="B506" s="22" t="s">
        <v>15</v>
      </c>
      <c r="C506" s="21" t="s">
        <v>29</v>
      </c>
      <c r="D506" s="23">
        <f>VLOOKUP(A506,Übersicht!$C$2:$D$67,2,FALSE)</f>
        <v>0</v>
      </c>
      <c r="E506" s="23" t="str">
        <f>VLOOKUP(A506,Übersicht!$C$2:$E$67,3,FALSE)</f>
        <v>≤ 5 bar</v>
      </c>
      <c r="F506" s="3">
        <v>500</v>
      </c>
      <c r="G506" s="3">
        <f>VLOOKUP(A506,Übersicht!$C$2:$P$67,14,FALSE)</f>
        <v>3</v>
      </c>
      <c r="H506" s="3">
        <v>1</v>
      </c>
      <c r="I506" s="24">
        <v>1678.7555555555555</v>
      </c>
      <c r="J506" s="3">
        <v>1982</v>
      </c>
      <c r="K506" s="4">
        <f t="shared" si="7"/>
        <v>6</v>
      </c>
      <c r="L506" s="21">
        <f>VLOOKUP(A506,Übersicht!$C$2:$F$67,4,FALSE)</f>
        <v>45</v>
      </c>
      <c r="M506" s="21">
        <f>VLOOKUP(A506,Übersicht!$C$2:$F$67,4,FALSE)</f>
        <v>45</v>
      </c>
      <c r="N506" s="3" t="s">
        <v>67</v>
      </c>
      <c r="O506" s="3">
        <v>1</v>
      </c>
      <c r="P506" s="4">
        <f>VLOOKUP(A506,Übersicht!$C$2:$I$67,7,FALSE)*100</f>
        <v>100</v>
      </c>
      <c r="Q506" s="4" t="s">
        <v>67</v>
      </c>
      <c r="R506" s="4">
        <f>VLOOKUP(A506,Übersicht!$C$2:$J$67,8,FALSE)*100</f>
        <v>100</v>
      </c>
      <c r="S506" s="4" t="str">
        <f>VLOOKUP(A506,Übersicht!$C$2:$K$67,9,FALSE)</f>
        <v>-</v>
      </c>
      <c r="T506" s="4" t="str">
        <f>VLOOKUP(A506,Übersicht!$C$2:$L$67,10,FALSE)</f>
        <v>-</v>
      </c>
      <c r="U506" s="25">
        <f>VLOOKUP(A506,Übersicht!$C$2:$M$67,11,FALSE)</f>
        <v>300</v>
      </c>
      <c r="V506" s="25" t="str">
        <f>VLOOKUP(A506,Übersicht!$C$2:$N$67,12,FALSE)</f>
        <v>-</v>
      </c>
      <c r="W506" s="25" t="str">
        <f>VLOOKUP(A506,Übersicht!$C$2:$O$67,13,FALSE)</f>
        <v>-</v>
      </c>
      <c r="X506" s="4" t="s">
        <v>67</v>
      </c>
    </row>
    <row r="507" spans="1:24" x14ac:dyDescent="0.35">
      <c r="A507" s="3">
        <v>2212</v>
      </c>
      <c r="B507" s="22" t="s">
        <v>15</v>
      </c>
      <c r="C507" s="21" t="s">
        <v>29</v>
      </c>
      <c r="D507" s="23">
        <f>VLOOKUP(A507,Übersicht!$C$2:$D$67,2,FALSE)</f>
        <v>0</v>
      </c>
      <c r="E507" s="23" t="str">
        <f>VLOOKUP(A507,Übersicht!$C$2:$E$67,3,FALSE)</f>
        <v>≤ 5 bar</v>
      </c>
      <c r="F507" s="3">
        <v>501</v>
      </c>
      <c r="G507" s="3">
        <f>VLOOKUP(A507,Übersicht!$C$2:$P$67,14,FALSE)</f>
        <v>3</v>
      </c>
      <c r="H507" s="3">
        <v>1</v>
      </c>
      <c r="I507" s="24">
        <v>1678.7555555555555</v>
      </c>
      <c r="J507" s="3">
        <v>1983</v>
      </c>
      <c r="K507" s="4">
        <f t="shared" si="7"/>
        <v>7</v>
      </c>
      <c r="L507" s="21">
        <f>VLOOKUP(A507,Übersicht!$C$2:$F$67,4,FALSE)</f>
        <v>45</v>
      </c>
      <c r="M507" s="21">
        <f>VLOOKUP(A507,Übersicht!$C$2:$F$67,4,FALSE)</f>
        <v>45</v>
      </c>
      <c r="N507" s="3" t="s">
        <v>67</v>
      </c>
      <c r="O507" s="3">
        <v>1</v>
      </c>
      <c r="P507" s="4">
        <f>VLOOKUP(A507,Übersicht!$C$2:$I$67,7,FALSE)*100</f>
        <v>100</v>
      </c>
      <c r="Q507" s="4" t="s">
        <v>67</v>
      </c>
      <c r="R507" s="4">
        <f>VLOOKUP(A507,Übersicht!$C$2:$J$67,8,FALSE)*100</f>
        <v>100</v>
      </c>
      <c r="S507" s="4" t="str">
        <f>VLOOKUP(A507,Übersicht!$C$2:$K$67,9,FALSE)</f>
        <v>-</v>
      </c>
      <c r="T507" s="4" t="str">
        <f>VLOOKUP(A507,Übersicht!$C$2:$L$67,10,FALSE)</f>
        <v>-</v>
      </c>
      <c r="U507" s="25">
        <f>VLOOKUP(A507,Übersicht!$C$2:$M$67,11,FALSE)</f>
        <v>300</v>
      </c>
      <c r="V507" s="25" t="str">
        <f>VLOOKUP(A507,Übersicht!$C$2:$N$67,12,FALSE)</f>
        <v>-</v>
      </c>
      <c r="W507" s="25" t="str">
        <f>VLOOKUP(A507,Übersicht!$C$2:$O$67,13,FALSE)</f>
        <v>-</v>
      </c>
      <c r="X507" s="4" t="s">
        <v>67</v>
      </c>
    </row>
    <row r="508" spans="1:24" x14ac:dyDescent="0.35">
      <c r="A508" s="3">
        <v>2212</v>
      </c>
      <c r="B508" s="22" t="s">
        <v>15</v>
      </c>
      <c r="C508" s="21" t="s">
        <v>29</v>
      </c>
      <c r="D508" s="23">
        <f>VLOOKUP(A508,Übersicht!$C$2:$D$67,2,FALSE)</f>
        <v>0</v>
      </c>
      <c r="E508" s="23" t="str">
        <f>VLOOKUP(A508,Übersicht!$C$2:$E$67,3,FALSE)</f>
        <v>≤ 5 bar</v>
      </c>
      <c r="F508" s="3">
        <v>502</v>
      </c>
      <c r="G508" s="3">
        <f>VLOOKUP(A508,Übersicht!$C$2:$P$67,14,FALSE)</f>
        <v>3</v>
      </c>
      <c r="H508" s="3">
        <v>1</v>
      </c>
      <c r="I508" s="24">
        <v>1678.7555555555555</v>
      </c>
      <c r="J508" s="3">
        <v>1984</v>
      </c>
      <c r="K508" s="4">
        <f t="shared" si="7"/>
        <v>8</v>
      </c>
      <c r="L508" s="21">
        <f>VLOOKUP(A508,Übersicht!$C$2:$F$67,4,FALSE)</f>
        <v>45</v>
      </c>
      <c r="M508" s="21">
        <f>VLOOKUP(A508,Übersicht!$C$2:$F$67,4,FALSE)</f>
        <v>45</v>
      </c>
      <c r="N508" s="3" t="s">
        <v>67</v>
      </c>
      <c r="O508" s="3">
        <v>1</v>
      </c>
      <c r="P508" s="4">
        <f>VLOOKUP(A508,Übersicht!$C$2:$I$67,7,FALSE)*100</f>
        <v>100</v>
      </c>
      <c r="Q508" s="4" t="s">
        <v>67</v>
      </c>
      <c r="R508" s="4">
        <f>VLOOKUP(A508,Übersicht!$C$2:$J$67,8,FALSE)*100</f>
        <v>100</v>
      </c>
      <c r="S508" s="4" t="str">
        <f>VLOOKUP(A508,Übersicht!$C$2:$K$67,9,FALSE)</f>
        <v>-</v>
      </c>
      <c r="T508" s="4" t="str">
        <f>VLOOKUP(A508,Übersicht!$C$2:$L$67,10,FALSE)</f>
        <v>-</v>
      </c>
      <c r="U508" s="25">
        <f>VLOOKUP(A508,Übersicht!$C$2:$M$67,11,FALSE)</f>
        <v>300</v>
      </c>
      <c r="V508" s="25" t="str">
        <f>VLOOKUP(A508,Übersicht!$C$2:$N$67,12,FALSE)</f>
        <v>-</v>
      </c>
      <c r="W508" s="25" t="str">
        <f>VLOOKUP(A508,Übersicht!$C$2:$O$67,13,FALSE)</f>
        <v>-</v>
      </c>
      <c r="X508" s="4" t="s">
        <v>67</v>
      </c>
    </row>
    <row r="509" spans="1:24" x14ac:dyDescent="0.35">
      <c r="A509" s="3">
        <v>2212</v>
      </c>
      <c r="B509" s="22" t="s">
        <v>15</v>
      </c>
      <c r="C509" s="21" t="s">
        <v>29</v>
      </c>
      <c r="D509" s="23">
        <f>VLOOKUP(A509,Übersicht!$C$2:$D$67,2,FALSE)</f>
        <v>0</v>
      </c>
      <c r="E509" s="23" t="str">
        <f>VLOOKUP(A509,Übersicht!$C$2:$E$67,3,FALSE)</f>
        <v>≤ 5 bar</v>
      </c>
      <c r="F509" s="3">
        <v>503</v>
      </c>
      <c r="G509" s="3">
        <f>VLOOKUP(A509,Übersicht!$C$2:$P$67,14,FALSE)</f>
        <v>3</v>
      </c>
      <c r="H509" s="3">
        <v>1</v>
      </c>
      <c r="I509" s="24">
        <v>1678.7555555555555</v>
      </c>
      <c r="J509" s="3">
        <v>1985</v>
      </c>
      <c r="K509" s="4">
        <f t="shared" si="7"/>
        <v>9</v>
      </c>
      <c r="L509" s="21">
        <f>VLOOKUP(A509,Übersicht!$C$2:$F$67,4,FALSE)</f>
        <v>45</v>
      </c>
      <c r="M509" s="21">
        <f>VLOOKUP(A509,Übersicht!$C$2:$F$67,4,FALSE)</f>
        <v>45</v>
      </c>
      <c r="N509" s="3" t="s">
        <v>67</v>
      </c>
      <c r="O509" s="3">
        <v>1</v>
      </c>
      <c r="P509" s="4">
        <f>VLOOKUP(A509,Übersicht!$C$2:$I$67,7,FALSE)*100</f>
        <v>100</v>
      </c>
      <c r="Q509" s="4" t="s">
        <v>67</v>
      </c>
      <c r="R509" s="4">
        <f>VLOOKUP(A509,Übersicht!$C$2:$J$67,8,FALSE)*100</f>
        <v>100</v>
      </c>
      <c r="S509" s="4" t="str">
        <f>VLOOKUP(A509,Übersicht!$C$2:$K$67,9,FALSE)</f>
        <v>-</v>
      </c>
      <c r="T509" s="4" t="str">
        <f>VLOOKUP(A509,Übersicht!$C$2:$L$67,10,FALSE)</f>
        <v>-</v>
      </c>
      <c r="U509" s="25">
        <f>VLOOKUP(A509,Übersicht!$C$2:$M$67,11,FALSE)</f>
        <v>300</v>
      </c>
      <c r="V509" s="25" t="str">
        <f>VLOOKUP(A509,Übersicht!$C$2:$N$67,12,FALSE)</f>
        <v>-</v>
      </c>
      <c r="W509" s="25" t="str">
        <f>VLOOKUP(A509,Übersicht!$C$2:$O$67,13,FALSE)</f>
        <v>-</v>
      </c>
      <c r="X509" s="4" t="s">
        <v>67</v>
      </c>
    </row>
    <row r="510" spans="1:24" x14ac:dyDescent="0.35">
      <c r="A510" s="3">
        <v>2212</v>
      </c>
      <c r="B510" s="22" t="s">
        <v>15</v>
      </c>
      <c r="C510" s="21" t="s">
        <v>29</v>
      </c>
      <c r="D510" s="23">
        <f>VLOOKUP(A510,Übersicht!$C$2:$D$67,2,FALSE)</f>
        <v>0</v>
      </c>
      <c r="E510" s="23" t="str">
        <f>VLOOKUP(A510,Übersicht!$C$2:$E$67,3,FALSE)</f>
        <v>≤ 5 bar</v>
      </c>
      <c r="F510" s="3">
        <v>504</v>
      </c>
      <c r="G510" s="3">
        <f>VLOOKUP(A510,Übersicht!$C$2:$P$67,14,FALSE)</f>
        <v>3</v>
      </c>
      <c r="H510" s="3">
        <v>1</v>
      </c>
      <c r="I510" s="24">
        <v>1678.7555555555555</v>
      </c>
      <c r="J510" s="3">
        <v>1986</v>
      </c>
      <c r="K510" s="4">
        <f t="shared" si="7"/>
        <v>10</v>
      </c>
      <c r="L510" s="21">
        <f>VLOOKUP(A510,Übersicht!$C$2:$F$67,4,FALSE)</f>
        <v>45</v>
      </c>
      <c r="M510" s="21">
        <f>VLOOKUP(A510,Übersicht!$C$2:$F$67,4,FALSE)</f>
        <v>45</v>
      </c>
      <c r="N510" s="3" t="s">
        <v>67</v>
      </c>
      <c r="O510" s="3">
        <v>1</v>
      </c>
      <c r="P510" s="4">
        <f>VLOOKUP(A510,Übersicht!$C$2:$I$67,7,FALSE)*100</f>
        <v>100</v>
      </c>
      <c r="Q510" s="4" t="s">
        <v>67</v>
      </c>
      <c r="R510" s="4">
        <f>VLOOKUP(A510,Übersicht!$C$2:$J$67,8,FALSE)*100</f>
        <v>100</v>
      </c>
      <c r="S510" s="4" t="str">
        <f>VLOOKUP(A510,Übersicht!$C$2:$K$67,9,FALSE)</f>
        <v>-</v>
      </c>
      <c r="T510" s="4" t="str">
        <f>VLOOKUP(A510,Übersicht!$C$2:$L$67,10,FALSE)</f>
        <v>-</v>
      </c>
      <c r="U510" s="25">
        <f>VLOOKUP(A510,Übersicht!$C$2:$M$67,11,FALSE)</f>
        <v>300</v>
      </c>
      <c r="V510" s="25" t="str">
        <f>VLOOKUP(A510,Übersicht!$C$2:$N$67,12,FALSE)</f>
        <v>-</v>
      </c>
      <c r="W510" s="25" t="str">
        <f>VLOOKUP(A510,Übersicht!$C$2:$O$67,13,FALSE)</f>
        <v>-</v>
      </c>
      <c r="X510" s="4" t="s">
        <v>67</v>
      </c>
    </row>
    <row r="511" spans="1:24" x14ac:dyDescent="0.35">
      <c r="A511" s="3">
        <v>2212</v>
      </c>
      <c r="B511" s="22" t="s">
        <v>15</v>
      </c>
      <c r="C511" s="21" t="s">
        <v>29</v>
      </c>
      <c r="D511" s="23">
        <f>VLOOKUP(A511,Übersicht!$C$2:$D$67,2,FALSE)</f>
        <v>0</v>
      </c>
      <c r="E511" s="23" t="str">
        <f>VLOOKUP(A511,Übersicht!$C$2:$E$67,3,FALSE)</f>
        <v>≤ 5 bar</v>
      </c>
      <c r="F511" s="3">
        <v>505</v>
      </c>
      <c r="G511" s="3">
        <f>VLOOKUP(A511,Übersicht!$C$2:$P$67,14,FALSE)</f>
        <v>3</v>
      </c>
      <c r="H511" s="3">
        <v>1</v>
      </c>
      <c r="I511" s="24">
        <v>1678.7555555555555</v>
      </c>
      <c r="J511" s="3">
        <v>1987</v>
      </c>
      <c r="K511" s="4">
        <f t="shared" si="7"/>
        <v>11</v>
      </c>
      <c r="L511" s="21">
        <f>VLOOKUP(A511,Übersicht!$C$2:$F$67,4,FALSE)</f>
        <v>45</v>
      </c>
      <c r="M511" s="21">
        <f>VLOOKUP(A511,Übersicht!$C$2:$F$67,4,FALSE)</f>
        <v>45</v>
      </c>
      <c r="N511" s="3" t="s">
        <v>67</v>
      </c>
      <c r="O511" s="3">
        <v>1</v>
      </c>
      <c r="P511" s="4">
        <f>VLOOKUP(A511,Übersicht!$C$2:$I$67,7,FALSE)*100</f>
        <v>100</v>
      </c>
      <c r="Q511" s="4" t="s">
        <v>67</v>
      </c>
      <c r="R511" s="4">
        <f>VLOOKUP(A511,Übersicht!$C$2:$J$67,8,FALSE)*100</f>
        <v>100</v>
      </c>
      <c r="S511" s="4" t="str">
        <f>VLOOKUP(A511,Übersicht!$C$2:$K$67,9,FALSE)</f>
        <v>-</v>
      </c>
      <c r="T511" s="4" t="str">
        <f>VLOOKUP(A511,Übersicht!$C$2:$L$67,10,FALSE)</f>
        <v>-</v>
      </c>
      <c r="U511" s="25">
        <f>VLOOKUP(A511,Übersicht!$C$2:$M$67,11,FALSE)</f>
        <v>300</v>
      </c>
      <c r="V511" s="25" t="str">
        <f>VLOOKUP(A511,Übersicht!$C$2:$N$67,12,FALSE)</f>
        <v>-</v>
      </c>
      <c r="W511" s="25" t="str">
        <f>VLOOKUP(A511,Übersicht!$C$2:$O$67,13,FALSE)</f>
        <v>-</v>
      </c>
      <c r="X511" s="4" t="s">
        <v>67</v>
      </c>
    </row>
    <row r="512" spans="1:24" x14ac:dyDescent="0.35">
      <c r="A512" s="3">
        <v>2212</v>
      </c>
      <c r="B512" s="22" t="s">
        <v>15</v>
      </c>
      <c r="C512" s="21" t="s">
        <v>29</v>
      </c>
      <c r="D512" s="23">
        <f>VLOOKUP(A512,Übersicht!$C$2:$D$67,2,FALSE)</f>
        <v>0</v>
      </c>
      <c r="E512" s="23" t="str">
        <f>VLOOKUP(A512,Übersicht!$C$2:$E$67,3,FALSE)</f>
        <v>≤ 5 bar</v>
      </c>
      <c r="F512" s="3">
        <v>506</v>
      </c>
      <c r="G512" s="3">
        <f>VLOOKUP(A512,Übersicht!$C$2:$P$67,14,FALSE)</f>
        <v>3</v>
      </c>
      <c r="H512" s="3">
        <v>1</v>
      </c>
      <c r="I512" s="24">
        <v>1678.7555555555555</v>
      </c>
      <c r="J512" s="3">
        <v>1988</v>
      </c>
      <c r="K512" s="4">
        <f t="shared" si="7"/>
        <v>12</v>
      </c>
      <c r="L512" s="21">
        <f>VLOOKUP(A512,Übersicht!$C$2:$F$67,4,FALSE)</f>
        <v>45</v>
      </c>
      <c r="M512" s="21">
        <f>VLOOKUP(A512,Übersicht!$C$2:$F$67,4,FALSE)</f>
        <v>45</v>
      </c>
      <c r="N512" s="3" t="s">
        <v>67</v>
      </c>
      <c r="O512" s="3">
        <v>1</v>
      </c>
      <c r="P512" s="4">
        <f>VLOOKUP(A512,Übersicht!$C$2:$I$67,7,FALSE)*100</f>
        <v>100</v>
      </c>
      <c r="Q512" s="4" t="s">
        <v>67</v>
      </c>
      <c r="R512" s="4">
        <f>VLOOKUP(A512,Übersicht!$C$2:$J$67,8,FALSE)*100</f>
        <v>100</v>
      </c>
      <c r="S512" s="4" t="str">
        <f>VLOOKUP(A512,Übersicht!$C$2:$K$67,9,FALSE)</f>
        <v>-</v>
      </c>
      <c r="T512" s="4" t="str">
        <f>VLOOKUP(A512,Übersicht!$C$2:$L$67,10,FALSE)</f>
        <v>-</v>
      </c>
      <c r="U512" s="25">
        <f>VLOOKUP(A512,Übersicht!$C$2:$M$67,11,FALSE)</f>
        <v>300</v>
      </c>
      <c r="V512" s="25" t="str">
        <f>VLOOKUP(A512,Übersicht!$C$2:$N$67,12,FALSE)</f>
        <v>-</v>
      </c>
      <c r="W512" s="25" t="str">
        <f>VLOOKUP(A512,Übersicht!$C$2:$O$67,13,FALSE)</f>
        <v>-</v>
      </c>
      <c r="X512" s="4" t="s">
        <v>67</v>
      </c>
    </row>
    <row r="513" spans="1:24" x14ac:dyDescent="0.35">
      <c r="A513" s="3">
        <v>2212</v>
      </c>
      <c r="B513" s="22" t="s">
        <v>15</v>
      </c>
      <c r="C513" s="21" t="s">
        <v>29</v>
      </c>
      <c r="D513" s="23">
        <f>VLOOKUP(A513,Übersicht!$C$2:$D$67,2,FALSE)</f>
        <v>0</v>
      </c>
      <c r="E513" s="23" t="str">
        <f>VLOOKUP(A513,Übersicht!$C$2:$E$67,3,FALSE)</f>
        <v>≤ 5 bar</v>
      </c>
      <c r="F513" s="3">
        <v>507</v>
      </c>
      <c r="G513" s="3">
        <f>VLOOKUP(A513,Übersicht!$C$2:$P$67,14,FALSE)</f>
        <v>3</v>
      </c>
      <c r="H513" s="3">
        <v>1</v>
      </c>
      <c r="I513" s="24">
        <v>1678.7555555555555</v>
      </c>
      <c r="J513" s="3">
        <v>1989</v>
      </c>
      <c r="K513" s="4">
        <f t="shared" si="7"/>
        <v>13</v>
      </c>
      <c r="L513" s="21">
        <f>VLOOKUP(A513,Übersicht!$C$2:$F$67,4,FALSE)</f>
        <v>45</v>
      </c>
      <c r="M513" s="21">
        <f>VLOOKUP(A513,Übersicht!$C$2:$F$67,4,FALSE)</f>
        <v>45</v>
      </c>
      <c r="N513" s="3" t="s">
        <v>67</v>
      </c>
      <c r="O513" s="3">
        <v>1</v>
      </c>
      <c r="P513" s="4">
        <f>VLOOKUP(A513,Übersicht!$C$2:$I$67,7,FALSE)*100</f>
        <v>100</v>
      </c>
      <c r="Q513" s="4" t="s">
        <v>67</v>
      </c>
      <c r="R513" s="4">
        <f>VLOOKUP(A513,Übersicht!$C$2:$J$67,8,FALSE)*100</f>
        <v>100</v>
      </c>
      <c r="S513" s="4" t="str">
        <f>VLOOKUP(A513,Übersicht!$C$2:$K$67,9,FALSE)</f>
        <v>-</v>
      </c>
      <c r="T513" s="4" t="str">
        <f>VLOOKUP(A513,Übersicht!$C$2:$L$67,10,FALSE)</f>
        <v>-</v>
      </c>
      <c r="U513" s="25">
        <f>VLOOKUP(A513,Übersicht!$C$2:$M$67,11,FALSE)</f>
        <v>300</v>
      </c>
      <c r="V513" s="25" t="str">
        <f>VLOOKUP(A513,Übersicht!$C$2:$N$67,12,FALSE)</f>
        <v>-</v>
      </c>
      <c r="W513" s="25" t="str">
        <f>VLOOKUP(A513,Übersicht!$C$2:$O$67,13,FALSE)</f>
        <v>-</v>
      </c>
      <c r="X513" s="4" t="s">
        <v>67</v>
      </c>
    </row>
    <row r="514" spans="1:24" x14ac:dyDescent="0.35">
      <c r="A514" s="3">
        <v>2212</v>
      </c>
      <c r="B514" s="22" t="s">
        <v>15</v>
      </c>
      <c r="C514" s="21" t="s">
        <v>29</v>
      </c>
      <c r="D514" s="23">
        <f>VLOOKUP(A514,Übersicht!$C$2:$D$67,2,FALSE)</f>
        <v>0</v>
      </c>
      <c r="E514" s="23" t="str">
        <f>VLOOKUP(A514,Übersicht!$C$2:$E$67,3,FALSE)</f>
        <v>≤ 5 bar</v>
      </c>
      <c r="F514" s="3">
        <v>508</v>
      </c>
      <c r="G514" s="3">
        <f>VLOOKUP(A514,Übersicht!$C$2:$P$67,14,FALSE)</f>
        <v>3</v>
      </c>
      <c r="H514" s="3">
        <v>1</v>
      </c>
      <c r="I514" s="24">
        <v>1678.7555555555555</v>
      </c>
      <c r="J514" s="3">
        <v>1990</v>
      </c>
      <c r="K514" s="4">
        <f t="shared" si="7"/>
        <v>14</v>
      </c>
      <c r="L514" s="21">
        <f>VLOOKUP(A514,Übersicht!$C$2:$F$67,4,FALSE)</f>
        <v>45</v>
      </c>
      <c r="M514" s="21">
        <f>VLOOKUP(A514,Übersicht!$C$2:$F$67,4,FALSE)</f>
        <v>45</v>
      </c>
      <c r="N514" s="3" t="s">
        <v>67</v>
      </c>
      <c r="O514" s="3">
        <v>1</v>
      </c>
      <c r="P514" s="4">
        <f>VLOOKUP(A514,Übersicht!$C$2:$I$67,7,FALSE)*100</f>
        <v>100</v>
      </c>
      <c r="Q514" s="4" t="s">
        <v>67</v>
      </c>
      <c r="R514" s="4">
        <f>VLOOKUP(A514,Übersicht!$C$2:$J$67,8,FALSE)*100</f>
        <v>100</v>
      </c>
      <c r="S514" s="4" t="str">
        <f>VLOOKUP(A514,Übersicht!$C$2:$K$67,9,FALSE)</f>
        <v>-</v>
      </c>
      <c r="T514" s="4" t="str">
        <f>VLOOKUP(A514,Übersicht!$C$2:$L$67,10,FALSE)</f>
        <v>-</v>
      </c>
      <c r="U514" s="25">
        <f>VLOOKUP(A514,Übersicht!$C$2:$M$67,11,FALSE)</f>
        <v>300</v>
      </c>
      <c r="V514" s="25" t="str">
        <f>VLOOKUP(A514,Übersicht!$C$2:$N$67,12,FALSE)</f>
        <v>-</v>
      </c>
      <c r="W514" s="25" t="str">
        <f>VLOOKUP(A514,Übersicht!$C$2:$O$67,13,FALSE)</f>
        <v>-</v>
      </c>
      <c r="X514" s="4" t="s">
        <v>67</v>
      </c>
    </row>
    <row r="515" spans="1:24" x14ac:dyDescent="0.35">
      <c r="A515" s="3">
        <v>2212</v>
      </c>
      <c r="B515" s="22" t="s">
        <v>15</v>
      </c>
      <c r="C515" s="21" t="s">
        <v>29</v>
      </c>
      <c r="D515" s="23">
        <f>VLOOKUP(A515,Übersicht!$C$2:$D$67,2,FALSE)</f>
        <v>0</v>
      </c>
      <c r="E515" s="23" t="str">
        <f>VLOOKUP(A515,Übersicht!$C$2:$E$67,3,FALSE)</f>
        <v>≤ 5 bar</v>
      </c>
      <c r="F515" s="3">
        <v>509</v>
      </c>
      <c r="G515" s="3">
        <f>VLOOKUP(A515,Übersicht!$C$2:$P$67,14,FALSE)</f>
        <v>3</v>
      </c>
      <c r="H515" s="3">
        <v>1</v>
      </c>
      <c r="I515" s="24">
        <v>1678.7555555555555</v>
      </c>
      <c r="J515" s="3">
        <v>1991</v>
      </c>
      <c r="K515" s="4">
        <f t="shared" si="7"/>
        <v>15</v>
      </c>
      <c r="L515" s="21">
        <f>VLOOKUP(A515,Übersicht!$C$2:$F$67,4,FALSE)</f>
        <v>45</v>
      </c>
      <c r="M515" s="21">
        <f>VLOOKUP(A515,Übersicht!$C$2:$F$67,4,FALSE)</f>
        <v>45</v>
      </c>
      <c r="N515" s="3" t="s">
        <v>67</v>
      </c>
      <c r="O515" s="3">
        <v>1</v>
      </c>
      <c r="P515" s="4">
        <f>VLOOKUP(A515,Übersicht!$C$2:$I$67,7,FALSE)*100</f>
        <v>100</v>
      </c>
      <c r="Q515" s="4" t="s">
        <v>67</v>
      </c>
      <c r="R515" s="4">
        <f>VLOOKUP(A515,Übersicht!$C$2:$J$67,8,FALSE)*100</f>
        <v>100</v>
      </c>
      <c r="S515" s="4" t="str">
        <f>VLOOKUP(A515,Übersicht!$C$2:$K$67,9,FALSE)</f>
        <v>-</v>
      </c>
      <c r="T515" s="4" t="str">
        <f>VLOOKUP(A515,Übersicht!$C$2:$L$67,10,FALSE)</f>
        <v>-</v>
      </c>
      <c r="U515" s="25">
        <f>VLOOKUP(A515,Übersicht!$C$2:$M$67,11,FALSE)</f>
        <v>300</v>
      </c>
      <c r="V515" s="25" t="str">
        <f>VLOOKUP(A515,Übersicht!$C$2:$N$67,12,FALSE)</f>
        <v>-</v>
      </c>
      <c r="W515" s="25" t="str">
        <f>VLOOKUP(A515,Übersicht!$C$2:$O$67,13,FALSE)</f>
        <v>-</v>
      </c>
      <c r="X515" s="4" t="s">
        <v>67</v>
      </c>
    </row>
    <row r="516" spans="1:24" x14ac:dyDescent="0.35">
      <c r="A516" s="3">
        <v>2212</v>
      </c>
      <c r="B516" s="22" t="s">
        <v>15</v>
      </c>
      <c r="C516" s="21" t="s">
        <v>29</v>
      </c>
      <c r="D516" s="23">
        <f>VLOOKUP(A516,Übersicht!$C$2:$D$67,2,FALSE)</f>
        <v>0</v>
      </c>
      <c r="E516" s="23" t="str">
        <f>VLOOKUP(A516,Übersicht!$C$2:$E$67,3,FALSE)</f>
        <v>≤ 5 bar</v>
      </c>
      <c r="F516" s="3">
        <v>510</v>
      </c>
      <c r="G516" s="3">
        <f>VLOOKUP(A516,Übersicht!$C$2:$P$67,14,FALSE)</f>
        <v>3</v>
      </c>
      <c r="H516" s="3">
        <v>1</v>
      </c>
      <c r="I516" s="24">
        <v>1678.7555555555555</v>
      </c>
      <c r="J516" s="3">
        <v>1992</v>
      </c>
      <c r="K516" s="4">
        <f t="shared" si="7"/>
        <v>16</v>
      </c>
      <c r="L516" s="21">
        <f>VLOOKUP(A516,Übersicht!$C$2:$F$67,4,FALSE)</f>
        <v>45</v>
      </c>
      <c r="M516" s="21">
        <f>VLOOKUP(A516,Übersicht!$C$2:$F$67,4,FALSE)</f>
        <v>45</v>
      </c>
      <c r="N516" s="3" t="s">
        <v>67</v>
      </c>
      <c r="O516" s="3">
        <v>1</v>
      </c>
      <c r="P516" s="4">
        <f>VLOOKUP(A516,Übersicht!$C$2:$I$67,7,FALSE)*100</f>
        <v>100</v>
      </c>
      <c r="Q516" s="4" t="s">
        <v>67</v>
      </c>
      <c r="R516" s="4">
        <f>VLOOKUP(A516,Übersicht!$C$2:$J$67,8,FALSE)*100</f>
        <v>100</v>
      </c>
      <c r="S516" s="4" t="str">
        <f>VLOOKUP(A516,Übersicht!$C$2:$K$67,9,FALSE)</f>
        <v>-</v>
      </c>
      <c r="T516" s="4" t="str">
        <f>VLOOKUP(A516,Übersicht!$C$2:$L$67,10,FALSE)</f>
        <v>-</v>
      </c>
      <c r="U516" s="25">
        <f>VLOOKUP(A516,Übersicht!$C$2:$M$67,11,FALSE)</f>
        <v>300</v>
      </c>
      <c r="V516" s="25" t="str">
        <f>VLOOKUP(A516,Übersicht!$C$2:$N$67,12,FALSE)</f>
        <v>-</v>
      </c>
      <c r="W516" s="25" t="str">
        <f>VLOOKUP(A516,Übersicht!$C$2:$O$67,13,FALSE)</f>
        <v>-</v>
      </c>
      <c r="X516" s="4" t="s">
        <v>67</v>
      </c>
    </row>
    <row r="517" spans="1:24" x14ac:dyDescent="0.35">
      <c r="A517" s="3">
        <v>2212</v>
      </c>
      <c r="B517" s="22" t="s">
        <v>15</v>
      </c>
      <c r="C517" s="21" t="s">
        <v>29</v>
      </c>
      <c r="D517" s="23">
        <f>VLOOKUP(A517,Übersicht!$C$2:$D$67,2,FALSE)</f>
        <v>0</v>
      </c>
      <c r="E517" s="23" t="str">
        <f>VLOOKUP(A517,Übersicht!$C$2:$E$67,3,FALSE)</f>
        <v>≤ 5 bar</v>
      </c>
      <c r="F517" s="3">
        <v>511</v>
      </c>
      <c r="G517" s="3">
        <f>VLOOKUP(A517,Übersicht!$C$2:$P$67,14,FALSE)</f>
        <v>3</v>
      </c>
      <c r="H517" s="3">
        <v>1</v>
      </c>
      <c r="I517" s="24">
        <v>1678.7555555555555</v>
      </c>
      <c r="J517" s="3">
        <v>1993</v>
      </c>
      <c r="K517" s="4">
        <f t="shared" si="7"/>
        <v>17</v>
      </c>
      <c r="L517" s="21">
        <f>VLOOKUP(A517,Übersicht!$C$2:$F$67,4,FALSE)</f>
        <v>45</v>
      </c>
      <c r="M517" s="21">
        <f>VLOOKUP(A517,Übersicht!$C$2:$F$67,4,FALSE)</f>
        <v>45</v>
      </c>
      <c r="N517" s="3" t="s">
        <v>67</v>
      </c>
      <c r="O517" s="3">
        <v>1</v>
      </c>
      <c r="P517" s="4">
        <f>VLOOKUP(A517,Übersicht!$C$2:$I$67,7,FALSE)*100</f>
        <v>100</v>
      </c>
      <c r="Q517" s="4" t="s">
        <v>67</v>
      </c>
      <c r="R517" s="4">
        <f>VLOOKUP(A517,Übersicht!$C$2:$J$67,8,FALSE)*100</f>
        <v>100</v>
      </c>
      <c r="S517" s="4" t="str">
        <f>VLOOKUP(A517,Übersicht!$C$2:$K$67,9,FALSE)</f>
        <v>-</v>
      </c>
      <c r="T517" s="4" t="str">
        <f>VLOOKUP(A517,Übersicht!$C$2:$L$67,10,FALSE)</f>
        <v>-</v>
      </c>
      <c r="U517" s="25">
        <f>VLOOKUP(A517,Übersicht!$C$2:$M$67,11,FALSE)</f>
        <v>300</v>
      </c>
      <c r="V517" s="25" t="str">
        <f>VLOOKUP(A517,Übersicht!$C$2:$N$67,12,FALSE)</f>
        <v>-</v>
      </c>
      <c r="W517" s="25" t="str">
        <f>VLOOKUP(A517,Übersicht!$C$2:$O$67,13,FALSE)</f>
        <v>-</v>
      </c>
      <c r="X517" s="4" t="s">
        <v>67</v>
      </c>
    </row>
    <row r="518" spans="1:24" x14ac:dyDescent="0.35">
      <c r="A518" s="3">
        <v>2212</v>
      </c>
      <c r="B518" s="22" t="s">
        <v>15</v>
      </c>
      <c r="C518" s="21" t="s">
        <v>29</v>
      </c>
      <c r="D518" s="23">
        <f>VLOOKUP(A518,Übersicht!$C$2:$D$67,2,FALSE)</f>
        <v>0</v>
      </c>
      <c r="E518" s="23" t="str">
        <f>VLOOKUP(A518,Übersicht!$C$2:$E$67,3,FALSE)</f>
        <v>≤ 5 bar</v>
      </c>
      <c r="F518" s="3">
        <v>512</v>
      </c>
      <c r="G518" s="3">
        <f>VLOOKUP(A518,Übersicht!$C$2:$P$67,14,FALSE)</f>
        <v>3</v>
      </c>
      <c r="H518" s="3">
        <v>1</v>
      </c>
      <c r="I518" s="24">
        <v>1678.7555555555555</v>
      </c>
      <c r="J518" s="3">
        <v>1994</v>
      </c>
      <c r="K518" s="4">
        <f t="shared" si="7"/>
        <v>18</v>
      </c>
      <c r="L518" s="21">
        <f>VLOOKUP(A518,Übersicht!$C$2:$F$67,4,FALSE)</f>
        <v>45</v>
      </c>
      <c r="M518" s="21">
        <f>VLOOKUP(A518,Übersicht!$C$2:$F$67,4,FALSE)</f>
        <v>45</v>
      </c>
      <c r="N518" s="3" t="s">
        <v>67</v>
      </c>
      <c r="O518" s="3">
        <v>1</v>
      </c>
      <c r="P518" s="4">
        <f>VLOOKUP(A518,Übersicht!$C$2:$I$67,7,FALSE)*100</f>
        <v>100</v>
      </c>
      <c r="Q518" s="4" t="s">
        <v>67</v>
      </c>
      <c r="R518" s="4">
        <f>VLOOKUP(A518,Übersicht!$C$2:$J$67,8,FALSE)*100</f>
        <v>100</v>
      </c>
      <c r="S518" s="4" t="str">
        <f>VLOOKUP(A518,Übersicht!$C$2:$K$67,9,FALSE)</f>
        <v>-</v>
      </c>
      <c r="T518" s="4" t="str">
        <f>VLOOKUP(A518,Übersicht!$C$2:$L$67,10,FALSE)</f>
        <v>-</v>
      </c>
      <c r="U518" s="25">
        <f>VLOOKUP(A518,Übersicht!$C$2:$M$67,11,FALSE)</f>
        <v>300</v>
      </c>
      <c r="V518" s="25" t="str">
        <f>VLOOKUP(A518,Übersicht!$C$2:$N$67,12,FALSE)</f>
        <v>-</v>
      </c>
      <c r="W518" s="25" t="str">
        <f>VLOOKUP(A518,Übersicht!$C$2:$O$67,13,FALSE)</f>
        <v>-</v>
      </c>
      <c r="X518" s="4" t="s">
        <v>67</v>
      </c>
    </row>
    <row r="519" spans="1:24" x14ac:dyDescent="0.35">
      <c r="A519" s="3">
        <v>2212</v>
      </c>
      <c r="B519" s="22" t="s">
        <v>15</v>
      </c>
      <c r="C519" s="21" t="s">
        <v>29</v>
      </c>
      <c r="D519" s="23">
        <f>VLOOKUP(A519,Übersicht!$C$2:$D$67,2,FALSE)</f>
        <v>0</v>
      </c>
      <c r="E519" s="23" t="str">
        <f>VLOOKUP(A519,Übersicht!$C$2:$E$67,3,FALSE)</f>
        <v>≤ 5 bar</v>
      </c>
      <c r="F519" s="3">
        <v>513</v>
      </c>
      <c r="G519" s="3">
        <f>VLOOKUP(A519,Übersicht!$C$2:$P$67,14,FALSE)</f>
        <v>3</v>
      </c>
      <c r="H519" s="3">
        <v>1</v>
      </c>
      <c r="I519" s="24">
        <v>1678.7555555555555</v>
      </c>
      <c r="J519" s="3">
        <v>1995</v>
      </c>
      <c r="K519" s="4">
        <f t="shared" ref="K519:K582" si="8">IF(M519-($K$2-J519)&lt;=0,0,M519-($K$2-J519))</f>
        <v>19</v>
      </c>
      <c r="L519" s="21">
        <f>VLOOKUP(A519,Übersicht!$C$2:$F$67,4,FALSE)</f>
        <v>45</v>
      </c>
      <c r="M519" s="21">
        <f>VLOOKUP(A519,Übersicht!$C$2:$F$67,4,FALSE)</f>
        <v>45</v>
      </c>
      <c r="N519" s="3" t="s">
        <v>67</v>
      </c>
      <c r="O519" s="3">
        <v>1</v>
      </c>
      <c r="P519" s="4">
        <f>VLOOKUP(A519,Übersicht!$C$2:$I$67,7,FALSE)*100</f>
        <v>100</v>
      </c>
      <c r="Q519" s="4" t="s">
        <v>67</v>
      </c>
      <c r="R519" s="4">
        <f>VLOOKUP(A519,Übersicht!$C$2:$J$67,8,FALSE)*100</f>
        <v>100</v>
      </c>
      <c r="S519" s="4" t="str">
        <f>VLOOKUP(A519,Übersicht!$C$2:$K$67,9,FALSE)</f>
        <v>-</v>
      </c>
      <c r="T519" s="4" t="str">
        <f>VLOOKUP(A519,Übersicht!$C$2:$L$67,10,FALSE)</f>
        <v>-</v>
      </c>
      <c r="U519" s="25">
        <f>VLOOKUP(A519,Übersicht!$C$2:$M$67,11,FALSE)</f>
        <v>300</v>
      </c>
      <c r="V519" s="25" t="str">
        <f>VLOOKUP(A519,Übersicht!$C$2:$N$67,12,FALSE)</f>
        <v>-</v>
      </c>
      <c r="W519" s="25" t="str">
        <f>VLOOKUP(A519,Übersicht!$C$2:$O$67,13,FALSE)</f>
        <v>-</v>
      </c>
      <c r="X519" s="4" t="s">
        <v>67</v>
      </c>
    </row>
    <row r="520" spans="1:24" x14ac:dyDescent="0.35">
      <c r="A520" s="3">
        <v>2212</v>
      </c>
      <c r="B520" s="22" t="s">
        <v>15</v>
      </c>
      <c r="C520" s="21" t="s">
        <v>29</v>
      </c>
      <c r="D520" s="23">
        <f>VLOOKUP(A520,Übersicht!$C$2:$D$67,2,FALSE)</f>
        <v>0</v>
      </c>
      <c r="E520" s="23" t="str">
        <f>VLOOKUP(A520,Übersicht!$C$2:$E$67,3,FALSE)</f>
        <v>≤ 5 bar</v>
      </c>
      <c r="F520" s="3">
        <v>514</v>
      </c>
      <c r="G520" s="3">
        <f>VLOOKUP(A520,Übersicht!$C$2:$P$67,14,FALSE)</f>
        <v>3</v>
      </c>
      <c r="H520" s="3">
        <v>1</v>
      </c>
      <c r="I520" s="24">
        <v>1678.7555555555555</v>
      </c>
      <c r="J520" s="3">
        <v>1996</v>
      </c>
      <c r="K520" s="4">
        <f t="shared" si="8"/>
        <v>20</v>
      </c>
      <c r="L520" s="21">
        <f>VLOOKUP(A520,Übersicht!$C$2:$F$67,4,FALSE)</f>
        <v>45</v>
      </c>
      <c r="M520" s="21">
        <f>VLOOKUP(A520,Übersicht!$C$2:$F$67,4,FALSE)</f>
        <v>45</v>
      </c>
      <c r="N520" s="3" t="s">
        <v>67</v>
      </c>
      <c r="O520" s="3">
        <v>1</v>
      </c>
      <c r="P520" s="4">
        <f>VLOOKUP(A520,Übersicht!$C$2:$I$67,7,FALSE)*100</f>
        <v>100</v>
      </c>
      <c r="Q520" s="4" t="s">
        <v>67</v>
      </c>
      <c r="R520" s="4">
        <f>VLOOKUP(A520,Übersicht!$C$2:$J$67,8,FALSE)*100</f>
        <v>100</v>
      </c>
      <c r="S520" s="4" t="str">
        <f>VLOOKUP(A520,Übersicht!$C$2:$K$67,9,FALSE)</f>
        <v>-</v>
      </c>
      <c r="T520" s="4" t="str">
        <f>VLOOKUP(A520,Übersicht!$C$2:$L$67,10,FALSE)</f>
        <v>-</v>
      </c>
      <c r="U520" s="25">
        <f>VLOOKUP(A520,Übersicht!$C$2:$M$67,11,FALSE)</f>
        <v>300</v>
      </c>
      <c r="V520" s="25" t="str">
        <f>VLOOKUP(A520,Übersicht!$C$2:$N$67,12,FALSE)</f>
        <v>-</v>
      </c>
      <c r="W520" s="25" t="str">
        <f>VLOOKUP(A520,Übersicht!$C$2:$O$67,13,FALSE)</f>
        <v>-</v>
      </c>
      <c r="X520" s="4" t="s">
        <v>67</v>
      </c>
    </row>
    <row r="521" spans="1:24" x14ac:dyDescent="0.35">
      <c r="A521" s="3">
        <v>2212</v>
      </c>
      <c r="B521" s="22" t="s">
        <v>15</v>
      </c>
      <c r="C521" s="21" t="s">
        <v>29</v>
      </c>
      <c r="D521" s="23">
        <f>VLOOKUP(A521,Übersicht!$C$2:$D$67,2,FALSE)</f>
        <v>0</v>
      </c>
      <c r="E521" s="23" t="str">
        <f>VLOOKUP(A521,Übersicht!$C$2:$E$67,3,FALSE)</f>
        <v>≤ 5 bar</v>
      </c>
      <c r="F521" s="3">
        <v>515</v>
      </c>
      <c r="G521" s="3">
        <f>VLOOKUP(A521,Übersicht!$C$2:$P$67,14,FALSE)</f>
        <v>3</v>
      </c>
      <c r="H521" s="3">
        <v>1</v>
      </c>
      <c r="I521" s="24">
        <v>1678.7555555555555</v>
      </c>
      <c r="J521" s="3">
        <v>1997</v>
      </c>
      <c r="K521" s="4">
        <f t="shared" si="8"/>
        <v>21</v>
      </c>
      <c r="L521" s="21">
        <f>VLOOKUP(A521,Übersicht!$C$2:$F$67,4,FALSE)</f>
        <v>45</v>
      </c>
      <c r="M521" s="21">
        <f>VLOOKUP(A521,Übersicht!$C$2:$F$67,4,FALSE)</f>
        <v>45</v>
      </c>
      <c r="N521" s="3" t="s">
        <v>67</v>
      </c>
      <c r="O521" s="3">
        <v>1</v>
      </c>
      <c r="P521" s="4">
        <f>VLOOKUP(A521,Übersicht!$C$2:$I$67,7,FALSE)*100</f>
        <v>100</v>
      </c>
      <c r="Q521" s="4" t="s">
        <v>67</v>
      </c>
      <c r="R521" s="4">
        <f>VLOOKUP(A521,Übersicht!$C$2:$J$67,8,FALSE)*100</f>
        <v>100</v>
      </c>
      <c r="S521" s="4" t="str">
        <f>VLOOKUP(A521,Übersicht!$C$2:$K$67,9,FALSE)</f>
        <v>-</v>
      </c>
      <c r="T521" s="4" t="str">
        <f>VLOOKUP(A521,Übersicht!$C$2:$L$67,10,FALSE)</f>
        <v>-</v>
      </c>
      <c r="U521" s="25">
        <f>VLOOKUP(A521,Übersicht!$C$2:$M$67,11,FALSE)</f>
        <v>300</v>
      </c>
      <c r="V521" s="25" t="str">
        <f>VLOOKUP(A521,Übersicht!$C$2:$N$67,12,FALSE)</f>
        <v>-</v>
      </c>
      <c r="W521" s="25" t="str">
        <f>VLOOKUP(A521,Übersicht!$C$2:$O$67,13,FALSE)</f>
        <v>-</v>
      </c>
      <c r="X521" s="4" t="s">
        <v>67</v>
      </c>
    </row>
    <row r="522" spans="1:24" x14ac:dyDescent="0.35">
      <c r="A522" s="3">
        <v>2212</v>
      </c>
      <c r="B522" s="22" t="s">
        <v>15</v>
      </c>
      <c r="C522" s="21" t="s">
        <v>29</v>
      </c>
      <c r="D522" s="23">
        <f>VLOOKUP(A522,Übersicht!$C$2:$D$67,2,FALSE)</f>
        <v>0</v>
      </c>
      <c r="E522" s="23" t="str">
        <f>VLOOKUP(A522,Übersicht!$C$2:$E$67,3,FALSE)</f>
        <v>≤ 5 bar</v>
      </c>
      <c r="F522" s="3">
        <v>516</v>
      </c>
      <c r="G522" s="3">
        <f>VLOOKUP(A522,Übersicht!$C$2:$P$67,14,FALSE)</f>
        <v>3</v>
      </c>
      <c r="H522" s="3">
        <v>1</v>
      </c>
      <c r="I522" s="24">
        <v>1678.7555555555555</v>
      </c>
      <c r="J522" s="3">
        <v>1998</v>
      </c>
      <c r="K522" s="4">
        <f t="shared" si="8"/>
        <v>22</v>
      </c>
      <c r="L522" s="21">
        <f>VLOOKUP(A522,Übersicht!$C$2:$F$67,4,FALSE)</f>
        <v>45</v>
      </c>
      <c r="M522" s="21">
        <f>VLOOKUP(A522,Übersicht!$C$2:$F$67,4,FALSE)</f>
        <v>45</v>
      </c>
      <c r="N522" s="3" t="s">
        <v>67</v>
      </c>
      <c r="O522" s="3">
        <v>1</v>
      </c>
      <c r="P522" s="4">
        <f>VLOOKUP(A522,Übersicht!$C$2:$I$67,7,FALSE)*100</f>
        <v>100</v>
      </c>
      <c r="Q522" s="4" t="s">
        <v>67</v>
      </c>
      <c r="R522" s="4">
        <f>VLOOKUP(A522,Übersicht!$C$2:$J$67,8,FALSE)*100</f>
        <v>100</v>
      </c>
      <c r="S522" s="4" t="str">
        <f>VLOOKUP(A522,Übersicht!$C$2:$K$67,9,FALSE)</f>
        <v>-</v>
      </c>
      <c r="T522" s="4" t="str">
        <f>VLOOKUP(A522,Übersicht!$C$2:$L$67,10,FALSE)</f>
        <v>-</v>
      </c>
      <c r="U522" s="25">
        <f>VLOOKUP(A522,Übersicht!$C$2:$M$67,11,FALSE)</f>
        <v>300</v>
      </c>
      <c r="V522" s="25" t="str">
        <f>VLOOKUP(A522,Übersicht!$C$2:$N$67,12,FALSE)</f>
        <v>-</v>
      </c>
      <c r="W522" s="25" t="str">
        <f>VLOOKUP(A522,Übersicht!$C$2:$O$67,13,FALSE)</f>
        <v>-</v>
      </c>
      <c r="X522" s="4" t="s">
        <v>67</v>
      </c>
    </row>
    <row r="523" spans="1:24" x14ac:dyDescent="0.35">
      <c r="A523" s="3">
        <v>2212</v>
      </c>
      <c r="B523" s="22" t="s">
        <v>15</v>
      </c>
      <c r="C523" s="21" t="s">
        <v>29</v>
      </c>
      <c r="D523" s="23">
        <f>VLOOKUP(A523,Übersicht!$C$2:$D$67,2,FALSE)</f>
        <v>0</v>
      </c>
      <c r="E523" s="23" t="str">
        <f>VLOOKUP(A523,Übersicht!$C$2:$E$67,3,FALSE)</f>
        <v>≤ 5 bar</v>
      </c>
      <c r="F523" s="3">
        <v>517</v>
      </c>
      <c r="G523" s="3">
        <f>VLOOKUP(A523,Übersicht!$C$2:$P$67,14,FALSE)</f>
        <v>3</v>
      </c>
      <c r="H523" s="3">
        <v>1</v>
      </c>
      <c r="I523" s="24">
        <v>1678.7555555555555</v>
      </c>
      <c r="J523" s="3">
        <v>1999</v>
      </c>
      <c r="K523" s="4">
        <f t="shared" si="8"/>
        <v>23</v>
      </c>
      <c r="L523" s="21">
        <f>VLOOKUP(A523,Übersicht!$C$2:$F$67,4,FALSE)</f>
        <v>45</v>
      </c>
      <c r="M523" s="21">
        <f>VLOOKUP(A523,Übersicht!$C$2:$F$67,4,FALSE)</f>
        <v>45</v>
      </c>
      <c r="N523" s="3" t="s">
        <v>67</v>
      </c>
      <c r="O523" s="3">
        <v>1</v>
      </c>
      <c r="P523" s="4">
        <f>VLOOKUP(A523,Übersicht!$C$2:$I$67,7,FALSE)*100</f>
        <v>100</v>
      </c>
      <c r="Q523" s="4" t="s">
        <v>67</v>
      </c>
      <c r="R523" s="4">
        <f>VLOOKUP(A523,Übersicht!$C$2:$J$67,8,FALSE)*100</f>
        <v>100</v>
      </c>
      <c r="S523" s="4" t="str">
        <f>VLOOKUP(A523,Übersicht!$C$2:$K$67,9,FALSE)</f>
        <v>-</v>
      </c>
      <c r="T523" s="4" t="str">
        <f>VLOOKUP(A523,Übersicht!$C$2:$L$67,10,FALSE)</f>
        <v>-</v>
      </c>
      <c r="U523" s="25">
        <f>VLOOKUP(A523,Übersicht!$C$2:$M$67,11,FALSE)</f>
        <v>300</v>
      </c>
      <c r="V523" s="25" t="str">
        <f>VLOOKUP(A523,Übersicht!$C$2:$N$67,12,FALSE)</f>
        <v>-</v>
      </c>
      <c r="W523" s="25" t="str">
        <f>VLOOKUP(A523,Übersicht!$C$2:$O$67,13,FALSE)</f>
        <v>-</v>
      </c>
      <c r="X523" s="4" t="s">
        <v>67</v>
      </c>
    </row>
    <row r="524" spans="1:24" x14ac:dyDescent="0.35">
      <c r="A524" s="3">
        <v>2212</v>
      </c>
      <c r="B524" s="22" t="s">
        <v>15</v>
      </c>
      <c r="C524" s="21" t="s">
        <v>29</v>
      </c>
      <c r="D524" s="23">
        <f>VLOOKUP(A524,Übersicht!$C$2:$D$67,2,FALSE)</f>
        <v>0</v>
      </c>
      <c r="E524" s="23" t="str">
        <f>VLOOKUP(A524,Übersicht!$C$2:$E$67,3,FALSE)</f>
        <v>≤ 5 bar</v>
      </c>
      <c r="F524" s="3">
        <v>518</v>
      </c>
      <c r="G524" s="3">
        <f>VLOOKUP(A524,Übersicht!$C$2:$P$67,14,FALSE)</f>
        <v>3</v>
      </c>
      <c r="H524" s="3">
        <v>1</v>
      </c>
      <c r="I524" s="24">
        <v>1678.7555555555555</v>
      </c>
      <c r="J524" s="3">
        <v>2000</v>
      </c>
      <c r="K524" s="4">
        <f t="shared" si="8"/>
        <v>24</v>
      </c>
      <c r="L524" s="21">
        <f>VLOOKUP(A524,Übersicht!$C$2:$F$67,4,FALSE)</f>
        <v>45</v>
      </c>
      <c r="M524" s="21">
        <f>VLOOKUP(A524,Übersicht!$C$2:$F$67,4,FALSE)</f>
        <v>45</v>
      </c>
      <c r="N524" s="3" t="s">
        <v>67</v>
      </c>
      <c r="O524" s="3">
        <v>1</v>
      </c>
      <c r="P524" s="4">
        <f>VLOOKUP(A524,Übersicht!$C$2:$I$67,7,FALSE)*100</f>
        <v>100</v>
      </c>
      <c r="Q524" s="4" t="s">
        <v>67</v>
      </c>
      <c r="R524" s="4">
        <f>VLOOKUP(A524,Übersicht!$C$2:$J$67,8,FALSE)*100</f>
        <v>100</v>
      </c>
      <c r="S524" s="4" t="str">
        <f>VLOOKUP(A524,Übersicht!$C$2:$K$67,9,FALSE)</f>
        <v>-</v>
      </c>
      <c r="T524" s="4" t="str">
        <f>VLOOKUP(A524,Übersicht!$C$2:$L$67,10,FALSE)</f>
        <v>-</v>
      </c>
      <c r="U524" s="25">
        <f>VLOOKUP(A524,Übersicht!$C$2:$M$67,11,FALSE)</f>
        <v>300</v>
      </c>
      <c r="V524" s="25" t="str">
        <f>VLOOKUP(A524,Übersicht!$C$2:$N$67,12,FALSE)</f>
        <v>-</v>
      </c>
      <c r="W524" s="25" t="str">
        <f>VLOOKUP(A524,Übersicht!$C$2:$O$67,13,FALSE)</f>
        <v>-</v>
      </c>
      <c r="X524" s="4" t="s">
        <v>67</v>
      </c>
    </row>
    <row r="525" spans="1:24" x14ac:dyDescent="0.35">
      <c r="A525" s="3">
        <v>2212</v>
      </c>
      <c r="B525" s="22" t="s">
        <v>15</v>
      </c>
      <c r="C525" s="21" t="s">
        <v>29</v>
      </c>
      <c r="D525" s="23">
        <f>VLOOKUP(A525,Übersicht!$C$2:$D$67,2,FALSE)</f>
        <v>0</v>
      </c>
      <c r="E525" s="23" t="str">
        <f>VLOOKUP(A525,Übersicht!$C$2:$E$67,3,FALSE)</f>
        <v>≤ 5 bar</v>
      </c>
      <c r="F525" s="3">
        <v>519</v>
      </c>
      <c r="G525" s="3">
        <f>VLOOKUP(A525,Übersicht!$C$2:$P$67,14,FALSE)</f>
        <v>3</v>
      </c>
      <c r="H525" s="3">
        <v>1</v>
      </c>
      <c r="I525" s="24">
        <v>1678.7555555555555</v>
      </c>
      <c r="J525" s="3">
        <v>2001</v>
      </c>
      <c r="K525" s="4">
        <f t="shared" si="8"/>
        <v>25</v>
      </c>
      <c r="L525" s="21">
        <f>VLOOKUP(A525,Übersicht!$C$2:$F$67,4,FALSE)</f>
        <v>45</v>
      </c>
      <c r="M525" s="21">
        <f>VLOOKUP(A525,Übersicht!$C$2:$F$67,4,FALSE)</f>
        <v>45</v>
      </c>
      <c r="N525" s="3" t="s">
        <v>67</v>
      </c>
      <c r="O525" s="3">
        <v>1</v>
      </c>
      <c r="P525" s="4">
        <f>VLOOKUP(A525,Übersicht!$C$2:$I$67,7,FALSE)*100</f>
        <v>100</v>
      </c>
      <c r="Q525" s="4" t="s">
        <v>67</v>
      </c>
      <c r="R525" s="4">
        <f>VLOOKUP(A525,Übersicht!$C$2:$J$67,8,FALSE)*100</f>
        <v>100</v>
      </c>
      <c r="S525" s="4" t="str">
        <f>VLOOKUP(A525,Übersicht!$C$2:$K$67,9,FALSE)</f>
        <v>-</v>
      </c>
      <c r="T525" s="4" t="str">
        <f>VLOOKUP(A525,Übersicht!$C$2:$L$67,10,FALSE)</f>
        <v>-</v>
      </c>
      <c r="U525" s="25">
        <f>VLOOKUP(A525,Übersicht!$C$2:$M$67,11,FALSE)</f>
        <v>300</v>
      </c>
      <c r="V525" s="25" t="str">
        <f>VLOOKUP(A525,Übersicht!$C$2:$N$67,12,FALSE)</f>
        <v>-</v>
      </c>
      <c r="W525" s="25" t="str">
        <f>VLOOKUP(A525,Übersicht!$C$2:$O$67,13,FALSE)</f>
        <v>-</v>
      </c>
      <c r="X525" s="4" t="s">
        <v>67</v>
      </c>
    </row>
    <row r="526" spans="1:24" x14ac:dyDescent="0.35">
      <c r="A526" s="3">
        <v>2212</v>
      </c>
      <c r="B526" s="22" t="s">
        <v>15</v>
      </c>
      <c r="C526" s="21" t="s">
        <v>29</v>
      </c>
      <c r="D526" s="23">
        <f>VLOOKUP(A526,Übersicht!$C$2:$D$67,2,FALSE)</f>
        <v>0</v>
      </c>
      <c r="E526" s="23" t="str">
        <f>VLOOKUP(A526,Übersicht!$C$2:$E$67,3,FALSE)</f>
        <v>≤ 5 bar</v>
      </c>
      <c r="F526" s="3">
        <v>520</v>
      </c>
      <c r="G526" s="3">
        <f>VLOOKUP(A526,Übersicht!$C$2:$P$67,14,FALSE)</f>
        <v>3</v>
      </c>
      <c r="H526" s="3">
        <v>1</v>
      </c>
      <c r="I526" s="24">
        <v>1678.7555555555555</v>
      </c>
      <c r="J526" s="3">
        <v>2002</v>
      </c>
      <c r="K526" s="4">
        <f t="shared" si="8"/>
        <v>26</v>
      </c>
      <c r="L526" s="21">
        <f>VLOOKUP(A526,Übersicht!$C$2:$F$67,4,FALSE)</f>
        <v>45</v>
      </c>
      <c r="M526" s="21">
        <f>VLOOKUP(A526,Übersicht!$C$2:$F$67,4,FALSE)</f>
        <v>45</v>
      </c>
      <c r="N526" s="3" t="s">
        <v>67</v>
      </c>
      <c r="O526" s="3">
        <v>1</v>
      </c>
      <c r="P526" s="4">
        <f>VLOOKUP(A526,Übersicht!$C$2:$I$67,7,FALSE)*100</f>
        <v>100</v>
      </c>
      <c r="Q526" s="4" t="s">
        <v>67</v>
      </c>
      <c r="R526" s="4">
        <f>VLOOKUP(A526,Übersicht!$C$2:$J$67,8,FALSE)*100</f>
        <v>100</v>
      </c>
      <c r="S526" s="4" t="str">
        <f>VLOOKUP(A526,Übersicht!$C$2:$K$67,9,FALSE)</f>
        <v>-</v>
      </c>
      <c r="T526" s="4" t="str">
        <f>VLOOKUP(A526,Übersicht!$C$2:$L$67,10,FALSE)</f>
        <v>-</v>
      </c>
      <c r="U526" s="25">
        <f>VLOOKUP(A526,Übersicht!$C$2:$M$67,11,FALSE)</f>
        <v>300</v>
      </c>
      <c r="V526" s="25" t="str">
        <f>VLOOKUP(A526,Übersicht!$C$2:$N$67,12,FALSE)</f>
        <v>-</v>
      </c>
      <c r="W526" s="25" t="str">
        <f>VLOOKUP(A526,Übersicht!$C$2:$O$67,13,FALSE)</f>
        <v>-</v>
      </c>
      <c r="X526" s="4" t="s">
        <v>67</v>
      </c>
    </row>
    <row r="527" spans="1:24" x14ac:dyDescent="0.35">
      <c r="A527" s="3">
        <v>2212</v>
      </c>
      <c r="B527" s="22" t="s">
        <v>15</v>
      </c>
      <c r="C527" s="21" t="s">
        <v>29</v>
      </c>
      <c r="D527" s="23">
        <f>VLOOKUP(A527,Übersicht!$C$2:$D$67,2,FALSE)</f>
        <v>0</v>
      </c>
      <c r="E527" s="23" t="str">
        <f>VLOOKUP(A527,Übersicht!$C$2:$E$67,3,FALSE)</f>
        <v>≤ 5 bar</v>
      </c>
      <c r="F527" s="3">
        <v>521</v>
      </c>
      <c r="G527" s="3">
        <f>VLOOKUP(A527,Übersicht!$C$2:$P$67,14,FALSE)</f>
        <v>3</v>
      </c>
      <c r="H527" s="3">
        <v>1</v>
      </c>
      <c r="I527" s="24">
        <v>1678.7555555555555</v>
      </c>
      <c r="J527" s="3">
        <v>2003</v>
      </c>
      <c r="K527" s="4">
        <f t="shared" si="8"/>
        <v>27</v>
      </c>
      <c r="L527" s="21">
        <f>VLOOKUP(A527,Übersicht!$C$2:$F$67,4,FALSE)</f>
        <v>45</v>
      </c>
      <c r="M527" s="21">
        <f>VLOOKUP(A527,Übersicht!$C$2:$F$67,4,FALSE)</f>
        <v>45</v>
      </c>
      <c r="N527" s="3" t="s">
        <v>67</v>
      </c>
      <c r="O527" s="3">
        <v>1</v>
      </c>
      <c r="P527" s="4">
        <f>VLOOKUP(A527,Übersicht!$C$2:$I$67,7,FALSE)*100</f>
        <v>100</v>
      </c>
      <c r="Q527" s="4" t="s">
        <v>67</v>
      </c>
      <c r="R527" s="4">
        <f>VLOOKUP(A527,Übersicht!$C$2:$J$67,8,FALSE)*100</f>
        <v>100</v>
      </c>
      <c r="S527" s="4" t="str">
        <f>VLOOKUP(A527,Übersicht!$C$2:$K$67,9,FALSE)</f>
        <v>-</v>
      </c>
      <c r="T527" s="4" t="str">
        <f>VLOOKUP(A527,Übersicht!$C$2:$L$67,10,FALSE)</f>
        <v>-</v>
      </c>
      <c r="U527" s="25">
        <f>VLOOKUP(A527,Übersicht!$C$2:$M$67,11,FALSE)</f>
        <v>300</v>
      </c>
      <c r="V527" s="25" t="str">
        <f>VLOOKUP(A527,Übersicht!$C$2:$N$67,12,FALSE)</f>
        <v>-</v>
      </c>
      <c r="W527" s="25" t="str">
        <f>VLOOKUP(A527,Übersicht!$C$2:$O$67,13,FALSE)</f>
        <v>-</v>
      </c>
      <c r="X527" s="4" t="s">
        <v>67</v>
      </c>
    </row>
    <row r="528" spans="1:24" x14ac:dyDescent="0.35">
      <c r="A528" s="3">
        <v>2212</v>
      </c>
      <c r="B528" s="22" t="s">
        <v>15</v>
      </c>
      <c r="C528" s="21" t="s">
        <v>29</v>
      </c>
      <c r="D528" s="23">
        <f>VLOOKUP(A528,Übersicht!$C$2:$D$67,2,FALSE)</f>
        <v>0</v>
      </c>
      <c r="E528" s="23" t="str">
        <f>VLOOKUP(A528,Übersicht!$C$2:$E$67,3,FALSE)</f>
        <v>≤ 5 bar</v>
      </c>
      <c r="F528" s="3">
        <v>522</v>
      </c>
      <c r="G528" s="3">
        <f>VLOOKUP(A528,Übersicht!$C$2:$P$67,14,FALSE)</f>
        <v>3</v>
      </c>
      <c r="H528" s="3">
        <v>1</v>
      </c>
      <c r="I528" s="24">
        <v>1678.7555555555555</v>
      </c>
      <c r="J528" s="3">
        <v>2004</v>
      </c>
      <c r="K528" s="4">
        <f t="shared" si="8"/>
        <v>28</v>
      </c>
      <c r="L528" s="21">
        <f>VLOOKUP(A528,Übersicht!$C$2:$F$67,4,FALSE)</f>
        <v>45</v>
      </c>
      <c r="M528" s="21">
        <f>VLOOKUP(A528,Übersicht!$C$2:$F$67,4,FALSE)</f>
        <v>45</v>
      </c>
      <c r="N528" s="3" t="s">
        <v>67</v>
      </c>
      <c r="O528" s="3">
        <v>1</v>
      </c>
      <c r="P528" s="4">
        <f>VLOOKUP(A528,Übersicht!$C$2:$I$67,7,FALSE)*100</f>
        <v>100</v>
      </c>
      <c r="Q528" s="4" t="s">
        <v>67</v>
      </c>
      <c r="R528" s="4">
        <f>VLOOKUP(A528,Übersicht!$C$2:$J$67,8,FALSE)*100</f>
        <v>100</v>
      </c>
      <c r="S528" s="4" t="str">
        <f>VLOOKUP(A528,Übersicht!$C$2:$K$67,9,FALSE)</f>
        <v>-</v>
      </c>
      <c r="T528" s="4" t="str">
        <f>VLOOKUP(A528,Übersicht!$C$2:$L$67,10,FALSE)</f>
        <v>-</v>
      </c>
      <c r="U528" s="25">
        <f>VLOOKUP(A528,Übersicht!$C$2:$M$67,11,FALSE)</f>
        <v>300</v>
      </c>
      <c r="V528" s="25" t="str">
        <f>VLOOKUP(A528,Übersicht!$C$2:$N$67,12,FALSE)</f>
        <v>-</v>
      </c>
      <c r="W528" s="25" t="str">
        <f>VLOOKUP(A528,Übersicht!$C$2:$O$67,13,FALSE)</f>
        <v>-</v>
      </c>
      <c r="X528" s="4" t="s">
        <v>67</v>
      </c>
    </row>
    <row r="529" spans="1:24" x14ac:dyDescent="0.35">
      <c r="A529" s="3">
        <v>2212</v>
      </c>
      <c r="B529" s="22" t="s">
        <v>15</v>
      </c>
      <c r="C529" s="21" t="s">
        <v>29</v>
      </c>
      <c r="D529" s="23">
        <f>VLOOKUP(A529,Übersicht!$C$2:$D$67,2,FALSE)</f>
        <v>0</v>
      </c>
      <c r="E529" s="23" t="str">
        <f>VLOOKUP(A529,Übersicht!$C$2:$E$67,3,FALSE)</f>
        <v>≤ 5 bar</v>
      </c>
      <c r="F529" s="3">
        <v>523</v>
      </c>
      <c r="G529" s="3">
        <f>VLOOKUP(A529,Übersicht!$C$2:$P$67,14,FALSE)</f>
        <v>3</v>
      </c>
      <c r="H529" s="3">
        <v>1</v>
      </c>
      <c r="I529" s="24">
        <v>1678.7555555555555</v>
      </c>
      <c r="J529" s="3">
        <v>2005</v>
      </c>
      <c r="K529" s="4">
        <f t="shared" si="8"/>
        <v>29</v>
      </c>
      <c r="L529" s="21">
        <f>VLOOKUP(A529,Übersicht!$C$2:$F$67,4,FALSE)</f>
        <v>45</v>
      </c>
      <c r="M529" s="21">
        <f>VLOOKUP(A529,Übersicht!$C$2:$F$67,4,FALSE)</f>
        <v>45</v>
      </c>
      <c r="N529" s="3" t="s">
        <v>67</v>
      </c>
      <c r="O529" s="3">
        <v>1</v>
      </c>
      <c r="P529" s="4">
        <f>VLOOKUP(A529,Übersicht!$C$2:$I$67,7,FALSE)*100</f>
        <v>100</v>
      </c>
      <c r="Q529" s="4" t="s">
        <v>67</v>
      </c>
      <c r="R529" s="4">
        <f>VLOOKUP(A529,Übersicht!$C$2:$J$67,8,FALSE)*100</f>
        <v>100</v>
      </c>
      <c r="S529" s="4" t="str">
        <f>VLOOKUP(A529,Übersicht!$C$2:$K$67,9,FALSE)</f>
        <v>-</v>
      </c>
      <c r="T529" s="4" t="str">
        <f>VLOOKUP(A529,Übersicht!$C$2:$L$67,10,FALSE)</f>
        <v>-</v>
      </c>
      <c r="U529" s="25">
        <f>VLOOKUP(A529,Übersicht!$C$2:$M$67,11,FALSE)</f>
        <v>300</v>
      </c>
      <c r="V529" s="25" t="str">
        <f>VLOOKUP(A529,Übersicht!$C$2:$N$67,12,FALSE)</f>
        <v>-</v>
      </c>
      <c r="W529" s="25" t="str">
        <f>VLOOKUP(A529,Übersicht!$C$2:$O$67,13,FALSE)</f>
        <v>-</v>
      </c>
      <c r="X529" s="4" t="s">
        <v>67</v>
      </c>
    </row>
    <row r="530" spans="1:24" x14ac:dyDescent="0.35">
      <c r="A530" s="3">
        <v>2212</v>
      </c>
      <c r="B530" s="22" t="s">
        <v>15</v>
      </c>
      <c r="C530" s="21" t="s">
        <v>29</v>
      </c>
      <c r="D530" s="23">
        <f>VLOOKUP(A530,Übersicht!$C$2:$D$67,2,FALSE)</f>
        <v>0</v>
      </c>
      <c r="E530" s="23" t="str">
        <f>VLOOKUP(A530,Übersicht!$C$2:$E$67,3,FALSE)</f>
        <v>≤ 5 bar</v>
      </c>
      <c r="F530" s="3">
        <v>524</v>
      </c>
      <c r="G530" s="3">
        <f>VLOOKUP(A530,Übersicht!$C$2:$P$67,14,FALSE)</f>
        <v>3</v>
      </c>
      <c r="H530" s="3">
        <v>1</v>
      </c>
      <c r="I530" s="24">
        <v>1678.7555555555555</v>
      </c>
      <c r="J530" s="3">
        <v>2006</v>
      </c>
      <c r="K530" s="4">
        <f t="shared" si="8"/>
        <v>30</v>
      </c>
      <c r="L530" s="21">
        <f>VLOOKUP(A530,Übersicht!$C$2:$F$67,4,FALSE)</f>
        <v>45</v>
      </c>
      <c r="M530" s="21">
        <f>VLOOKUP(A530,Übersicht!$C$2:$F$67,4,FALSE)</f>
        <v>45</v>
      </c>
      <c r="N530" s="3" t="s">
        <v>67</v>
      </c>
      <c r="O530" s="3">
        <v>1</v>
      </c>
      <c r="P530" s="4">
        <f>VLOOKUP(A530,Übersicht!$C$2:$I$67,7,FALSE)*100</f>
        <v>100</v>
      </c>
      <c r="Q530" s="4" t="s">
        <v>67</v>
      </c>
      <c r="R530" s="4">
        <f>VLOOKUP(A530,Übersicht!$C$2:$J$67,8,FALSE)*100</f>
        <v>100</v>
      </c>
      <c r="S530" s="4" t="str">
        <f>VLOOKUP(A530,Übersicht!$C$2:$K$67,9,FALSE)</f>
        <v>-</v>
      </c>
      <c r="T530" s="4" t="str">
        <f>VLOOKUP(A530,Übersicht!$C$2:$L$67,10,FALSE)</f>
        <v>-</v>
      </c>
      <c r="U530" s="25">
        <f>VLOOKUP(A530,Übersicht!$C$2:$M$67,11,FALSE)</f>
        <v>300</v>
      </c>
      <c r="V530" s="25" t="str">
        <f>VLOOKUP(A530,Übersicht!$C$2:$N$67,12,FALSE)</f>
        <v>-</v>
      </c>
      <c r="W530" s="25" t="str">
        <f>VLOOKUP(A530,Übersicht!$C$2:$O$67,13,FALSE)</f>
        <v>-</v>
      </c>
      <c r="X530" s="4" t="s">
        <v>67</v>
      </c>
    </row>
    <row r="531" spans="1:24" x14ac:dyDescent="0.35">
      <c r="A531" s="3">
        <v>2212</v>
      </c>
      <c r="B531" s="22" t="s">
        <v>15</v>
      </c>
      <c r="C531" s="21" t="s">
        <v>29</v>
      </c>
      <c r="D531" s="23">
        <f>VLOOKUP(A531,Übersicht!$C$2:$D$67,2,FALSE)</f>
        <v>0</v>
      </c>
      <c r="E531" s="23" t="str">
        <f>VLOOKUP(A531,Übersicht!$C$2:$E$67,3,FALSE)</f>
        <v>≤ 5 bar</v>
      </c>
      <c r="F531" s="3">
        <v>525</v>
      </c>
      <c r="G531" s="3">
        <f>VLOOKUP(A531,Übersicht!$C$2:$P$67,14,FALSE)</f>
        <v>3</v>
      </c>
      <c r="H531" s="3">
        <v>1</v>
      </c>
      <c r="I531" s="24">
        <v>1678.7555555555555</v>
      </c>
      <c r="J531" s="3">
        <v>2007</v>
      </c>
      <c r="K531" s="4">
        <f t="shared" si="8"/>
        <v>31</v>
      </c>
      <c r="L531" s="21">
        <f>VLOOKUP(A531,Übersicht!$C$2:$F$67,4,FALSE)</f>
        <v>45</v>
      </c>
      <c r="M531" s="21">
        <f>VLOOKUP(A531,Übersicht!$C$2:$F$67,4,FALSE)</f>
        <v>45</v>
      </c>
      <c r="N531" s="3" t="s">
        <v>67</v>
      </c>
      <c r="O531" s="3">
        <v>1</v>
      </c>
      <c r="P531" s="4">
        <f>VLOOKUP(A531,Übersicht!$C$2:$I$67,7,FALSE)*100</f>
        <v>100</v>
      </c>
      <c r="Q531" s="4" t="s">
        <v>67</v>
      </c>
      <c r="R531" s="4">
        <f>VLOOKUP(A531,Übersicht!$C$2:$J$67,8,FALSE)*100</f>
        <v>100</v>
      </c>
      <c r="S531" s="4" t="str">
        <f>VLOOKUP(A531,Übersicht!$C$2:$K$67,9,FALSE)</f>
        <v>-</v>
      </c>
      <c r="T531" s="4" t="str">
        <f>VLOOKUP(A531,Übersicht!$C$2:$L$67,10,FALSE)</f>
        <v>-</v>
      </c>
      <c r="U531" s="25">
        <f>VLOOKUP(A531,Übersicht!$C$2:$M$67,11,FALSE)</f>
        <v>300</v>
      </c>
      <c r="V531" s="25" t="str">
        <f>VLOOKUP(A531,Übersicht!$C$2:$N$67,12,FALSE)</f>
        <v>-</v>
      </c>
      <c r="W531" s="25" t="str">
        <f>VLOOKUP(A531,Übersicht!$C$2:$O$67,13,FALSE)</f>
        <v>-</v>
      </c>
      <c r="X531" s="4" t="s">
        <v>67</v>
      </c>
    </row>
    <row r="532" spans="1:24" x14ac:dyDescent="0.35">
      <c r="A532" s="3">
        <v>2212</v>
      </c>
      <c r="B532" s="22" t="s">
        <v>15</v>
      </c>
      <c r="C532" s="21" t="s">
        <v>29</v>
      </c>
      <c r="D532" s="23">
        <f>VLOOKUP(A532,Übersicht!$C$2:$D$67,2,FALSE)</f>
        <v>0</v>
      </c>
      <c r="E532" s="23" t="str">
        <f>VLOOKUP(A532,Übersicht!$C$2:$E$67,3,FALSE)</f>
        <v>≤ 5 bar</v>
      </c>
      <c r="F532" s="3">
        <v>526</v>
      </c>
      <c r="G532" s="3">
        <f>VLOOKUP(A532,Übersicht!$C$2:$P$67,14,FALSE)</f>
        <v>3</v>
      </c>
      <c r="H532" s="3">
        <v>1</v>
      </c>
      <c r="I532" s="24">
        <v>1678.7555555555555</v>
      </c>
      <c r="J532" s="3">
        <v>2008</v>
      </c>
      <c r="K532" s="4">
        <f t="shared" si="8"/>
        <v>32</v>
      </c>
      <c r="L532" s="21">
        <f>VLOOKUP(A532,Übersicht!$C$2:$F$67,4,FALSE)</f>
        <v>45</v>
      </c>
      <c r="M532" s="21">
        <f>VLOOKUP(A532,Übersicht!$C$2:$F$67,4,FALSE)</f>
        <v>45</v>
      </c>
      <c r="N532" s="3" t="s">
        <v>67</v>
      </c>
      <c r="O532" s="3">
        <v>1</v>
      </c>
      <c r="P532" s="4">
        <f>VLOOKUP(A532,Übersicht!$C$2:$I$67,7,FALSE)*100</f>
        <v>100</v>
      </c>
      <c r="Q532" s="4" t="s">
        <v>67</v>
      </c>
      <c r="R532" s="4">
        <f>VLOOKUP(A532,Übersicht!$C$2:$J$67,8,FALSE)*100</f>
        <v>100</v>
      </c>
      <c r="S532" s="4" t="str">
        <f>VLOOKUP(A532,Übersicht!$C$2:$K$67,9,FALSE)</f>
        <v>-</v>
      </c>
      <c r="T532" s="4" t="str">
        <f>VLOOKUP(A532,Übersicht!$C$2:$L$67,10,FALSE)</f>
        <v>-</v>
      </c>
      <c r="U532" s="25">
        <f>VLOOKUP(A532,Übersicht!$C$2:$M$67,11,FALSE)</f>
        <v>300</v>
      </c>
      <c r="V532" s="25" t="str">
        <f>VLOOKUP(A532,Übersicht!$C$2:$N$67,12,FALSE)</f>
        <v>-</v>
      </c>
      <c r="W532" s="25" t="str">
        <f>VLOOKUP(A532,Übersicht!$C$2:$O$67,13,FALSE)</f>
        <v>-</v>
      </c>
      <c r="X532" s="4" t="s">
        <v>67</v>
      </c>
    </row>
    <row r="533" spans="1:24" x14ac:dyDescent="0.35">
      <c r="A533" s="3">
        <v>2212</v>
      </c>
      <c r="B533" s="22" t="s">
        <v>15</v>
      </c>
      <c r="C533" s="21" t="s">
        <v>29</v>
      </c>
      <c r="D533" s="23">
        <f>VLOOKUP(A533,Übersicht!$C$2:$D$67,2,FALSE)</f>
        <v>0</v>
      </c>
      <c r="E533" s="23" t="str">
        <f>VLOOKUP(A533,Übersicht!$C$2:$E$67,3,FALSE)</f>
        <v>≤ 5 bar</v>
      </c>
      <c r="F533" s="3">
        <v>527</v>
      </c>
      <c r="G533" s="3">
        <f>VLOOKUP(A533,Übersicht!$C$2:$P$67,14,FALSE)</f>
        <v>3</v>
      </c>
      <c r="H533" s="3">
        <v>1</v>
      </c>
      <c r="I533" s="24">
        <v>1678.7555555555555</v>
      </c>
      <c r="J533" s="3">
        <v>2009</v>
      </c>
      <c r="K533" s="4">
        <f t="shared" si="8"/>
        <v>33</v>
      </c>
      <c r="L533" s="21">
        <f>VLOOKUP(A533,Übersicht!$C$2:$F$67,4,FALSE)</f>
        <v>45</v>
      </c>
      <c r="M533" s="21">
        <f>VLOOKUP(A533,Übersicht!$C$2:$F$67,4,FALSE)</f>
        <v>45</v>
      </c>
      <c r="N533" s="3" t="s">
        <v>67</v>
      </c>
      <c r="O533" s="3">
        <v>1</v>
      </c>
      <c r="P533" s="4">
        <f>VLOOKUP(A533,Übersicht!$C$2:$I$67,7,FALSE)*100</f>
        <v>100</v>
      </c>
      <c r="Q533" s="4" t="s">
        <v>67</v>
      </c>
      <c r="R533" s="4">
        <f>VLOOKUP(A533,Übersicht!$C$2:$J$67,8,FALSE)*100</f>
        <v>100</v>
      </c>
      <c r="S533" s="4" t="str">
        <f>VLOOKUP(A533,Übersicht!$C$2:$K$67,9,FALSE)</f>
        <v>-</v>
      </c>
      <c r="T533" s="4" t="str">
        <f>VLOOKUP(A533,Übersicht!$C$2:$L$67,10,FALSE)</f>
        <v>-</v>
      </c>
      <c r="U533" s="25">
        <f>VLOOKUP(A533,Übersicht!$C$2:$M$67,11,FALSE)</f>
        <v>300</v>
      </c>
      <c r="V533" s="25" t="str">
        <f>VLOOKUP(A533,Übersicht!$C$2:$N$67,12,FALSE)</f>
        <v>-</v>
      </c>
      <c r="W533" s="25" t="str">
        <f>VLOOKUP(A533,Übersicht!$C$2:$O$67,13,FALSE)</f>
        <v>-</v>
      </c>
      <c r="X533" s="4" t="s">
        <v>67</v>
      </c>
    </row>
    <row r="534" spans="1:24" x14ac:dyDescent="0.35">
      <c r="A534" s="3">
        <v>2212</v>
      </c>
      <c r="B534" s="22" t="s">
        <v>15</v>
      </c>
      <c r="C534" s="21" t="s">
        <v>29</v>
      </c>
      <c r="D534" s="23">
        <f>VLOOKUP(A534,Übersicht!$C$2:$D$67,2,FALSE)</f>
        <v>0</v>
      </c>
      <c r="E534" s="23" t="str">
        <f>VLOOKUP(A534,Übersicht!$C$2:$E$67,3,FALSE)</f>
        <v>≤ 5 bar</v>
      </c>
      <c r="F534" s="3">
        <v>528</v>
      </c>
      <c r="G534" s="3">
        <f>VLOOKUP(A534,Übersicht!$C$2:$P$67,14,FALSE)</f>
        <v>3</v>
      </c>
      <c r="H534" s="3">
        <v>1</v>
      </c>
      <c r="I534" s="24">
        <v>1678.7555555555555</v>
      </c>
      <c r="J534" s="3">
        <v>2010</v>
      </c>
      <c r="K534" s="4">
        <f t="shared" si="8"/>
        <v>34</v>
      </c>
      <c r="L534" s="21">
        <f>VLOOKUP(A534,Übersicht!$C$2:$F$67,4,FALSE)</f>
        <v>45</v>
      </c>
      <c r="M534" s="21">
        <f>VLOOKUP(A534,Übersicht!$C$2:$F$67,4,FALSE)</f>
        <v>45</v>
      </c>
      <c r="N534" s="3" t="s">
        <v>67</v>
      </c>
      <c r="O534" s="3">
        <v>1</v>
      </c>
      <c r="P534" s="4">
        <f>VLOOKUP(A534,Übersicht!$C$2:$I$67,7,FALSE)*100</f>
        <v>100</v>
      </c>
      <c r="Q534" s="4" t="s">
        <v>67</v>
      </c>
      <c r="R534" s="4">
        <f>VLOOKUP(A534,Übersicht!$C$2:$J$67,8,FALSE)*100</f>
        <v>100</v>
      </c>
      <c r="S534" s="4" t="str">
        <f>VLOOKUP(A534,Übersicht!$C$2:$K$67,9,FALSE)</f>
        <v>-</v>
      </c>
      <c r="T534" s="4" t="str">
        <f>VLOOKUP(A534,Übersicht!$C$2:$L$67,10,FALSE)</f>
        <v>-</v>
      </c>
      <c r="U534" s="25">
        <f>VLOOKUP(A534,Übersicht!$C$2:$M$67,11,FALSE)</f>
        <v>300</v>
      </c>
      <c r="V534" s="25" t="str">
        <f>VLOOKUP(A534,Übersicht!$C$2:$N$67,12,FALSE)</f>
        <v>-</v>
      </c>
      <c r="W534" s="25" t="str">
        <f>VLOOKUP(A534,Übersicht!$C$2:$O$67,13,FALSE)</f>
        <v>-</v>
      </c>
      <c r="X534" s="4" t="s">
        <v>67</v>
      </c>
    </row>
    <row r="535" spans="1:24" x14ac:dyDescent="0.35">
      <c r="A535" s="3">
        <v>2212</v>
      </c>
      <c r="B535" s="22" t="s">
        <v>15</v>
      </c>
      <c r="C535" s="21" t="s">
        <v>29</v>
      </c>
      <c r="D535" s="23">
        <f>VLOOKUP(A535,Übersicht!$C$2:$D$67,2,FALSE)</f>
        <v>0</v>
      </c>
      <c r="E535" s="23" t="str">
        <f>VLOOKUP(A535,Übersicht!$C$2:$E$67,3,FALSE)</f>
        <v>≤ 5 bar</v>
      </c>
      <c r="F535" s="3">
        <v>529</v>
      </c>
      <c r="G535" s="3">
        <f>VLOOKUP(A535,Übersicht!$C$2:$P$67,14,FALSE)</f>
        <v>3</v>
      </c>
      <c r="H535" s="3">
        <v>1</v>
      </c>
      <c r="I535" s="24">
        <v>1678.7555555555555</v>
      </c>
      <c r="J535" s="3">
        <v>2011</v>
      </c>
      <c r="K535" s="4">
        <f t="shared" si="8"/>
        <v>35</v>
      </c>
      <c r="L535" s="21">
        <f>VLOOKUP(A535,Übersicht!$C$2:$F$67,4,FALSE)</f>
        <v>45</v>
      </c>
      <c r="M535" s="21">
        <f>VLOOKUP(A535,Übersicht!$C$2:$F$67,4,FALSE)</f>
        <v>45</v>
      </c>
      <c r="N535" s="3" t="s">
        <v>67</v>
      </c>
      <c r="O535" s="3">
        <v>1</v>
      </c>
      <c r="P535" s="4">
        <f>VLOOKUP(A535,Übersicht!$C$2:$I$67,7,FALSE)*100</f>
        <v>100</v>
      </c>
      <c r="Q535" s="4" t="s">
        <v>67</v>
      </c>
      <c r="R535" s="4">
        <f>VLOOKUP(A535,Übersicht!$C$2:$J$67,8,FALSE)*100</f>
        <v>100</v>
      </c>
      <c r="S535" s="4" t="str">
        <f>VLOOKUP(A535,Übersicht!$C$2:$K$67,9,FALSE)</f>
        <v>-</v>
      </c>
      <c r="T535" s="4" t="str">
        <f>VLOOKUP(A535,Übersicht!$C$2:$L$67,10,FALSE)</f>
        <v>-</v>
      </c>
      <c r="U535" s="25">
        <f>VLOOKUP(A535,Übersicht!$C$2:$M$67,11,FALSE)</f>
        <v>300</v>
      </c>
      <c r="V535" s="25" t="str">
        <f>VLOOKUP(A535,Übersicht!$C$2:$N$67,12,FALSE)</f>
        <v>-</v>
      </c>
      <c r="W535" s="25" t="str">
        <f>VLOOKUP(A535,Übersicht!$C$2:$O$67,13,FALSE)</f>
        <v>-</v>
      </c>
      <c r="X535" s="4" t="s">
        <v>67</v>
      </c>
    </row>
    <row r="536" spans="1:24" x14ac:dyDescent="0.35">
      <c r="A536" s="3">
        <v>2212</v>
      </c>
      <c r="B536" s="22" t="s">
        <v>15</v>
      </c>
      <c r="C536" s="21" t="s">
        <v>29</v>
      </c>
      <c r="D536" s="23">
        <f>VLOOKUP(A536,Übersicht!$C$2:$D$67,2,FALSE)</f>
        <v>0</v>
      </c>
      <c r="E536" s="23" t="str">
        <f>VLOOKUP(A536,Übersicht!$C$2:$E$67,3,FALSE)</f>
        <v>≤ 5 bar</v>
      </c>
      <c r="F536" s="3">
        <v>530</v>
      </c>
      <c r="G536" s="3">
        <f>VLOOKUP(A536,Übersicht!$C$2:$P$67,14,FALSE)</f>
        <v>3</v>
      </c>
      <c r="H536" s="3">
        <v>1</v>
      </c>
      <c r="I536" s="24">
        <v>1678.7555555555555</v>
      </c>
      <c r="J536" s="3">
        <v>2012</v>
      </c>
      <c r="K536" s="4">
        <f t="shared" si="8"/>
        <v>36</v>
      </c>
      <c r="L536" s="21">
        <f>VLOOKUP(A536,Übersicht!$C$2:$F$67,4,FALSE)</f>
        <v>45</v>
      </c>
      <c r="M536" s="21">
        <f>VLOOKUP(A536,Übersicht!$C$2:$F$67,4,FALSE)</f>
        <v>45</v>
      </c>
      <c r="N536" s="3" t="s">
        <v>67</v>
      </c>
      <c r="O536" s="3">
        <v>1</v>
      </c>
      <c r="P536" s="4">
        <f>VLOOKUP(A536,Übersicht!$C$2:$I$67,7,FALSE)*100</f>
        <v>100</v>
      </c>
      <c r="Q536" s="4" t="s">
        <v>67</v>
      </c>
      <c r="R536" s="4">
        <f>VLOOKUP(A536,Übersicht!$C$2:$J$67,8,FALSE)*100</f>
        <v>100</v>
      </c>
      <c r="S536" s="4" t="str">
        <f>VLOOKUP(A536,Übersicht!$C$2:$K$67,9,FALSE)</f>
        <v>-</v>
      </c>
      <c r="T536" s="4" t="str">
        <f>VLOOKUP(A536,Übersicht!$C$2:$L$67,10,FALSE)</f>
        <v>-</v>
      </c>
      <c r="U536" s="25">
        <f>VLOOKUP(A536,Übersicht!$C$2:$M$67,11,FALSE)</f>
        <v>300</v>
      </c>
      <c r="V536" s="25" t="str">
        <f>VLOOKUP(A536,Übersicht!$C$2:$N$67,12,FALSE)</f>
        <v>-</v>
      </c>
      <c r="W536" s="25" t="str">
        <f>VLOOKUP(A536,Übersicht!$C$2:$O$67,13,FALSE)</f>
        <v>-</v>
      </c>
      <c r="X536" s="4" t="s">
        <v>67</v>
      </c>
    </row>
    <row r="537" spans="1:24" x14ac:dyDescent="0.35">
      <c r="A537" s="3">
        <v>2212</v>
      </c>
      <c r="B537" s="22" t="s">
        <v>15</v>
      </c>
      <c r="C537" s="21" t="s">
        <v>29</v>
      </c>
      <c r="D537" s="23">
        <f>VLOOKUP(A537,Übersicht!$C$2:$D$67,2,FALSE)</f>
        <v>0</v>
      </c>
      <c r="E537" s="23" t="str">
        <f>VLOOKUP(A537,Übersicht!$C$2:$E$67,3,FALSE)</f>
        <v>≤ 5 bar</v>
      </c>
      <c r="F537" s="3">
        <v>531</v>
      </c>
      <c r="G537" s="3">
        <f>VLOOKUP(A537,Übersicht!$C$2:$P$67,14,FALSE)</f>
        <v>3</v>
      </c>
      <c r="H537" s="3">
        <v>1</v>
      </c>
      <c r="I537" s="24">
        <v>1678.7555555555555</v>
      </c>
      <c r="J537" s="3">
        <v>2013</v>
      </c>
      <c r="K537" s="4">
        <f t="shared" si="8"/>
        <v>37</v>
      </c>
      <c r="L537" s="21">
        <f>VLOOKUP(A537,Übersicht!$C$2:$F$67,4,FALSE)</f>
        <v>45</v>
      </c>
      <c r="M537" s="21">
        <f>VLOOKUP(A537,Übersicht!$C$2:$F$67,4,FALSE)</f>
        <v>45</v>
      </c>
      <c r="N537" s="3" t="s">
        <v>67</v>
      </c>
      <c r="O537" s="3">
        <v>1</v>
      </c>
      <c r="P537" s="4">
        <f>VLOOKUP(A537,Übersicht!$C$2:$I$67,7,FALSE)*100</f>
        <v>100</v>
      </c>
      <c r="Q537" s="4" t="s">
        <v>67</v>
      </c>
      <c r="R537" s="4">
        <f>VLOOKUP(A537,Übersicht!$C$2:$J$67,8,FALSE)*100</f>
        <v>100</v>
      </c>
      <c r="S537" s="4" t="str">
        <f>VLOOKUP(A537,Übersicht!$C$2:$K$67,9,FALSE)</f>
        <v>-</v>
      </c>
      <c r="T537" s="4" t="str">
        <f>VLOOKUP(A537,Übersicht!$C$2:$L$67,10,FALSE)</f>
        <v>-</v>
      </c>
      <c r="U537" s="25">
        <f>VLOOKUP(A537,Übersicht!$C$2:$M$67,11,FALSE)</f>
        <v>300</v>
      </c>
      <c r="V537" s="25" t="str">
        <f>VLOOKUP(A537,Übersicht!$C$2:$N$67,12,FALSE)</f>
        <v>-</v>
      </c>
      <c r="W537" s="25" t="str">
        <f>VLOOKUP(A537,Übersicht!$C$2:$O$67,13,FALSE)</f>
        <v>-</v>
      </c>
      <c r="X537" s="4" t="s">
        <v>67</v>
      </c>
    </row>
    <row r="538" spans="1:24" x14ac:dyDescent="0.35">
      <c r="A538" s="3">
        <v>2212</v>
      </c>
      <c r="B538" s="22" t="s">
        <v>15</v>
      </c>
      <c r="C538" s="21" t="s">
        <v>29</v>
      </c>
      <c r="D538" s="23">
        <f>VLOOKUP(A538,Übersicht!$C$2:$D$67,2,FALSE)</f>
        <v>0</v>
      </c>
      <c r="E538" s="23" t="str">
        <f>VLOOKUP(A538,Übersicht!$C$2:$E$67,3,FALSE)</f>
        <v>≤ 5 bar</v>
      </c>
      <c r="F538" s="3">
        <v>532</v>
      </c>
      <c r="G538" s="3">
        <f>VLOOKUP(A538,Übersicht!$C$2:$P$67,14,FALSE)</f>
        <v>3</v>
      </c>
      <c r="H538" s="3">
        <v>1</v>
      </c>
      <c r="I538" s="24">
        <v>1678.7555555555555</v>
      </c>
      <c r="J538" s="3">
        <v>2014</v>
      </c>
      <c r="K538" s="4">
        <f t="shared" si="8"/>
        <v>38</v>
      </c>
      <c r="L538" s="21">
        <f>VLOOKUP(A538,Übersicht!$C$2:$F$67,4,FALSE)</f>
        <v>45</v>
      </c>
      <c r="M538" s="21">
        <f>VLOOKUP(A538,Übersicht!$C$2:$F$67,4,FALSE)</f>
        <v>45</v>
      </c>
      <c r="N538" s="3" t="s">
        <v>67</v>
      </c>
      <c r="O538" s="3">
        <v>1</v>
      </c>
      <c r="P538" s="4">
        <f>VLOOKUP(A538,Übersicht!$C$2:$I$67,7,FALSE)*100</f>
        <v>100</v>
      </c>
      <c r="Q538" s="4" t="s">
        <v>67</v>
      </c>
      <c r="R538" s="4">
        <f>VLOOKUP(A538,Übersicht!$C$2:$J$67,8,FALSE)*100</f>
        <v>100</v>
      </c>
      <c r="S538" s="4" t="str">
        <f>VLOOKUP(A538,Übersicht!$C$2:$K$67,9,FALSE)</f>
        <v>-</v>
      </c>
      <c r="T538" s="4" t="str">
        <f>VLOOKUP(A538,Übersicht!$C$2:$L$67,10,FALSE)</f>
        <v>-</v>
      </c>
      <c r="U538" s="25">
        <f>VLOOKUP(A538,Übersicht!$C$2:$M$67,11,FALSE)</f>
        <v>300</v>
      </c>
      <c r="V538" s="25" t="str">
        <f>VLOOKUP(A538,Übersicht!$C$2:$N$67,12,FALSE)</f>
        <v>-</v>
      </c>
      <c r="W538" s="25" t="str">
        <f>VLOOKUP(A538,Übersicht!$C$2:$O$67,13,FALSE)</f>
        <v>-</v>
      </c>
      <c r="X538" s="4" t="s">
        <v>67</v>
      </c>
    </row>
    <row r="539" spans="1:24" x14ac:dyDescent="0.35">
      <c r="A539" s="3">
        <v>2212</v>
      </c>
      <c r="B539" s="22" t="s">
        <v>15</v>
      </c>
      <c r="C539" s="21" t="s">
        <v>29</v>
      </c>
      <c r="D539" s="23">
        <f>VLOOKUP(A539,Übersicht!$C$2:$D$67,2,FALSE)</f>
        <v>0</v>
      </c>
      <c r="E539" s="23" t="str">
        <f>VLOOKUP(A539,Übersicht!$C$2:$E$67,3,FALSE)</f>
        <v>≤ 5 bar</v>
      </c>
      <c r="F539" s="3">
        <v>533</v>
      </c>
      <c r="G539" s="3">
        <f>VLOOKUP(A539,Übersicht!$C$2:$P$67,14,FALSE)</f>
        <v>3</v>
      </c>
      <c r="H539" s="3">
        <v>1</v>
      </c>
      <c r="I539" s="24">
        <v>1678.7555555555555</v>
      </c>
      <c r="J539" s="3">
        <v>2015</v>
      </c>
      <c r="K539" s="4">
        <f t="shared" si="8"/>
        <v>39</v>
      </c>
      <c r="L539" s="21">
        <f>VLOOKUP(A539,Übersicht!$C$2:$F$67,4,FALSE)</f>
        <v>45</v>
      </c>
      <c r="M539" s="21">
        <f>VLOOKUP(A539,Übersicht!$C$2:$F$67,4,FALSE)</f>
        <v>45</v>
      </c>
      <c r="N539" s="3" t="s">
        <v>67</v>
      </c>
      <c r="O539" s="3">
        <v>1</v>
      </c>
      <c r="P539" s="4">
        <f>VLOOKUP(A539,Übersicht!$C$2:$I$67,7,FALSE)*100</f>
        <v>100</v>
      </c>
      <c r="Q539" s="4" t="s">
        <v>67</v>
      </c>
      <c r="R539" s="4">
        <f>VLOOKUP(A539,Übersicht!$C$2:$J$67,8,FALSE)*100</f>
        <v>100</v>
      </c>
      <c r="S539" s="4" t="str">
        <f>VLOOKUP(A539,Übersicht!$C$2:$K$67,9,FALSE)</f>
        <v>-</v>
      </c>
      <c r="T539" s="4" t="str">
        <f>VLOOKUP(A539,Übersicht!$C$2:$L$67,10,FALSE)</f>
        <v>-</v>
      </c>
      <c r="U539" s="25">
        <f>VLOOKUP(A539,Übersicht!$C$2:$M$67,11,FALSE)</f>
        <v>300</v>
      </c>
      <c r="V539" s="25" t="str">
        <f>VLOOKUP(A539,Übersicht!$C$2:$N$67,12,FALSE)</f>
        <v>-</v>
      </c>
      <c r="W539" s="25" t="str">
        <f>VLOOKUP(A539,Übersicht!$C$2:$O$67,13,FALSE)</f>
        <v>-</v>
      </c>
      <c r="X539" s="4" t="s">
        <v>67</v>
      </c>
    </row>
    <row r="540" spans="1:24" x14ac:dyDescent="0.35">
      <c r="A540" s="3">
        <v>2212</v>
      </c>
      <c r="B540" s="22" t="s">
        <v>15</v>
      </c>
      <c r="C540" s="21" t="s">
        <v>29</v>
      </c>
      <c r="D540" s="23">
        <f>VLOOKUP(A540,Übersicht!$C$2:$D$67,2,FALSE)</f>
        <v>0</v>
      </c>
      <c r="E540" s="23" t="str">
        <f>VLOOKUP(A540,Übersicht!$C$2:$E$67,3,FALSE)</f>
        <v>≤ 5 bar</v>
      </c>
      <c r="F540" s="3">
        <v>534</v>
      </c>
      <c r="G540" s="3">
        <f>VLOOKUP(A540,Übersicht!$C$2:$P$67,14,FALSE)</f>
        <v>3</v>
      </c>
      <c r="H540" s="3">
        <v>1</v>
      </c>
      <c r="I540" s="24">
        <v>1678.7555555555555</v>
      </c>
      <c r="J540" s="3">
        <v>2016</v>
      </c>
      <c r="K540" s="4">
        <f t="shared" si="8"/>
        <v>40</v>
      </c>
      <c r="L540" s="21">
        <f>VLOOKUP(A540,Übersicht!$C$2:$F$67,4,FALSE)</f>
        <v>45</v>
      </c>
      <c r="M540" s="21">
        <f>VLOOKUP(A540,Übersicht!$C$2:$F$67,4,FALSE)</f>
        <v>45</v>
      </c>
      <c r="N540" s="3" t="s">
        <v>67</v>
      </c>
      <c r="O540" s="3">
        <v>1</v>
      </c>
      <c r="P540" s="4">
        <f>VLOOKUP(A540,Übersicht!$C$2:$I$67,7,FALSE)*100</f>
        <v>100</v>
      </c>
      <c r="Q540" s="4" t="s">
        <v>67</v>
      </c>
      <c r="R540" s="4">
        <f>VLOOKUP(A540,Übersicht!$C$2:$J$67,8,FALSE)*100</f>
        <v>100</v>
      </c>
      <c r="S540" s="4" t="str">
        <f>VLOOKUP(A540,Übersicht!$C$2:$K$67,9,FALSE)</f>
        <v>-</v>
      </c>
      <c r="T540" s="4" t="str">
        <f>VLOOKUP(A540,Übersicht!$C$2:$L$67,10,FALSE)</f>
        <v>-</v>
      </c>
      <c r="U540" s="25">
        <f>VLOOKUP(A540,Übersicht!$C$2:$M$67,11,FALSE)</f>
        <v>300</v>
      </c>
      <c r="V540" s="25" t="str">
        <f>VLOOKUP(A540,Übersicht!$C$2:$N$67,12,FALSE)</f>
        <v>-</v>
      </c>
      <c r="W540" s="25" t="str">
        <f>VLOOKUP(A540,Übersicht!$C$2:$O$67,13,FALSE)</f>
        <v>-</v>
      </c>
      <c r="X540" s="4" t="s">
        <v>67</v>
      </c>
    </row>
    <row r="541" spans="1:24" x14ac:dyDescent="0.35">
      <c r="A541" s="3">
        <v>2212</v>
      </c>
      <c r="B541" s="22" t="s">
        <v>15</v>
      </c>
      <c r="C541" s="21" t="s">
        <v>29</v>
      </c>
      <c r="D541" s="23">
        <f>VLOOKUP(A541,Übersicht!$C$2:$D$67,2,FALSE)</f>
        <v>0</v>
      </c>
      <c r="E541" s="23" t="str">
        <f>VLOOKUP(A541,Übersicht!$C$2:$E$67,3,FALSE)</f>
        <v>≤ 5 bar</v>
      </c>
      <c r="F541" s="3">
        <v>535</v>
      </c>
      <c r="G541" s="3">
        <f>VLOOKUP(A541,Übersicht!$C$2:$P$67,14,FALSE)</f>
        <v>3</v>
      </c>
      <c r="H541" s="3">
        <v>1</v>
      </c>
      <c r="I541" s="24">
        <v>1678.7555555555555</v>
      </c>
      <c r="J541" s="3">
        <v>2017</v>
      </c>
      <c r="K541" s="4">
        <f t="shared" si="8"/>
        <v>41</v>
      </c>
      <c r="L541" s="21">
        <f>VLOOKUP(A541,Übersicht!$C$2:$F$67,4,FALSE)</f>
        <v>45</v>
      </c>
      <c r="M541" s="21">
        <f>VLOOKUP(A541,Übersicht!$C$2:$F$67,4,FALSE)</f>
        <v>45</v>
      </c>
      <c r="N541" s="3" t="s">
        <v>67</v>
      </c>
      <c r="O541" s="3">
        <v>1</v>
      </c>
      <c r="P541" s="4">
        <f>VLOOKUP(A541,Übersicht!$C$2:$I$67,7,FALSE)*100</f>
        <v>100</v>
      </c>
      <c r="Q541" s="4" t="s">
        <v>67</v>
      </c>
      <c r="R541" s="4">
        <f>VLOOKUP(A541,Übersicht!$C$2:$J$67,8,FALSE)*100</f>
        <v>100</v>
      </c>
      <c r="S541" s="4" t="str">
        <f>VLOOKUP(A541,Übersicht!$C$2:$K$67,9,FALSE)</f>
        <v>-</v>
      </c>
      <c r="T541" s="4" t="str">
        <f>VLOOKUP(A541,Übersicht!$C$2:$L$67,10,FALSE)</f>
        <v>-</v>
      </c>
      <c r="U541" s="25">
        <f>VLOOKUP(A541,Übersicht!$C$2:$M$67,11,FALSE)</f>
        <v>300</v>
      </c>
      <c r="V541" s="25" t="str">
        <f>VLOOKUP(A541,Übersicht!$C$2:$N$67,12,FALSE)</f>
        <v>-</v>
      </c>
      <c r="W541" s="25" t="str">
        <f>VLOOKUP(A541,Übersicht!$C$2:$O$67,13,FALSE)</f>
        <v>-</v>
      </c>
      <c r="X541" s="4" t="s">
        <v>67</v>
      </c>
    </row>
    <row r="542" spans="1:24" x14ac:dyDescent="0.35">
      <c r="A542" s="3">
        <v>2212</v>
      </c>
      <c r="B542" s="22" t="s">
        <v>15</v>
      </c>
      <c r="C542" s="21" t="s">
        <v>29</v>
      </c>
      <c r="D542" s="23">
        <f>VLOOKUP(A542,Übersicht!$C$2:$D$67,2,FALSE)</f>
        <v>0</v>
      </c>
      <c r="E542" s="23" t="str">
        <f>VLOOKUP(A542,Übersicht!$C$2:$E$67,3,FALSE)</f>
        <v>≤ 5 bar</v>
      </c>
      <c r="F542" s="3">
        <v>536</v>
      </c>
      <c r="G542" s="3">
        <f>VLOOKUP(A542,Übersicht!$C$2:$P$67,14,FALSE)</f>
        <v>3</v>
      </c>
      <c r="H542" s="3">
        <v>1</v>
      </c>
      <c r="I542" s="24">
        <v>1678.7555555555555</v>
      </c>
      <c r="J542" s="3">
        <v>2018</v>
      </c>
      <c r="K542" s="4">
        <f t="shared" si="8"/>
        <v>42</v>
      </c>
      <c r="L542" s="21">
        <f>VLOOKUP(A542,Übersicht!$C$2:$F$67,4,FALSE)</f>
        <v>45</v>
      </c>
      <c r="M542" s="21">
        <f>VLOOKUP(A542,Übersicht!$C$2:$F$67,4,FALSE)</f>
        <v>45</v>
      </c>
      <c r="N542" s="3" t="s">
        <v>67</v>
      </c>
      <c r="O542" s="3">
        <v>1</v>
      </c>
      <c r="P542" s="4">
        <f>VLOOKUP(A542,Übersicht!$C$2:$I$67,7,FALSE)*100</f>
        <v>100</v>
      </c>
      <c r="Q542" s="4" t="s">
        <v>67</v>
      </c>
      <c r="R542" s="4">
        <f>VLOOKUP(A542,Übersicht!$C$2:$J$67,8,FALSE)*100</f>
        <v>100</v>
      </c>
      <c r="S542" s="4" t="str">
        <f>VLOOKUP(A542,Übersicht!$C$2:$K$67,9,FALSE)</f>
        <v>-</v>
      </c>
      <c r="T542" s="4" t="str">
        <f>VLOOKUP(A542,Übersicht!$C$2:$L$67,10,FALSE)</f>
        <v>-</v>
      </c>
      <c r="U542" s="25">
        <f>VLOOKUP(A542,Übersicht!$C$2:$M$67,11,FALSE)</f>
        <v>300</v>
      </c>
      <c r="V542" s="25" t="str">
        <f>VLOOKUP(A542,Übersicht!$C$2:$N$67,12,FALSE)</f>
        <v>-</v>
      </c>
      <c r="W542" s="25" t="str">
        <f>VLOOKUP(A542,Übersicht!$C$2:$O$67,13,FALSE)</f>
        <v>-</v>
      </c>
      <c r="X542" s="4" t="s">
        <v>67</v>
      </c>
    </row>
    <row r="543" spans="1:24" x14ac:dyDescent="0.35">
      <c r="A543" s="3">
        <v>2212</v>
      </c>
      <c r="B543" s="22" t="s">
        <v>15</v>
      </c>
      <c r="C543" s="21" t="s">
        <v>29</v>
      </c>
      <c r="D543" s="23">
        <f>VLOOKUP(A543,Übersicht!$C$2:$D$67,2,FALSE)</f>
        <v>0</v>
      </c>
      <c r="E543" s="23" t="str">
        <f>VLOOKUP(A543,Übersicht!$C$2:$E$67,3,FALSE)</f>
        <v>≤ 5 bar</v>
      </c>
      <c r="F543" s="3">
        <v>537</v>
      </c>
      <c r="G543" s="3">
        <f>VLOOKUP(A543,Übersicht!$C$2:$P$67,14,FALSE)</f>
        <v>3</v>
      </c>
      <c r="H543" s="3">
        <v>1</v>
      </c>
      <c r="I543" s="24">
        <v>1678.7555555555555</v>
      </c>
      <c r="J543" s="3">
        <v>2019</v>
      </c>
      <c r="K543" s="4">
        <f t="shared" si="8"/>
        <v>43</v>
      </c>
      <c r="L543" s="21">
        <f>VLOOKUP(A543,Übersicht!$C$2:$F$67,4,FALSE)</f>
        <v>45</v>
      </c>
      <c r="M543" s="21">
        <f>VLOOKUP(A543,Übersicht!$C$2:$F$67,4,FALSE)</f>
        <v>45</v>
      </c>
      <c r="N543" s="3" t="s">
        <v>67</v>
      </c>
      <c r="O543" s="3">
        <v>1</v>
      </c>
      <c r="P543" s="4">
        <f>VLOOKUP(A543,Übersicht!$C$2:$I$67,7,FALSE)*100</f>
        <v>100</v>
      </c>
      <c r="Q543" s="4" t="s">
        <v>67</v>
      </c>
      <c r="R543" s="4">
        <f>VLOOKUP(A543,Übersicht!$C$2:$J$67,8,FALSE)*100</f>
        <v>100</v>
      </c>
      <c r="S543" s="4" t="str">
        <f>VLOOKUP(A543,Übersicht!$C$2:$K$67,9,FALSE)</f>
        <v>-</v>
      </c>
      <c r="T543" s="4" t="str">
        <f>VLOOKUP(A543,Übersicht!$C$2:$L$67,10,FALSE)</f>
        <v>-</v>
      </c>
      <c r="U543" s="25">
        <f>VLOOKUP(A543,Übersicht!$C$2:$M$67,11,FALSE)</f>
        <v>300</v>
      </c>
      <c r="V543" s="25" t="str">
        <f>VLOOKUP(A543,Übersicht!$C$2:$N$67,12,FALSE)</f>
        <v>-</v>
      </c>
      <c r="W543" s="25" t="str">
        <f>VLOOKUP(A543,Übersicht!$C$2:$O$67,13,FALSE)</f>
        <v>-</v>
      </c>
      <c r="X543" s="4" t="s">
        <v>67</v>
      </c>
    </row>
    <row r="544" spans="1:24" x14ac:dyDescent="0.35">
      <c r="A544" s="3">
        <v>2212</v>
      </c>
      <c r="B544" s="22" t="s">
        <v>15</v>
      </c>
      <c r="C544" s="21" t="s">
        <v>29</v>
      </c>
      <c r="D544" s="23">
        <f>VLOOKUP(A544,Übersicht!$C$2:$D$67,2,FALSE)</f>
        <v>0</v>
      </c>
      <c r="E544" s="23" t="str">
        <f>VLOOKUP(A544,Übersicht!$C$2:$E$67,3,FALSE)</f>
        <v>≤ 5 bar</v>
      </c>
      <c r="F544" s="3">
        <v>538</v>
      </c>
      <c r="G544" s="3">
        <f>VLOOKUP(A544,Übersicht!$C$2:$P$67,14,FALSE)</f>
        <v>3</v>
      </c>
      <c r="H544" s="3">
        <v>1</v>
      </c>
      <c r="I544" s="24">
        <v>1678.7555555555555</v>
      </c>
      <c r="J544" s="3">
        <v>2020</v>
      </c>
      <c r="K544" s="4">
        <f t="shared" si="8"/>
        <v>44</v>
      </c>
      <c r="L544" s="21">
        <f>VLOOKUP(A544,Übersicht!$C$2:$F$67,4,FALSE)</f>
        <v>45</v>
      </c>
      <c r="M544" s="21">
        <f>VLOOKUP(A544,Übersicht!$C$2:$F$67,4,FALSE)</f>
        <v>45</v>
      </c>
      <c r="N544" s="3" t="s">
        <v>67</v>
      </c>
      <c r="O544" s="3">
        <v>1</v>
      </c>
      <c r="P544" s="4">
        <f>VLOOKUP(A544,Übersicht!$C$2:$I$67,7,FALSE)*100</f>
        <v>100</v>
      </c>
      <c r="Q544" s="4" t="s">
        <v>67</v>
      </c>
      <c r="R544" s="4">
        <f>VLOOKUP(A544,Übersicht!$C$2:$J$67,8,FALSE)*100</f>
        <v>100</v>
      </c>
      <c r="S544" s="4" t="str">
        <f>VLOOKUP(A544,Übersicht!$C$2:$K$67,9,FALSE)</f>
        <v>-</v>
      </c>
      <c r="T544" s="4" t="str">
        <f>VLOOKUP(A544,Übersicht!$C$2:$L$67,10,FALSE)</f>
        <v>-</v>
      </c>
      <c r="U544" s="25">
        <f>VLOOKUP(A544,Übersicht!$C$2:$M$67,11,FALSE)</f>
        <v>300</v>
      </c>
      <c r="V544" s="25" t="str">
        <f>VLOOKUP(A544,Übersicht!$C$2:$N$67,12,FALSE)</f>
        <v>-</v>
      </c>
      <c r="W544" s="25" t="str">
        <f>VLOOKUP(A544,Übersicht!$C$2:$O$67,13,FALSE)</f>
        <v>-</v>
      </c>
      <c r="X544" s="4" t="s">
        <v>67</v>
      </c>
    </row>
    <row r="545" spans="1:24" x14ac:dyDescent="0.35">
      <c r="A545" s="3">
        <v>2212</v>
      </c>
      <c r="B545" s="22" t="s">
        <v>15</v>
      </c>
      <c r="C545" s="21" t="s">
        <v>29</v>
      </c>
      <c r="D545" s="23">
        <f>VLOOKUP(A545,Übersicht!$C$2:$D$67,2,FALSE)</f>
        <v>0</v>
      </c>
      <c r="E545" s="23" t="str">
        <f>VLOOKUP(A545,Übersicht!$C$2:$E$67,3,FALSE)</f>
        <v>≤ 5 bar</v>
      </c>
      <c r="F545" s="3">
        <v>539</v>
      </c>
      <c r="G545" s="3">
        <f>VLOOKUP(A545,Übersicht!$C$2:$P$67,14,FALSE)</f>
        <v>3</v>
      </c>
      <c r="H545" s="3">
        <v>1</v>
      </c>
      <c r="I545" s="24">
        <v>1678.7555555555555</v>
      </c>
      <c r="J545" s="3">
        <v>2021</v>
      </c>
      <c r="K545" s="4">
        <f t="shared" si="8"/>
        <v>45</v>
      </c>
      <c r="L545" s="21">
        <f>VLOOKUP(A545,Übersicht!$C$2:$F$67,4,FALSE)</f>
        <v>45</v>
      </c>
      <c r="M545" s="21">
        <f>VLOOKUP(A545,Übersicht!$C$2:$F$67,4,FALSE)</f>
        <v>45</v>
      </c>
      <c r="N545" s="3" t="s">
        <v>67</v>
      </c>
      <c r="O545" s="3">
        <v>1</v>
      </c>
      <c r="P545" s="4">
        <f>VLOOKUP(A545,Übersicht!$C$2:$I$67,7,FALSE)*100</f>
        <v>100</v>
      </c>
      <c r="Q545" s="4" t="s">
        <v>67</v>
      </c>
      <c r="R545" s="4">
        <f>VLOOKUP(A545,Übersicht!$C$2:$J$67,8,FALSE)*100</f>
        <v>100</v>
      </c>
      <c r="S545" s="4" t="str">
        <f>VLOOKUP(A545,Übersicht!$C$2:$K$67,9,FALSE)</f>
        <v>-</v>
      </c>
      <c r="T545" s="4" t="str">
        <f>VLOOKUP(A545,Übersicht!$C$2:$L$67,10,FALSE)</f>
        <v>-</v>
      </c>
      <c r="U545" s="25">
        <f>VLOOKUP(A545,Übersicht!$C$2:$M$67,11,FALSE)</f>
        <v>300</v>
      </c>
      <c r="V545" s="25" t="str">
        <f>VLOOKUP(A545,Übersicht!$C$2:$N$67,12,FALSE)</f>
        <v>-</v>
      </c>
      <c r="W545" s="25" t="str">
        <f>VLOOKUP(A545,Übersicht!$C$2:$O$67,13,FALSE)</f>
        <v>-</v>
      </c>
      <c r="X545" s="4" t="s">
        <v>67</v>
      </c>
    </row>
    <row r="546" spans="1:24" x14ac:dyDescent="0.35">
      <c r="A546" s="3">
        <v>2215</v>
      </c>
      <c r="B546" s="22" t="s">
        <v>15</v>
      </c>
      <c r="C546" s="21" t="s">
        <v>30</v>
      </c>
      <c r="D546" s="23">
        <f>VLOOKUP(A546,Übersicht!$C$2:$D$67,2,FALSE)</f>
        <v>0</v>
      </c>
      <c r="E546" s="23" t="str">
        <f>VLOOKUP(A546,Übersicht!$C$2:$E$67,3,FALSE)</f>
        <v>≤ 5 bar</v>
      </c>
      <c r="F546" s="3">
        <v>540</v>
      </c>
      <c r="G546" s="3">
        <f>VLOOKUP(A546,Übersicht!$C$2:$P$67,14,FALSE)</f>
        <v>3</v>
      </c>
      <c r="H546" s="3">
        <v>1</v>
      </c>
      <c r="I546" s="24">
        <v>984.71111111111111</v>
      </c>
      <c r="J546" s="3">
        <v>1977</v>
      </c>
      <c r="K546" s="4">
        <f t="shared" si="8"/>
        <v>1</v>
      </c>
      <c r="L546" s="21">
        <f>VLOOKUP(A546,Übersicht!$C$2:$F$67,4,FALSE)</f>
        <v>45</v>
      </c>
      <c r="M546" s="21">
        <f>VLOOKUP(A546,Übersicht!$C$2:$F$67,4,FALSE)</f>
        <v>45</v>
      </c>
      <c r="N546" s="3" t="s">
        <v>67</v>
      </c>
      <c r="O546" s="3">
        <v>1</v>
      </c>
      <c r="P546" s="4">
        <f>VLOOKUP(A546,Übersicht!$C$2:$I$67,7,FALSE)*100</f>
        <v>100</v>
      </c>
      <c r="Q546" s="4" t="s">
        <v>67</v>
      </c>
      <c r="R546" s="4">
        <f>VLOOKUP(A546,Übersicht!$C$2:$J$67,8,FALSE)*100</f>
        <v>100</v>
      </c>
      <c r="S546" s="4" t="str">
        <f>VLOOKUP(A546,Übersicht!$C$2:$K$67,9,FALSE)</f>
        <v>-</v>
      </c>
      <c r="T546" s="4" t="str">
        <f>VLOOKUP(A546,Übersicht!$C$2:$L$67,10,FALSE)</f>
        <v>-</v>
      </c>
      <c r="U546" s="25">
        <f>VLOOKUP(A546,Übersicht!$C$2:$M$67,11,FALSE)</f>
        <v>1100</v>
      </c>
      <c r="V546" s="25" t="str">
        <f>VLOOKUP(A546,Übersicht!$C$2:$N$67,12,FALSE)</f>
        <v>-</v>
      </c>
      <c r="W546" s="25" t="str">
        <f>VLOOKUP(A546,Übersicht!$C$2:$O$67,13,FALSE)</f>
        <v>-</v>
      </c>
      <c r="X546" s="4" t="s">
        <v>67</v>
      </c>
    </row>
    <row r="547" spans="1:24" x14ac:dyDescent="0.35">
      <c r="A547" s="3">
        <v>2215</v>
      </c>
      <c r="B547" s="22" t="s">
        <v>15</v>
      </c>
      <c r="C547" s="21" t="s">
        <v>30</v>
      </c>
      <c r="D547" s="23">
        <f>VLOOKUP(A547,Übersicht!$C$2:$D$67,2,FALSE)</f>
        <v>0</v>
      </c>
      <c r="E547" s="23" t="str">
        <f>VLOOKUP(A547,Übersicht!$C$2:$E$67,3,FALSE)</f>
        <v>≤ 5 bar</v>
      </c>
      <c r="F547" s="3">
        <v>541</v>
      </c>
      <c r="G547" s="3">
        <f>VLOOKUP(A547,Übersicht!$C$2:$P$67,14,FALSE)</f>
        <v>3</v>
      </c>
      <c r="H547" s="3">
        <v>1</v>
      </c>
      <c r="I547" s="24">
        <v>984.71111111111111</v>
      </c>
      <c r="J547" s="3">
        <v>1978</v>
      </c>
      <c r="K547" s="4">
        <f t="shared" si="8"/>
        <v>2</v>
      </c>
      <c r="L547" s="21">
        <f>VLOOKUP(A547,Übersicht!$C$2:$F$67,4,FALSE)</f>
        <v>45</v>
      </c>
      <c r="M547" s="21">
        <f>VLOOKUP(A547,Übersicht!$C$2:$F$67,4,FALSE)</f>
        <v>45</v>
      </c>
      <c r="N547" s="3" t="s">
        <v>67</v>
      </c>
      <c r="O547" s="3">
        <v>1</v>
      </c>
      <c r="P547" s="4">
        <f>VLOOKUP(A547,Übersicht!$C$2:$I$67,7,FALSE)*100</f>
        <v>100</v>
      </c>
      <c r="Q547" s="4" t="s">
        <v>67</v>
      </c>
      <c r="R547" s="4">
        <f>VLOOKUP(A547,Übersicht!$C$2:$J$67,8,FALSE)*100</f>
        <v>100</v>
      </c>
      <c r="S547" s="4" t="str">
        <f>VLOOKUP(A547,Übersicht!$C$2:$K$67,9,FALSE)</f>
        <v>-</v>
      </c>
      <c r="T547" s="4" t="str">
        <f>VLOOKUP(A547,Übersicht!$C$2:$L$67,10,FALSE)</f>
        <v>-</v>
      </c>
      <c r="U547" s="25">
        <f>VLOOKUP(A547,Übersicht!$C$2:$M$67,11,FALSE)</f>
        <v>1100</v>
      </c>
      <c r="V547" s="25" t="str">
        <f>VLOOKUP(A547,Übersicht!$C$2:$N$67,12,FALSE)</f>
        <v>-</v>
      </c>
      <c r="W547" s="25" t="str">
        <f>VLOOKUP(A547,Übersicht!$C$2:$O$67,13,FALSE)</f>
        <v>-</v>
      </c>
      <c r="X547" s="4" t="s">
        <v>67</v>
      </c>
    </row>
    <row r="548" spans="1:24" x14ac:dyDescent="0.35">
      <c r="A548" s="3">
        <v>2215</v>
      </c>
      <c r="B548" s="22" t="s">
        <v>15</v>
      </c>
      <c r="C548" s="21" t="s">
        <v>30</v>
      </c>
      <c r="D548" s="23">
        <f>VLOOKUP(A548,Übersicht!$C$2:$D$67,2,FALSE)</f>
        <v>0</v>
      </c>
      <c r="E548" s="23" t="str">
        <f>VLOOKUP(A548,Übersicht!$C$2:$E$67,3,FALSE)</f>
        <v>≤ 5 bar</v>
      </c>
      <c r="F548" s="3">
        <v>542</v>
      </c>
      <c r="G548" s="3">
        <f>VLOOKUP(A548,Übersicht!$C$2:$P$67,14,FALSE)</f>
        <v>3</v>
      </c>
      <c r="H548" s="3">
        <v>1</v>
      </c>
      <c r="I548" s="24">
        <v>984.71111111111111</v>
      </c>
      <c r="J548" s="3">
        <v>1979</v>
      </c>
      <c r="K548" s="4">
        <f t="shared" si="8"/>
        <v>3</v>
      </c>
      <c r="L548" s="21">
        <f>VLOOKUP(A548,Übersicht!$C$2:$F$67,4,FALSE)</f>
        <v>45</v>
      </c>
      <c r="M548" s="21">
        <f>VLOOKUP(A548,Übersicht!$C$2:$F$67,4,FALSE)</f>
        <v>45</v>
      </c>
      <c r="N548" s="3" t="s">
        <v>67</v>
      </c>
      <c r="O548" s="3">
        <v>1</v>
      </c>
      <c r="P548" s="4">
        <f>VLOOKUP(A548,Übersicht!$C$2:$I$67,7,FALSE)*100</f>
        <v>100</v>
      </c>
      <c r="Q548" s="4" t="s">
        <v>67</v>
      </c>
      <c r="R548" s="4">
        <f>VLOOKUP(A548,Übersicht!$C$2:$J$67,8,FALSE)*100</f>
        <v>100</v>
      </c>
      <c r="S548" s="4" t="str">
        <f>VLOOKUP(A548,Übersicht!$C$2:$K$67,9,FALSE)</f>
        <v>-</v>
      </c>
      <c r="T548" s="4" t="str">
        <f>VLOOKUP(A548,Übersicht!$C$2:$L$67,10,FALSE)</f>
        <v>-</v>
      </c>
      <c r="U548" s="25">
        <f>VLOOKUP(A548,Übersicht!$C$2:$M$67,11,FALSE)</f>
        <v>1100</v>
      </c>
      <c r="V548" s="25" t="str">
        <f>VLOOKUP(A548,Übersicht!$C$2:$N$67,12,FALSE)</f>
        <v>-</v>
      </c>
      <c r="W548" s="25" t="str">
        <f>VLOOKUP(A548,Übersicht!$C$2:$O$67,13,FALSE)</f>
        <v>-</v>
      </c>
      <c r="X548" s="4" t="s">
        <v>67</v>
      </c>
    </row>
    <row r="549" spans="1:24" x14ac:dyDescent="0.35">
      <c r="A549" s="3">
        <v>2215</v>
      </c>
      <c r="B549" s="22" t="s">
        <v>15</v>
      </c>
      <c r="C549" s="21" t="s">
        <v>30</v>
      </c>
      <c r="D549" s="23">
        <f>VLOOKUP(A549,Übersicht!$C$2:$D$67,2,FALSE)</f>
        <v>0</v>
      </c>
      <c r="E549" s="23" t="str">
        <f>VLOOKUP(A549,Übersicht!$C$2:$E$67,3,FALSE)</f>
        <v>≤ 5 bar</v>
      </c>
      <c r="F549" s="3">
        <v>543</v>
      </c>
      <c r="G549" s="3">
        <f>VLOOKUP(A549,Übersicht!$C$2:$P$67,14,FALSE)</f>
        <v>3</v>
      </c>
      <c r="H549" s="3">
        <v>1</v>
      </c>
      <c r="I549" s="24">
        <v>984.71111111111111</v>
      </c>
      <c r="J549" s="3">
        <v>1980</v>
      </c>
      <c r="K549" s="4">
        <f t="shared" si="8"/>
        <v>4</v>
      </c>
      <c r="L549" s="21">
        <f>VLOOKUP(A549,Übersicht!$C$2:$F$67,4,FALSE)</f>
        <v>45</v>
      </c>
      <c r="M549" s="21">
        <f>VLOOKUP(A549,Übersicht!$C$2:$F$67,4,FALSE)</f>
        <v>45</v>
      </c>
      <c r="N549" s="3" t="s">
        <v>67</v>
      </c>
      <c r="O549" s="3">
        <v>1</v>
      </c>
      <c r="P549" s="4">
        <f>VLOOKUP(A549,Übersicht!$C$2:$I$67,7,FALSE)*100</f>
        <v>100</v>
      </c>
      <c r="Q549" s="4" t="s">
        <v>67</v>
      </c>
      <c r="R549" s="4">
        <f>VLOOKUP(A549,Übersicht!$C$2:$J$67,8,FALSE)*100</f>
        <v>100</v>
      </c>
      <c r="S549" s="4" t="str">
        <f>VLOOKUP(A549,Übersicht!$C$2:$K$67,9,FALSE)</f>
        <v>-</v>
      </c>
      <c r="T549" s="4" t="str">
        <f>VLOOKUP(A549,Übersicht!$C$2:$L$67,10,FALSE)</f>
        <v>-</v>
      </c>
      <c r="U549" s="25">
        <f>VLOOKUP(A549,Übersicht!$C$2:$M$67,11,FALSE)</f>
        <v>1100</v>
      </c>
      <c r="V549" s="25" t="str">
        <f>VLOOKUP(A549,Übersicht!$C$2:$N$67,12,FALSE)</f>
        <v>-</v>
      </c>
      <c r="W549" s="25" t="str">
        <f>VLOOKUP(A549,Übersicht!$C$2:$O$67,13,FALSE)</f>
        <v>-</v>
      </c>
      <c r="X549" s="4" t="s">
        <v>67</v>
      </c>
    </row>
    <row r="550" spans="1:24" x14ac:dyDescent="0.35">
      <c r="A550" s="3">
        <v>2215</v>
      </c>
      <c r="B550" s="22" t="s">
        <v>15</v>
      </c>
      <c r="C550" s="21" t="s">
        <v>30</v>
      </c>
      <c r="D550" s="23">
        <f>VLOOKUP(A550,Übersicht!$C$2:$D$67,2,FALSE)</f>
        <v>0</v>
      </c>
      <c r="E550" s="23" t="str">
        <f>VLOOKUP(A550,Übersicht!$C$2:$E$67,3,FALSE)</f>
        <v>≤ 5 bar</v>
      </c>
      <c r="F550" s="3">
        <v>544</v>
      </c>
      <c r="G550" s="3">
        <f>VLOOKUP(A550,Übersicht!$C$2:$P$67,14,FALSE)</f>
        <v>3</v>
      </c>
      <c r="H550" s="3">
        <v>1</v>
      </c>
      <c r="I550" s="24">
        <v>984.71111111111111</v>
      </c>
      <c r="J550" s="3">
        <v>1981</v>
      </c>
      <c r="K550" s="4">
        <f t="shared" si="8"/>
        <v>5</v>
      </c>
      <c r="L550" s="21">
        <f>VLOOKUP(A550,Übersicht!$C$2:$F$67,4,FALSE)</f>
        <v>45</v>
      </c>
      <c r="M550" s="21">
        <f>VLOOKUP(A550,Übersicht!$C$2:$F$67,4,FALSE)</f>
        <v>45</v>
      </c>
      <c r="N550" s="3" t="s">
        <v>67</v>
      </c>
      <c r="O550" s="3">
        <v>1</v>
      </c>
      <c r="P550" s="4">
        <f>VLOOKUP(A550,Übersicht!$C$2:$I$67,7,FALSE)*100</f>
        <v>100</v>
      </c>
      <c r="Q550" s="4" t="s">
        <v>67</v>
      </c>
      <c r="R550" s="4">
        <f>VLOOKUP(A550,Übersicht!$C$2:$J$67,8,FALSE)*100</f>
        <v>100</v>
      </c>
      <c r="S550" s="4" t="str">
        <f>VLOOKUP(A550,Übersicht!$C$2:$K$67,9,FALSE)</f>
        <v>-</v>
      </c>
      <c r="T550" s="4" t="str">
        <f>VLOOKUP(A550,Übersicht!$C$2:$L$67,10,FALSE)</f>
        <v>-</v>
      </c>
      <c r="U550" s="25">
        <f>VLOOKUP(A550,Übersicht!$C$2:$M$67,11,FALSE)</f>
        <v>1100</v>
      </c>
      <c r="V550" s="25" t="str">
        <f>VLOOKUP(A550,Übersicht!$C$2:$N$67,12,FALSE)</f>
        <v>-</v>
      </c>
      <c r="W550" s="25" t="str">
        <f>VLOOKUP(A550,Übersicht!$C$2:$O$67,13,FALSE)</f>
        <v>-</v>
      </c>
      <c r="X550" s="4" t="s">
        <v>67</v>
      </c>
    </row>
    <row r="551" spans="1:24" x14ac:dyDescent="0.35">
      <c r="A551" s="3">
        <v>2215</v>
      </c>
      <c r="B551" s="22" t="s">
        <v>15</v>
      </c>
      <c r="C551" s="21" t="s">
        <v>30</v>
      </c>
      <c r="D551" s="23">
        <f>VLOOKUP(A551,Übersicht!$C$2:$D$67,2,FALSE)</f>
        <v>0</v>
      </c>
      <c r="E551" s="23" t="str">
        <f>VLOOKUP(A551,Übersicht!$C$2:$E$67,3,FALSE)</f>
        <v>≤ 5 bar</v>
      </c>
      <c r="F551" s="3">
        <v>545</v>
      </c>
      <c r="G551" s="3">
        <f>VLOOKUP(A551,Übersicht!$C$2:$P$67,14,FALSE)</f>
        <v>3</v>
      </c>
      <c r="H551" s="3">
        <v>1</v>
      </c>
      <c r="I551" s="24">
        <v>984.71111111111111</v>
      </c>
      <c r="J551" s="3">
        <v>1982</v>
      </c>
      <c r="K551" s="4">
        <f t="shared" si="8"/>
        <v>6</v>
      </c>
      <c r="L551" s="21">
        <f>VLOOKUP(A551,Übersicht!$C$2:$F$67,4,FALSE)</f>
        <v>45</v>
      </c>
      <c r="M551" s="21">
        <f>VLOOKUP(A551,Übersicht!$C$2:$F$67,4,FALSE)</f>
        <v>45</v>
      </c>
      <c r="N551" s="3" t="s">
        <v>67</v>
      </c>
      <c r="O551" s="3">
        <v>1</v>
      </c>
      <c r="P551" s="4">
        <f>VLOOKUP(A551,Übersicht!$C$2:$I$67,7,FALSE)*100</f>
        <v>100</v>
      </c>
      <c r="Q551" s="4" t="s">
        <v>67</v>
      </c>
      <c r="R551" s="4">
        <f>VLOOKUP(A551,Übersicht!$C$2:$J$67,8,FALSE)*100</f>
        <v>100</v>
      </c>
      <c r="S551" s="4" t="str">
        <f>VLOOKUP(A551,Übersicht!$C$2:$K$67,9,FALSE)</f>
        <v>-</v>
      </c>
      <c r="T551" s="4" t="str">
        <f>VLOOKUP(A551,Übersicht!$C$2:$L$67,10,FALSE)</f>
        <v>-</v>
      </c>
      <c r="U551" s="25">
        <f>VLOOKUP(A551,Übersicht!$C$2:$M$67,11,FALSE)</f>
        <v>1100</v>
      </c>
      <c r="V551" s="25" t="str">
        <f>VLOOKUP(A551,Übersicht!$C$2:$N$67,12,FALSE)</f>
        <v>-</v>
      </c>
      <c r="W551" s="25" t="str">
        <f>VLOOKUP(A551,Übersicht!$C$2:$O$67,13,FALSE)</f>
        <v>-</v>
      </c>
      <c r="X551" s="4" t="s">
        <v>67</v>
      </c>
    </row>
    <row r="552" spans="1:24" x14ac:dyDescent="0.35">
      <c r="A552" s="3">
        <v>2215</v>
      </c>
      <c r="B552" s="22" t="s">
        <v>15</v>
      </c>
      <c r="C552" s="21" t="s">
        <v>30</v>
      </c>
      <c r="D552" s="23">
        <f>VLOOKUP(A552,Übersicht!$C$2:$D$67,2,FALSE)</f>
        <v>0</v>
      </c>
      <c r="E552" s="23" t="str">
        <f>VLOOKUP(A552,Übersicht!$C$2:$E$67,3,FALSE)</f>
        <v>≤ 5 bar</v>
      </c>
      <c r="F552" s="3">
        <v>546</v>
      </c>
      <c r="G552" s="3">
        <f>VLOOKUP(A552,Übersicht!$C$2:$P$67,14,FALSE)</f>
        <v>3</v>
      </c>
      <c r="H552" s="3">
        <v>1</v>
      </c>
      <c r="I552" s="24">
        <v>984.71111111111111</v>
      </c>
      <c r="J552" s="3">
        <v>1983</v>
      </c>
      <c r="K552" s="4">
        <f t="shared" si="8"/>
        <v>7</v>
      </c>
      <c r="L552" s="21">
        <f>VLOOKUP(A552,Übersicht!$C$2:$F$67,4,FALSE)</f>
        <v>45</v>
      </c>
      <c r="M552" s="21">
        <f>VLOOKUP(A552,Übersicht!$C$2:$F$67,4,FALSE)</f>
        <v>45</v>
      </c>
      <c r="N552" s="3" t="s">
        <v>67</v>
      </c>
      <c r="O552" s="3">
        <v>1</v>
      </c>
      <c r="P552" s="4">
        <f>VLOOKUP(A552,Übersicht!$C$2:$I$67,7,FALSE)*100</f>
        <v>100</v>
      </c>
      <c r="Q552" s="4" t="s">
        <v>67</v>
      </c>
      <c r="R552" s="4">
        <f>VLOOKUP(A552,Übersicht!$C$2:$J$67,8,FALSE)*100</f>
        <v>100</v>
      </c>
      <c r="S552" s="4" t="str">
        <f>VLOOKUP(A552,Übersicht!$C$2:$K$67,9,FALSE)</f>
        <v>-</v>
      </c>
      <c r="T552" s="4" t="str">
        <f>VLOOKUP(A552,Übersicht!$C$2:$L$67,10,FALSE)</f>
        <v>-</v>
      </c>
      <c r="U552" s="25">
        <f>VLOOKUP(A552,Übersicht!$C$2:$M$67,11,FALSE)</f>
        <v>1100</v>
      </c>
      <c r="V552" s="25" t="str">
        <f>VLOOKUP(A552,Übersicht!$C$2:$N$67,12,FALSE)</f>
        <v>-</v>
      </c>
      <c r="W552" s="25" t="str">
        <f>VLOOKUP(A552,Übersicht!$C$2:$O$67,13,FALSE)</f>
        <v>-</v>
      </c>
      <c r="X552" s="4" t="s">
        <v>67</v>
      </c>
    </row>
    <row r="553" spans="1:24" x14ac:dyDescent="0.35">
      <c r="A553" s="3">
        <v>2215</v>
      </c>
      <c r="B553" s="22" t="s">
        <v>15</v>
      </c>
      <c r="C553" s="21" t="s">
        <v>30</v>
      </c>
      <c r="D553" s="23">
        <f>VLOOKUP(A553,Übersicht!$C$2:$D$67,2,FALSE)</f>
        <v>0</v>
      </c>
      <c r="E553" s="23" t="str">
        <f>VLOOKUP(A553,Übersicht!$C$2:$E$67,3,FALSE)</f>
        <v>≤ 5 bar</v>
      </c>
      <c r="F553" s="3">
        <v>547</v>
      </c>
      <c r="G553" s="3">
        <f>VLOOKUP(A553,Übersicht!$C$2:$P$67,14,FALSE)</f>
        <v>3</v>
      </c>
      <c r="H553" s="3">
        <v>1</v>
      </c>
      <c r="I553" s="24">
        <v>984.71111111111111</v>
      </c>
      <c r="J553" s="3">
        <v>1984</v>
      </c>
      <c r="K553" s="4">
        <f t="shared" si="8"/>
        <v>8</v>
      </c>
      <c r="L553" s="21">
        <f>VLOOKUP(A553,Übersicht!$C$2:$F$67,4,FALSE)</f>
        <v>45</v>
      </c>
      <c r="M553" s="21">
        <f>VLOOKUP(A553,Übersicht!$C$2:$F$67,4,FALSE)</f>
        <v>45</v>
      </c>
      <c r="N553" s="3" t="s">
        <v>67</v>
      </c>
      <c r="O553" s="3">
        <v>1</v>
      </c>
      <c r="P553" s="4">
        <f>VLOOKUP(A553,Übersicht!$C$2:$I$67,7,FALSE)*100</f>
        <v>100</v>
      </c>
      <c r="Q553" s="4" t="s">
        <v>67</v>
      </c>
      <c r="R553" s="4">
        <f>VLOOKUP(A553,Übersicht!$C$2:$J$67,8,FALSE)*100</f>
        <v>100</v>
      </c>
      <c r="S553" s="4" t="str">
        <f>VLOOKUP(A553,Übersicht!$C$2:$K$67,9,FALSE)</f>
        <v>-</v>
      </c>
      <c r="T553" s="4" t="str">
        <f>VLOOKUP(A553,Übersicht!$C$2:$L$67,10,FALSE)</f>
        <v>-</v>
      </c>
      <c r="U553" s="25">
        <f>VLOOKUP(A553,Übersicht!$C$2:$M$67,11,FALSE)</f>
        <v>1100</v>
      </c>
      <c r="V553" s="25" t="str">
        <f>VLOOKUP(A553,Übersicht!$C$2:$N$67,12,FALSE)</f>
        <v>-</v>
      </c>
      <c r="W553" s="25" t="str">
        <f>VLOOKUP(A553,Übersicht!$C$2:$O$67,13,FALSE)</f>
        <v>-</v>
      </c>
      <c r="X553" s="4" t="s">
        <v>67</v>
      </c>
    </row>
    <row r="554" spans="1:24" x14ac:dyDescent="0.35">
      <c r="A554" s="3">
        <v>2215</v>
      </c>
      <c r="B554" s="22" t="s">
        <v>15</v>
      </c>
      <c r="C554" s="21" t="s">
        <v>30</v>
      </c>
      <c r="D554" s="23">
        <f>VLOOKUP(A554,Übersicht!$C$2:$D$67,2,FALSE)</f>
        <v>0</v>
      </c>
      <c r="E554" s="23" t="str">
        <f>VLOOKUP(A554,Übersicht!$C$2:$E$67,3,FALSE)</f>
        <v>≤ 5 bar</v>
      </c>
      <c r="F554" s="3">
        <v>548</v>
      </c>
      <c r="G554" s="3">
        <f>VLOOKUP(A554,Übersicht!$C$2:$P$67,14,FALSE)</f>
        <v>3</v>
      </c>
      <c r="H554" s="3">
        <v>1</v>
      </c>
      <c r="I554" s="24">
        <v>984.71111111111111</v>
      </c>
      <c r="J554" s="3">
        <v>1985</v>
      </c>
      <c r="K554" s="4">
        <f t="shared" si="8"/>
        <v>9</v>
      </c>
      <c r="L554" s="21">
        <f>VLOOKUP(A554,Übersicht!$C$2:$F$67,4,FALSE)</f>
        <v>45</v>
      </c>
      <c r="M554" s="21">
        <f>VLOOKUP(A554,Übersicht!$C$2:$F$67,4,FALSE)</f>
        <v>45</v>
      </c>
      <c r="N554" s="3" t="s">
        <v>67</v>
      </c>
      <c r="O554" s="3">
        <v>1</v>
      </c>
      <c r="P554" s="4">
        <f>VLOOKUP(A554,Übersicht!$C$2:$I$67,7,FALSE)*100</f>
        <v>100</v>
      </c>
      <c r="Q554" s="4" t="s">
        <v>67</v>
      </c>
      <c r="R554" s="4">
        <f>VLOOKUP(A554,Übersicht!$C$2:$J$67,8,FALSE)*100</f>
        <v>100</v>
      </c>
      <c r="S554" s="4" t="str">
        <f>VLOOKUP(A554,Übersicht!$C$2:$K$67,9,FALSE)</f>
        <v>-</v>
      </c>
      <c r="T554" s="4" t="str">
        <f>VLOOKUP(A554,Übersicht!$C$2:$L$67,10,FALSE)</f>
        <v>-</v>
      </c>
      <c r="U554" s="25">
        <f>VLOOKUP(A554,Übersicht!$C$2:$M$67,11,FALSE)</f>
        <v>1100</v>
      </c>
      <c r="V554" s="25" t="str">
        <f>VLOOKUP(A554,Übersicht!$C$2:$N$67,12,FALSE)</f>
        <v>-</v>
      </c>
      <c r="W554" s="25" t="str">
        <f>VLOOKUP(A554,Übersicht!$C$2:$O$67,13,FALSE)</f>
        <v>-</v>
      </c>
      <c r="X554" s="4" t="s">
        <v>67</v>
      </c>
    </row>
    <row r="555" spans="1:24" x14ac:dyDescent="0.35">
      <c r="A555" s="3">
        <v>2215</v>
      </c>
      <c r="B555" s="22" t="s">
        <v>15</v>
      </c>
      <c r="C555" s="21" t="s">
        <v>30</v>
      </c>
      <c r="D555" s="23">
        <f>VLOOKUP(A555,Übersicht!$C$2:$D$67,2,FALSE)</f>
        <v>0</v>
      </c>
      <c r="E555" s="23" t="str">
        <f>VLOOKUP(A555,Übersicht!$C$2:$E$67,3,FALSE)</f>
        <v>≤ 5 bar</v>
      </c>
      <c r="F555" s="3">
        <v>549</v>
      </c>
      <c r="G555" s="3">
        <f>VLOOKUP(A555,Übersicht!$C$2:$P$67,14,FALSE)</f>
        <v>3</v>
      </c>
      <c r="H555" s="3">
        <v>1</v>
      </c>
      <c r="I555" s="24">
        <v>984.71111111111111</v>
      </c>
      <c r="J555" s="3">
        <v>1986</v>
      </c>
      <c r="K555" s="4">
        <f t="shared" si="8"/>
        <v>10</v>
      </c>
      <c r="L555" s="21">
        <f>VLOOKUP(A555,Übersicht!$C$2:$F$67,4,FALSE)</f>
        <v>45</v>
      </c>
      <c r="M555" s="21">
        <f>VLOOKUP(A555,Übersicht!$C$2:$F$67,4,FALSE)</f>
        <v>45</v>
      </c>
      <c r="N555" s="3" t="s">
        <v>67</v>
      </c>
      <c r="O555" s="3">
        <v>1</v>
      </c>
      <c r="P555" s="4">
        <f>VLOOKUP(A555,Übersicht!$C$2:$I$67,7,FALSE)*100</f>
        <v>100</v>
      </c>
      <c r="Q555" s="4" t="s">
        <v>67</v>
      </c>
      <c r="R555" s="4">
        <f>VLOOKUP(A555,Übersicht!$C$2:$J$67,8,FALSE)*100</f>
        <v>100</v>
      </c>
      <c r="S555" s="4" t="str">
        <f>VLOOKUP(A555,Übersicht!$C$2:$K$67,9,FALSE)</f>
        <v>-</v>
      </c>
      <c r="T555" s="4" t="str">
        <f>VLOOKUP(A555,Übersicht!$C$2:$L$67,10,FALSE)</f>
        <v>-</v>
      </c>
      <c r="U555" s="25">
        <f>VLOOKUP(A555,Übersicht!$C$2:$M$67,11,FALSE)</f>
        <v>1100</v>
      </c>
      <c r="V555" s="25" t="str">
        <f>VLOOKUP(A555,Übersicht!$C$2:$N$67,12,FALSE)</f>
        <v>-</v>
      </c>
      <c r="W555" s="25" t="str">
        <f>VLOOKUP(A555,Übersicht!$C$2:$O$67,13,FALSE)</f>
        <v>-</v>
      </c>
      <c r="X555" s="4" t="s">
        <v>67</v>
      </c>
    </row>
    <row r="556" spans="1:24" x14ac:dyDescent="0.35">
      <c r="A556" s="3">
        <v>2215</v>
      </c>
      <c r="B556" s="22" t="s">
        <v>15</v>
      </c>
      <c r="C556" s="21" t="s">
        <v>30</v>
      </c>
      <c r="D556" s="23">
        <f>VLOOKUP(A556,Übersicht!$C$2:$D$67,2,FALSE)</f>
        <v>0</v>
      </c>
      <c r="E556" s="23" t="str">
        <f>VLOOKUP(A556,Übersicht!$C$2:$E$67,3,FALSE)</f>
        <v>≤ 5 bar</v>
      </c>
      <c r="F556" s="3">
        <v>550</v>
      </c>
      <c r="G556" s="3">
        <f>VLOOKUP(A556,Übersicht!$C$2:$P$67,14,FALSE)</f>
        <v>3</v>
      </c>
      <c r="H556" s="3">
        <v>1</v>
      </c>
      <c r="I556" s="24">
        <v>984.71111111111111</v>
      </c>
      <c r="J556" s="3">
        <v>1987</v>
      </c>
      <c r="K556" s="4">
        <f t="shared" si="8"/>
        <v>11</v>
      </c>
      <c r="L556" s="21">
        <f>VLOOKUP(A556,Übersicht!$C$2:$F$67,4,FALSE)</f>
        <v>45</v>
      </c>
      <c r="M556" s="21">
        <f>VLOOKUP(A556,Übersicht!$C$2:$F$67,4,FALSE)</f>
        <v>45</v>
      </c>
      <c r="N556" s="3" t="s">
        <v>67</v>
      </c>
      <c r="O556" s="3">
        <v>1</v>
      </c>
      <c r="P556" s="4">
        <f>VLOOKUP(A556,Übersicht!$C$2:$I$67,7,FALSE)*100</f>
        <v>100</v>
      </c>
      <c r="Q556" s="4" t="s">
        <v>67</v>
      </c>
      <c r="R556" s="4">
        <f>VLOOKUP(A556,Übersicht!$C$2:$J$67,8,FALSE)*100</f>
        <v>100</v>
      </c>
      <c r="S556" s="4" t="str">
        <f>VLOOKUP(A556,Übersicht!$C$2:$K$67,9,FALSE)</f>
        <v>-</v>
      </c>
      <c r="T556" s="4" t="str">
        <f>VLOOKUP(A556,Übersicht!$C$2:$L$67,10,FALSE)</f>
        <v>-</v>
      </c>
      <c r="U556" s="25">
        <f>VLOOKUP(A556,Übersicht!$C$2:$M$67,11,FALSE)</f>
        <v>1100</v>
      </c>
      <c r="V556" s="25" t="str">
        <f>VLOOKUP(A556,Übersicht!$C$2:$N$67,12,FALSE)</f>
        <v>-</v>
      </c>
      <c r="W556" s="25" t="str">
        <f>VLOOKUP(A556,Übersicht!$C$2:$O$67,13,FALSE)</f>
        <v>-</v>
      </c>
      <c r="X556" s="4" t="s">
        <v>67</v>
      </c>
    </row>
    <row r="557" spans="1:24" x14ac:dyDescent="0.35">
      <c r="A557" s="3">
        <v>2215</v>
      </c>
      <c r="B557" s="22" t="s">
        <v>15</v>
      </c>
      <c r="C557" s="21" t="s">
        <v>30</v>
      </c>
      <c r="D557" s="23">
        <f>VLOOKUP(A557,Übersicht!$C$2:$D$67,2,FALSE)</f>
        <v>0</v>
      </c>
      <c r="E557" s="23" t="str">
        <f>VLOOKUP(A557,Übersicht!$C$2:$E$67,3,FALSE)</f>
        <v>≤ 5 bar</v>
      </c>
      <c r="F557" s="3">
        <v>551</v>
      </c>
      <c r="G557" s="3">
        <f>VLOOKUP(A557,Übersicht!$C$2:$P$67,14,FALSE)</f>
        <v>3</v>
      </c>
      <c r="H557" s="3">
        <v>1</v>
      </c>
      <c r="I557" s="24">
        <v>984.71111111111111</v>
      </c>
      <c r="J557" s="3">
        <v>1988</v>
      </c>
      <c r="K557" s="4">
        <f t="shared" si="8"/>
        <v>12</v>
      </c>
      <c r="L557" s="21">
        <f>VLOOKUP(A557,Übersicht!$C$2:$F$67,4,FALSE)</f>
        <v>45</v>
      </c>
      <c r="M557" s="21">
        <f>VLOOKUP(A557,Übersicht!$C$2:$F$67,4,FALSE)</f>
        <v>45</v>
      </c>
      <c r="N557" s="3" t="s">
        <v>67</v>
      </c>
      <c r="O557" s="3">
        <v>1</v>
      </c>
      <c r="P557" s="4">
        <f>VLOOKUP(A557,Übersicht!$C$2:$I$67,7,FALSE)*100</f>
        <v>100</v>
      </c>
      <c r="Q557" s="4" t="s">
        <v>67</v>
      </c>
      <c r="R557" s="4">
        <f>VLOOKUP(A557,Übersicht!$C$2:$J$67,8,FALSE)*100</f>
        <v>100</v>
      </c>
      <c r="S557" s="4" t="str">
        <f>VLOOKUP(A557,Übersicht!$C$2:$K$67,9,FALSE)</f>
        <v>-</v>
      </c>
      <c r="T557" s="4" t="str">
        <f>VLOOKUP(A557,Übersicht!$C$2:$L$67,10,FALSE)</f>
        <v>-</v>
      </c>
      <c r="U557" s="25">
        <f>VLOOKUP(A557,Übersicht!$C$2:$M$67,11,FALSE)</f>
        <v>1100</v>
      </c>
      <c r="V557" s="25" t="str">
        <f>VLOOKUP(A557,Übersicht!$C$2:$N$67,12,FALSE)</f>
        <v>-</v>
      </c>
      <c r="W557" s="25" t="str">
        <f>VLOOKUP(A557,Übersicht!$C$2:$O$67,13,FALSE)</f>
        <v>-</v>
      </c>
      <c r="X557" s="4" t="s">
        <v>67</v>
      </c>
    </row>
    <row r="558" spans="1:24" x14ac:dyDescent="0.35">
      <c r="A558" s="3">
        <v>2215</v>
      </c>
      <c r="B558" s="22" t="s">
        <v>15</v>
      </c>
      <c r="C558" s="21" t="s">
        <v>30</v>
      </c>
      <c r="D558" s="23">
        <f>VLOOKUP(A558,Übersicht!$C$2:$D$67,2,FALSE)</f>
        <v>0</v>
      </c>
      <c r="E558" s="23" t="str">
        <f>VLOOKUP(A558,Übersicht!$C$2:$E$67,3,FALSE)</f>
        <v>≤ 5 bar</v>
      </c>
      <c r="F558" s="3">
        <v>552</v>
      </c>
      <c r="G558" s="3">
        <f>VLOOKUP(A558,Übersicht!$C$2:$P$67,14,FALSE)</f>
        <v>3</v>
      </c>
      <c r="H558" s="3">
        <v>1</v>
      </c>
      <c r="I558" s="24">
        <v>984.71111111111111</v>
      </c>
      <c r="J558" s="3">
        <v>1989</v>
      </c>
      <c r="K558" s="4">
        <f t="shared" si="8"/>
        <v>13</v>
      </c>
      <c r="L558" s="21">
        <f>VLOOKUP(A558,Übersicht!$C$2:$F$67,4,FALSE)</f>
        <v>45</v>
      </c>
      <c r="M558" s="21">
        <f>VLOOKUP(A558,Übersicht!$C$2:$F$67,4,FALSE)</f>
        <v>45</v>
      </c>
      <c r="N558" s="3" t="s">
        <v>67</v>
      </c>
      <c r="O558" s="3">
        <v>1</v>
      </c>
      <c r="P558" s="4">
        <f>VLOOKUP(A558,Übersicht!$C$2:$I$67,7,FALSE)*100</f>
        <v>100</v>
      </c>
      <c r="Q558" s="4" t="s">
        <v>67</v>
      </c>
      <c r="R558" s="4">
        <f>VLOOKUP(A558,Übersicht!$C$2:$J$67,8,FALSE)*100</f>
        <v>100</v>
      </c>
      <c r="S558" s="4" t="str">
        <f>VLOOKUP(A558,Übersicht!$C$2:$K$67,9,FALSE)</f>
        <v>-</v>
      </c>
      <c r="T558" s="4" t="str">
        <f>VLOOKUP(A558,Übersicht!$C$2:$L$67,10,FALSE)</f>
        <v>-</v>
      </c>
      <c r="U558" s="25">
        <f>VLOOKUP(A558,Übersicht!$C$2:$M$67,11,FALSE)</f>
        <v>1100</v>
      </c>
      <c r="V558" s="25" t="str">
        <f>VLOOKUP(A558,Übersicht!$C$2:$N$67,12,FALSE)</f>
        <v>-</v>
      </c>
      <c r="W558" s="25" t="str">
        <f>VLOOKUP(A558,Übersicht!$C$2:$O$67,13,FALSE)</f>
        <v>-</v>
      </c>
      <c r="X558" s="4" t="s">
        <v>67</v>
      </c>
    </row>
    <row r="559" spans="1:24" x14ac:dyDescent="0.35">
      <c r="A559" s="3">
        <v>2215</v>
      </c>
      <c r="B559" s="22" t="s">
        <v>15</v>
      </c>
      <c r="C559" s="21" t="s">
        <v>30</v>
      </c>
      <c r="D559" s="23">
        <f>VLOOKUP(A559,Übersicht!$C$2:$D$67,2,FALSE)</f>
        <v>0</v>
      </c>
      <c r="E559" s="23" t="str">
        <f>VLOOKUP(A559,Übersicht!$C$2:$E$67,3,FALSE)</f>
        <v>≤ 5 bar</v>
      </c>
      <c r="F559" s="3">
        <v>553</v>
      </c>
      <c r="G559" s="3">
        <f>VLOOKUP(A559,Übersicht!$C$2:$P$67,14,FALSE)</f>
        <v>3</v>
      </c>
      <c r="H559" s="3">
        <v>1</v>
      </c>
      <c r="I559" s="24">
        <v>984.71111111111111</v>
      </c>
      <c r="J559" s="3">
        <v>1990</v>
      </c>
      <c r="K559" s="4">
        <f t="shared" si="8"/>
        <v>14</v>
      </c>
      <c r="L559" s="21">
        <f>VLOOKUP(A559,Übersicht!$C$2:$F$67,4,FALSE)</f>
        <v>45</v>
      </c>
      <c r="M559" s="21">
        <f>VLOOKUP(A559,Übersicht!$C$2:$F$67,4,FALSE)</f>
        <v>45</v>
      </c>
      <c r="N559" s="3" t="s">
        <v>67</v>
      </c>
      <c r="O559" s="3">
        <v>1</v>
      </c>
      <c r="P559" s="4">
        <f>VLOOKUP(A559,Übersicht!$C$2:$I$67,7,FALSE)*100</f>
        <v>100</v>
      </c>
      <c r="Q559" s="4" t="s">
        <v>67</v>
      </c>
      <c r="R559" s="4">
        <f>VLOOKUP(A559,Übersicht!$C$2:$J$67,8,FALSE)*100</f>
        <v>100</v>
      </c>
      <c r="S559" s="4" t="str">
        <f>VLOOKUP(A559,Übersicht!$C$2:$K$67,9,FALSE)</f>
        <v>-</v>
      </c>
      <c r="T559" s="4" t="str">
        <f>VLOOKUP(A559,Übersicht!$C$2:$L$67,10,FALSE)</f>
        <v>-</v>
      </c>
      <c r="U559" s="25">
        <f>VLOOKUP(A559,Übersicht!$C$2:$M$67,11,FALSE)</f>
        <v>1100</v>
      </c>
      <c r="V559" s="25" t="str">
        <f>VLOOKUP(A559,Übersicht!$C$2:$N$67,12,FALSE)</f>
        <v>-</v>
      </c>
      <c r="W559" s="25" t="str">
        <f>VLOOKUP(A559,Übersicht!$C$2:$O$67,13,FALSE)</f>
        <v>-</v>
      </c>
      <c r="X559" s="4" t="s">
        <v>67</v>
      </c>
    </row>
    <row r="560" spans="1:24" x14ac:dyDescent="0.35">
      <c r="A560" s="3">
        <v>2215</v>
      </c>
      <c r="B560" s="22" t="s">
        <v>15</v>
      </c>
      <c r="C560" s="21" t="s">
        <v>30</v>
      </c>
      <c r="D560" s="23">
        <f>VLOOKUP(A560,Übersicht!$C$2:$D$67,2,FALSE)</f>
        <v>0</v>
      </c>
      <c r="E560" s="23" t="str">
        <f>VLOOKUP(A560,Übersicht!$C$2:$E$67,3,FALSE)</f>
        <v>≤ 5 bar</v>
      </c>
      <c r="F560" s="3">
        <v>554</v>
      </c>
      <c r="G560" s="3">
        <f>VLOOKUP(A560,Übersicht!$C$2:$P$67,14,FALSE)</f>
        <v>3</v>
      </c>
      <c r="H560" s="3">
        <v>1</v>
      </c>
      <c r="I560" s="24">
        <v>984.71111111111111</v>
      </c>
      <c r="J560" s="3">
        <v>1991</v>
      </c>
      <c r="K560" s="4">
        <f t="shared" si="8"/>
        <v>15</v>
      </c>
      <c r="L560" s="21">
        <f>VLOOKUP(A560,Übersicht!$C$2:$F$67,4,FALSE)</f>
        <v>45</v>
      </c>
      <c r="M560" s="21">
        <f>VLOOKUP(A560,Übersicht!$C$2:$F$67,4,FALSE)</f>
        <v>45</v>
      </c>
      <c r="N560" s="3" t="s">
        <v>67</v>
      </c>
      <c r="O560" s="3">
        <v>1</v>
      </c>
      <c r="P560" s="4">
        <f>VLOOKUP(A560,Übersicht!$C$2:$I$67,7,FALSE)*100</f>
        <v>100</v>
      </c>
      <c r="Q560" s="4" t="s">
        <v>67</v>
      </c>
      <c r="R560" s="4">
        <f>VLOOKUP(A560,Übersicht!$C$2:$J$67,8,FALSE)*100</f>
        <v>100</v>
      </c>
      <c r="S560" s="4" t="str">
        <f>VLOOKUP(A560,Übersicht!$C$2:$K$67,9,FALSE)</f>
        <v>-</v>
      </c>
      <c r="T560" s="4" t="str">
        <f>VLOOKUP(A560,Übersicht!$C$2:$L$67,10,FALSE)</f>
        <v>-</v>
      </c>
      <c r="U560" s="25">
        <f>VLOOKUP(A560,Übersicht!$C$2:$M$67,11,FALSE)</f>
        <v>1100</v>
      </c>
      <c r="V560" s="25" t="str">
        <f>VLOOKUP(A560,Übersicht!$C$2:$N$67,12,FALSE)</f>
        <v>-</v>
      </c>
      <c r="W560" s="25" t="str">
        <f>VLOOKUP(A560,Übersicht!$C$2:$O$67,13,FALSE)</f>
        <v>-</v>
      </c>
      <c r="X560" s="4" t="s">
        <v>67</v>
      </c>
    </row>
    <row r="561" spans="1:24" x14ac:dyDescent="0.35">
      <c r="A561" s="3">
        <v>2215</v>
      </c>
      <c r="B561" s="22" t="s">
        <v>15</v>
      </c>
      <c r="C561" s="21" t="s">
        <v>30</v>
      </c>
      <c r="D561" s="23">
        <f>VLOOKUP(A561,Übersicht!$C$2:$D$67,2,FALSE)</f>
        <v>0</v>
      </c>
      <c r="E561" s="23" t="str">
        <f>VLOOKUP(A561,Übersicht!$C$2:$E$67,3,FALSE)</f>
        <v>≤ 5 bar</v>
      </c>
      <c r="F561" s="3">
        <v>555</v>
      </c>
      <c r="G561" s="3">
        <f>VLOOKUP(A561,Übersicht!$C$2:$P$67,14,FALSE)</f>
        <v>3</v>
      </c>
      <c r="H561" s="3">
        <v>1</v>
      </c>
      <c r="I561" s="24">
        <v>984.71111111111111</v>
      </c>
      <c r="J561" s="3">
        <v>1992</v>
      </c>
      <c r="K561" s="4">
        <f t="shared" si="8"/>
        <v>16</v>
      </c>
      <c r="L561" s="21">
        <f>VLOOKUP(A561,Übersicht!$C$2:$F$67,4,FALSE)</f>
        <v>45</v>
      </c>
      <c r="M561" s="21">
        <f>VLOOKUP(A561,Übersicht!$C$2:$F$67,4,FALSE)</f>
        <v>45</v>
      </c>
      <c r="N561" s="3" t="s">
        <v>67</v>
      </c>
      <c r="O561" s="3">
        <v>1</v>
      </c>
      <c r="P561" s="4">
        <f>VLOOKUP(A561,Übersicht!$C$2:$I$67,7,FALSE)*100</f>
        <v>100</v>
      </c>
      <c r="Q561" s="4" t="s">
        <v>67</v>
      </c>
      <c r="R561" s="4">
        <f>VLOOKUP(A561,Übersicht!$C$2:$J$67,8,FALSE)*100</f>
        <v>100</v>
      </c>
      <c r="S561" s="4" t="str">
        <f>VLOOKUP(A561,Übersicht!$C$2:$K$67,9,FALSE)</f>
        <v>-</v>
      </c>
      <c r="T561" s="4" t="str">
        <f>VLOOKUP(A561,Übersicht!$C$2:$L$67,10,FALSE)</f>
        <v>-</v>
      </c>
      <c r="U561" s="25">
        <f>VLOOKUP(A561,Übersicht!$C$2:$M$67,11,FALSE)</f>
        <v>1100</v>
      </c>
      <c r="V561" s="25" t="str">
        <f>VLOOKUP(A561,Übersicht!$C$2:$N$67,12,FALSE)</f>
        <v>-</v>
      </c>
      <c r="W561" s="25" t="str">
        <f>VLOOKUP(A561,Übersicht!$C$2:$O$67,13,FALSE)</f>
        <v>-</v>
      </c>
      <c r="X561" s="4" t="s">
        <v>67</v>
      </c>
    </row>
    <row r="562" spans="1:24" x14ac:dyDescent="0.35">
      <c r="A562" s="3">
        <v>2215</v>
      </c>
      <c r="B562" s="22" t="s">
        <v>15</v>
      </c>
      <c r="C562" s="21" t="s">
        <v>30</v>
      </c>
      <c r="D562" s="23">
        <f>VLOOKUP(A562,Übersicht!$C$2:$D$67,2,FALSE)</f>
        <v>0</v>
      </c>
      <c r="E562" s="23" t="str">
        <f>VLOOKUP(A562,Übersicht!$C$2:$E$67,3,FALSE)</f>
        <v>≤ 5 bar</v>
      </c>
      <c r="F562" s="3">
        <v>556</v>
      </c>
      <c r="G562" s="3">
        <f>VLOOKUP(A562,Übersicht!$C$2:$P$67,14,FALSE)</f>
        <v>3</v>
      </c>
      <c r="H562" s="3">
        <v>1</v>
      </c>
      <c r="I562" s="24">
        <v>984.71111111111111</v>
      </c>
      <c r="J562" s="3">
        <v>1993</v>
      </c>
      <c r="K562" s="4">
        <f t="shared" si="8"/>
        <v>17</v>
      </c>
      <c r="L562" s="21">
        <f>VLOOKUP(A562,Übersicht!$C$2:$F$67,4,FALSE)</f>
        <v>45</v>
      </c>
      <c r="M562" s="21">
        <f>VLOOKUP(A562,Übersicht!$C$2:$F$67,4,FALSE)</f>
        <v>45</v>
      </c>
      <c r="N562" s="3" t="s">
        <v>67</v>
      </c>
      <c r="O562" s="3">
        <v>1</v>
      </c>
      <c r="P562" s="4">
        <f>VLOOKUP(A562,Übersicht!$C$2:$I$67,7,FALSE)*100</f>
        <v>100</v>
      </c>
      <c r="Q562" s="4" t="s">
        <v>67</v>
      </c>
      <c r="R562" s="4">
        <f>VLOOKUP(A562,Übersicht!$C$2:$J$67,8,FALSE)*100</f>
        <v>100</v>
      </c>
      <c r="S562" s="4" t="str">
        <f>VLOOKUP(A562,Übersicht!$C$2:$K$67,9,FALSE)</f>
        <v>-</v>
      </c>
      <c r="T562" s="4" t="str">
        <f>VLOOKUP(A562,Übersicht!$C$2:$L$67,10,FALSE)</f>
        <v>-</v>
      </c>
      <c r="U562" s="25">
        <f>VLOOKUP(A562,Übersicht!$C$2:$M$67,11,FALSE)</f>
        <v>1100</v>
      </c>
      <c r="V562" s="25" t="str">
        <f>VLOOKUP(A562,Übersicht!$C$2:$N$67,12,FALSE)</f>
        <v>-</v>
      </c>
      <c r="W562" s="25" t="str">
        <f>VLOOKUP(A562,Übersicht!$C$2:$O$67,13,FALSE)</f>
        <v>-</v>
      </c>
      <c r="X562" s="4" t="s">
        <v>67</v>
      </c>
    </row>
    <row r="563" spans="1:24" x14ac:dyDescent="0.35">
      <c r="A563" s="3">
        <v>2215</v>
      </c>
      <c r="B563" s="22" t="s">
        <v>15</v>
      </c>
      <c r="C563" s="21" t="s">
        <v>30</v>
      </c>
      <c r="D563" s="23">
        <f>VLOOKUP(A563,Übersicht!$C$2:$D$67,2,FALSE)</f>
        <v>0</v>
      </c>
      <c r="E563" s="23" t="str">
        <f>VLOOKUP(A563,Übersicht!$C$2:$E$67,3,FALSE)</f>
        <v>≤ 5 bar</v>
      </c>
      <c r="F563" s="3">
        <v>557</v>
      </c>
      <c r="G563" s="3">
        <f>VLOOKUP(A563,Übersicht!$C$2:$P$67,14,FALSE)</f>
        <v>3</v>
      </c>
      <c r="H563" s="3">
        <v>1</v>
      </c>
      <c r="I563" s="24">
        <v>984.71111111111111</v>
      </c>
      <c r="J563" s="3">
        <v>1994</v>
      </c>
      <c r="K563" s="4">
        <f t="shared" si="8"/>
        <v>18</v>
      </c>
      <c r="L563" s="21">
        <f>VLOOKUP(A563,Übersicht!$C$2:$F$67,4,FALSE)</f>
        <v>45</v>
      </c>
      <c r="M563" s="21">
        <f>VLOOKUP(A563,Übersicht!$C$2:$F$67,4,FALSE)</f>
        <v>45</v>
      </c>
      <c r="N563" s="3" t="s">
        <v>67</v>
      </c>
      <c r="O563" s="3">
        <v>1</v>
      </c>
      <c r="P563" s="4">
        <f>VLOOKUP(A563,Übersicht!$C$2:$I$67,7,FALSE)*100</f>
        <v>100</v>
      </c>
      <c r="Q563" s="4" t="s">
        <v>67</v>
      </c>
      <c r="R563" s="4">
        <f>VLOOKUP(A563,Übersicht!$C$2:$J$67,8,FALSE)*100</f>
        <v>100</v>
      </c>
      <c r="S563" s="4" t="str">
        <f>VLOOKUP(A563,Übersicht!$C$2:$K$67,9,FALSE)</f>
        <v>-</v>
      </c>
      <c r="T563" s="4" t="str">
        <f>VLOOKUP(A563,Übersicht!$C$2:$L$67,10,FALSE)</f>
        <v>-</v>
      </c>
      <c r="U563" s="25">
        <f>VLOOKUP(A563,Übersicht!$C$2:$M$67,11,FALSE)</f>
        <v>1100</v>
      </c>
      <c r="V563" s="25" t="str">
        <f>VLOOKUP(A563,Übersicht!$C$2:$N$67,12,FALSE)</f>
        <v>-</v>
      </c>
      <c r="W563" s="25" t="str">
        <f>VLOOKUP(A563,Übersicht!$C$2:$O$67,13,FALSE)</f>
        <v>-</v>
      </c>
      <c r="X563" s="4" t="s">
        <v>67</v>
      </c>
    </row>
    <row r="564" spans="1:24" x14ac:dyDescent="0.35">
      <c r="A564" s="3">
        <v>2215</v>
      </c>
      <c r="B564" s="22" t="s">
        <v>15</v>
      </c>
      <c r="C564" s="21" t="s">
        <v>30</v>
      </c>
      <c r="D564" s="23">
        <f>VLOOKUP(A564,Übersicht!$C$2:$D$67,2,FALSE)</f>
        <v>0</v>
      </c>
      <c r="E564" s="23" t="str">
        <f>VLOOKUP(A564,Übersicht!$C$2:$E$67,3,FALSE)</f>
        <v>≤ 5 bar</v>
      </c>
      <c r="F564" s="3">
        <v>558</v>
      </c>
      <c r="G564" s="3">
        <f>VLOOKUP(A564,Übersicht!$C$2:$P$67,14,FALSE)</f>
        <v>3</v>
      </c>
      <c r="H564" s="3">
        <v>1</v>
      </c>
      <c r="I564" s="24">
        <v>984.71111111111111</v>
      </c>
      <c r="J564" s="3">
        <v>1995</v>
      </c>
      <c r="K564" s="4">
        <f t="shared" si="8"/>
        <v>19</v>
      </c>
      <c r="L564" s="21">
        <f>VLOOKUP(A564,Übersicht!$C$2:$F$67,4,FALSE)</f>
        <v>45</v>
      </c>
      <c r="M564" s="21">
        <f>VLOOKUP(A564,Übersicht!$C$2:$F$67,4,FALSE)</f>
        <v>45</v>
      </c>
      <c r="N564" s="3" t="s">
        <v>67</v>
      </c>
      <c r="O564" s="3">
        <v>1</v>
      </c>
      <c r="P564" s="4">
        <f>VLOOKUP(A564,Übersicht!$C$2:$I$67,7,FALSE)*100</f>
        <v>100</v>
      </c>
      <c r="Q564" s="4" t="s">
        <v>67</v>
      </c>
      <c r="R564" s="4">
        <f>VLOOKUP(A564,Übersicht!$C$2:$J$67,8,FALSE)*100</f>
        <v>100</v>
      </c>
      <c r="S564" s="4" t="str">
        <f>VLOOKUP(A564,Übersicht!$C$2:$K$67,9,FALSE)</f>
        <v>-</v>
      </c>
      <c r="T564" s="4" t="str">
        <f>VLOOKUP(A564,Übersicht!$C$2:$L$67,10,FALSE)</f>
        <v>-</v>
      </c>
      <c r="U564" s="25">
        <f>VLOOKUP(A564,Übersicht!$C$2:$M$67,11,FALSE)</f>
        <v>1100</v>
      </c>
      <c r="V564" s="25" t="str">
        <f>VLOOKUP(A564,Übersicht!$C$2:$N$67,12,FALSE)</f>
        <v>-</v>
      </c>
      <c r="W564" s="25" t="str">
        <f>VLOOKUP(A564,Übersicht!$C$2:$O$67,13,FALSE)</f>
        <v>-</v>
      </c>
      <c r="X564" s="4" t="s">
        <v>67</v>
      </c>
    </row>
    <row r="565" spans="1:24" x14ac:dyDescent="0.35">
      <c r="A565" s="3">
        <v>2215</v>
      </c>
      <c r="B565" s="22" t="s">
        <v>15</v>
      </c>
      <c r="C565" s="21" t="s">
        <v>30</v>
      </c>
      <c r="D565" s="23">
        <f>VLOOKUP(A565,Übersicht!$C$2:$D$67,2,FALSE)</f>
        <v>0</v>
      </c>
      <c r="E565" s="23" t="str">
        <f>VLOOKUP(A565,Übersicht!$C$2:$E$67,3,FALSE)</f>
        <v>≤ 5 bar</v>
      </c>
      <c r="F565" s="3">
        <v>559</v>
      </c>
      <c r="G565" s="3">
        <f>VLOOKUP(A565,Übersicht!$C$2:$P$67,14,FALSE)</f>
        <v>3</v>
      </c>
      <c r="H565" s="3">
        <v>1</v>
      </c>
      <c r="I565" s="24">
        <v>984.71111111111111</v>
      </c>
      <c r="J565" s="3">
        <v>1996</v>
      </c>
      <c r="K565" s="4">
        <f t="shared" si="8"/>
        <v>20</v>
      </c>
      <c r="L565" s="21">
        <f>VLOOKUP(A565,Übersicht!$C$2:$F$67,4,FALSE)</f>
        <v>45</v>
      </c>
      <c r="M565" s="21">
        <f>VLOOKUP(A565,Übersicht!$C$2:$F$67,4,FALSE)</f>
        <v>45</v>
      </c>
      <c r="N565" s="3" t="s">
        <v>67</v>
      </c>
      <c r="O565" s="3">
        <v>1</v>
      </c>
      <c r="P565" s="4">
        <f>VLOOKUP(A565,Übersicht!$C$2:$I$67,7,FALSE)*100</f>
        <v>100</v>
      </c>
      <c r="Q565" s="4" t="s">
        <v>67</v>
      </c>
      <c r="R565" s="4">
        <f>VLOOKUP(A565,Übersicht!$C$2:$J$67,8,FALSE)*100</f>
        <v>100</v>
      </c>
      <c r="S565" s="4" t="str">
        <f>VLOOKUP(A565,Übersicht!$C$2:$K$67,9,FALSE)</f>
        <v>-</v>
      </c>
      <c r="T565" s="4" t="str">
        <f>VLOOKUP(A565,Übersicht!$C$2:$L$67,10,FALSE)</f>
        <v>-</v>
      </c>
      <c r="U565" s="25">
        <f>VLOOKUP(A565,Übersicht!$C$2:$M$67,11,FALSE)</f>
        <v>1100</v>
      </c>
      <c r="V565" s="25" t="str">
        <f>VLOOKUP(A565,Übersicht!$C$2:$N$67,12,FALSE)</f>
        <v>-</v>
      </c>
      <c r="W565" s="25" t="str">
        <f>VLOOKUP(A565,Übersicht!$C$2:$O$67,13,FALSE)</f>
        <v>-</v>
      </c>
      <c r="X565" s="4" t="s">
        <v>67</v>
      </c>
    </row>
    <row r="566" spans="1:24" x14ac:dyDescent="0.35">
      <c r="A566" s="3">
        <v>2215</v>
      </c>
      <c r="B566" s="22" t="s">
        <v>15</v>
      </c>
      <c r="C566" s="21" t="s">
        <v>30</v>
      </c>
      <c r="D566" s="23">
        <f>VLOOKUP(A566,Übersicht!$C$2:$D$67,2,FALSE)</f>
        <v>0</v>
      </c>
      <c r="E566" s="23" t="str">
        <f>VLOOKUP(A566,Übersicht!$C$2:$E$67,3,FALSE)</f>
        <v>≤ 5 bar</v>
      </c>
      <c r="F566" s="3">
        <v>560</v>
      </c>
      <c r="G566" s="3">
        <f>VLOOKUP(A566,Übersicht!$C$2:$P$67,14,FALSE)</f>
        <v>3</v>
      </c>
      <c r="H566" s="3">
        <v>1</v>
      </c>
      <c r="I566" s="24">
        <v>984.71111111111111</v>
      </c>
      <c r="J566" s="3">
        <v>1997</v>
      </c>
      <c r="K566" s="4">
        <f t="shared" si="8"/>
        <v>21</v>
      </c>
      <c r="L566" s="21">
        <f>VLOOKUP(A566,Übersicht!$C$2:$F$67,4,FALSE)</f>
        <v>45</v>
      </c>
      <c r="M566" s="21">
        <f>VLOOKUP(A566,Übersicht!$C$2:$F$67,4,FALSE)</f>
        <v>45</v>
      </c>
      <c r="N566" s="3" t="s">
        <v>67</v>
      </c>
      <c r="O566" s="3">
        <v>1</v>
      </c>
      <c r="P566" s="4">
        <f>VLOOKUP(A566,Übersicht!$C$2:$I$67,7,FALSE)*100</f>
        <v>100</v>
      </c>
      <c r="Q566" s="4" t="s">
        <v>67</v>
      </c>
      <c r="R566" s="4">
        <f>VLOOKUP(A566,Übersicht!$C$2:$J$67,8,FALSE)*100</f>
        <v>100</v>
      </c>
      <c r="S566" s="4" t="str">
        <f>VLOOKUP(A566,Übersicht!$C$2:$K$67,9,FALSE)</f>
        <v>-</v>
      </c>
      <c r="T566" s="4" t="str">
        <f>VLOOKUP(A566,Übersicht!$C$2:$L$67,10,FALSE)</f>
        <v>-</v>
      </c>
      <c r="U566" s="25">
        <f>VLOOKUP(A566,Übersicht!$C$2:$M$67,11,FALSE)</f>
        <v>1100</v>
      </c>
      <c r="V566" s="25" t="str">
        <f>VLOOKUP(A566,Übersicht!$C$2:$N$67,12,FALSE)</f>
        <v>-</v>
      </c>
      <c r="W566" s="25" t="str">
        <f>VLOOKUP(A566,Übersicht!$C$2:$O$67,13,FALSE)</f>
        <v>-</v>
      </c>
      <c r="X566" s="4" t="s">
        <v>67</v>
      </c>
    </row>
    <row r="567" spans="1:24" x14ac:dyDescent="0.35">
      <c r="A567" s="3">
        <v>2215</v>
      </c>
      <c r="B567" s="22" t="s">
        <v>15</v>
      </c>
      <c r="C567" s="21" t="s">
        <v>30</v>
      </c>
      <c r="D567" s="23">
        <f>VLOOKUP(A567,Übersicht!$C$2:$D$67,2,FALSE)</f>
        <v>0</v>
      </c>
      <c r="E567" s="23" t="str">
        <f>VLOOKUP(A567,Übersicht!$C$2:$E$67,3,FALSE)</f>
        <v>≤ 5 bar</v>
      </c>
      <c r="F567" s="3">
        <v>561</v>
      </c>
      <c r="G567" s="3">
        <f>VLOOKUP(A567,Übersicht!$C$2:$P$67,14,FALSE)</f>
        <v>3</v>
      </c>
      <c r="H567" s="3">
        <v>1</v>
      </c>
      <c r="I567" s="24">
        <v>984.71111111111111</v>
      </c>
      <c r="J567" s="3">
        <v>1998</v>
      </c>
      <c r="K567" s="4">
        <f t="shared" si="8"/>
        <v>22</v>
      </c>
      <c r="L567" s="21">
        <f>VLOOKUP(A567,Übersicht!$C$2:$F$67,4,FALSE)</f>
        <v>45</v>
      </c>
      <c r="M567" s="21">
        <f>VLOOKUP(A567,Übersicht!$C$2:$F$67,4,FALSE)</f>
        <v>45</v>
      </c>
      <c r="N567" s="3" t="s">
        <v>67</v>
      </c>
      <c r="O567" s="3">
        <v>1</v>
      </c>
      <c r="P567" s="4">
        <f>VLOOKUP(A567,Übersicht!$C$2:$I$67,7,FALSE)*100</f>
        <v>100</v>
      </c>
      <c r="Q567" s="4" t="s">
        <v>67</v>
      </c>
      <c r="R567" s="4">
        <f>VLOOKUP(A567,Übersicht!$C$2:$J$67,8,FALSE)*100</f>
        <v>100</v>
      </c>
      <c r="S567" s="4" t="str">
        <f>VLOOKUP(A567,Übersicht!$C$2:$K$67,9,FALSE)</f>
        <v>-</v>
      </c>
      <c r="T567" s="4" t="str">
        <f>VLOOKUP(A567,Übersicht!$C$2:$L$67,10,FALSE)</f>
        <v>-</v>
      </c>
      <c r="U567" s="25">
        <f>VLOOKUP(A567,Übersicht!$C$2:$M$67,11,FALSE)</f>
        <v>1100</v>
      </c>
      <c r="V567" s="25" t="str">
        <f>VLOOKUP(A567,Übersicht!$C$2:$N$67,12,FALSE)</f>
        <v>-</v>
      </c>
      <c r="W567" s="25" t="str">
        <f>VLOOKUP(A567,Übersicht!$C$2:$O$67,13,FALSE)</f>
        <v>-</v>
      </c>
      <c r="X567" s="4" t="s">
        <v>67</v>
      </c>
    </row>
    <row r="568" spans="1:24" x14ac:dyDescent="0.35">
      <c r="A568" s="3">
        <v>2215</v>
      </c>
      <c r="B568" s="22" t="s">
        <v>15</v>
      </c>
      <c r="C568" s="21" t="s">
        <v>30</v>
      </c>
      <c r="D568" s="23">
        <f>VLOOKUP(A568,Übersicht!$C$2:$D$67,2,FALSE)</f>
        <v>0</v>
      </c>
      <c r="E568" s="23" t="str">
        <f>VLOOKUP(A568,Übersicht!$C$2:$E$67,3,FALSE)</f>
        <v>≤ 5 bar</v>
      </c>
      <c r="F568" s="3">
        <v>562</v>
      </c>
      <c r="G568" s="3">
        <f>VLOOKUP(A568,Übersicht!$C$2:$P$67,14,FALSE)</f>
        <v>3</v>
      </c>
      <c r="H568" s="3">
        <v>1</v>
      </c>
      <c r="I568" s="24">
        <v>984.71111111111111</v>
      </c>
      <c r="J568" s="3">
        <v>1999</v>
      </c>
      <c r="K568" s="4">
        <f t="shared" si="8"/>
        <v>23</v>
      </c>
      <c r="L568" s="21">
        <f>VLOOKUP(A568,Übersicht!$C$2:$F$67,4,FALSE)</f>
        <v>45</v>
      </c>
      <c r="M568" s="21">
        <f>VLOOKUP(A568,Übersicht!$C$2:$F$67,4,FALSE)</f>
        <v>45</v>
      </c>
      <c r="N568" s="3" t="s">
        <v>67</v>
      </c>
      <c r="O568" s="3">
        <v>1</v>
      </c>
      <c r="P568" s="4">
        <f>VLOOKUP(A568,Übersicht!$C$2:$I$67,7,FALSE)*100</f>
        <v>100</v>
      </c>
      <c r="Q568" s="4" t="s">
        <v>67</v>
      </c>
      <c r="R568" s="4">
        <f>VLOOKUP(A568,Übersicht!$C$2:$J$67,8,FALSE)*100</f>
        <v>100</v>
      </c>
      <c r="S568" s="4" t="str">
        <f>VLOOKUP(A568,Übersicht!$C$2:$K$67,9,FALSE)</f>
        <v>-</v>
      </c>
      <c r="T568" s="4" t="str">
        <f>VLOOKUP(A568,Übersicht!$C$2:$L$67,10,FALSE)</f>
        <v>-</v>
      </c>
      <c r="U568" s="25">
        <f>VLOOKUP(A568,Übersicht!$C$2:$M$67,11,FALSE)</f>
        <v>1100</v>
      </c>
      <c r="V568" s="25" t="str">
        <f>VLOOKUP(A568,Übersicht!$C$2:$N$67,12,FALSE)</f>
        <v>-</v>
      </c>
      <c r="W568" s="25" t="str">
        <f>VLOOKUP(A568,Übersicht!$C$2:$O$67,13,FALSE)</f>
        <v>-</v>
      </c>
      <c r="X568" s="4" t="s">
        <v>67</v>
      </c>
    </row>
    <row r="569" spans="1:24" x14ac:dyDescent="0.35">
      <c r="A569" s="3">
        <v>2215</v>
      </c>
      <c r="B569" s="22" t="s">
        <v>15</v>
      </c>
      <c r="C569" s="21" t="s">
        <v>30</v>
      </c>
      <c r="D569" s="23">
        <f>VLOOKUP(A569,Übersicht!$C$2:$D$67,2,FALSE)</f>
        <v>0</v>
      </c>
      <c r="E569" s="23" t="str">
        <f>VLOOKUP(A569,Übersicht!$C$2:$E$67,3,FALSE)</f>
        <v>≤ 5 bar</v>
      </c>
      <c r="F569" s="3">
        <v>563</v>
      </c>
      <c r="G569" s="3">
        <f>VLOOKUP(A569,Übersicht!$C$2:$P$67,14,FALSE)</f>
        <v>3</v>
      </c>
      <c r="H569" s="3">
        <v>1</v>
      </c>
      <c r="I569" s="24">
        <v>984.71111111111111</v>
      </c>
      <c r="J569" s="3">
        <v>2000</v>
      </c>
      <c r="K569" s="4">
        <f t="shared" si="8"/>
        <v>24</v>
      </c>
      <c r="L569" s="21">
        <f>VLOOKUP(A569,Übersicht!$C$2:$F$67,4,FALSE)</f>
        <v>45</v>
      </c>
      <c r="M569" s="21">
        <f>VLOOKUP(A569,Übersicht!$C$2:$F$67,4,FALSE)</f>
        <v>45</v>
      </c>
      <c r="N569" s="3" t="s">
        <v>67</v>
      </c>
      <c r="O569" s="3">
        <v>1</v>
      </c>
      <c r="P569" s="4">
        <f>VLOOKUP(A569,Übersicht!$C$2:$I$67,7,FALSE)*100</f>
        <v>100</v>
      </c>
      <c r="Q569" s="4" t="s">
        <v>67</v>
      </c>
      <c r="R569" s="4">
        <f>VLOOKUP(A569,Übersicht!$C$2:$J$67,8,FALSE)*100</f>
        <v>100</v>
      </c>
      <c r="S569" s="4" t="str">
        <f>VLOOKUP(A569,Übersicht!$C$2:$K$67,9,FALSE)</f>
        <v>-</v>
      </c>
      <c r="T569" s="4" t="str">
        <f>VLOOKUP(A569,Übersicht!$C$2:$L$67,10,FALSE)</f>
        <v>-</v>
      </c>
      <c r="U569" s="25">
        <f>VLOOKUP(A569,Übersicht!$C$2:$M$67,11,FALSE)</f>
        <v>1100</v>
      </c>
      <c r="V569" s="25" t="str">
        <f>VLOOKUP(A569,Übersicht!$C$2:$N$67,12,FALSE)</f>
        <v>-</v>
      </c>
      <c r="W569" s="25" t="str">
        <f>VLOOKUP(A569,Übersicht!$C$2:$O$67,13,FALSE)</f>
        <v>-</v>
      </c>
      <c r="X569" s="4" t="s">
        <v>67</v>
      </c>
    </row>
    <row r="570" spans="1:24" x14ac:dyDescent="0.35">
      <c r="A570" s="3">
        <v>2215</v>
      </c>
      <c r="B570" s="22" t="s">
        <v>15</v>
      </c>
      <c r="C570" s="21" t="s">
        <v>30</v>
      </c>
      <c r="D570" s="23">
        <f>VLOOKUP(A570,Übersicht!$C$2:$D$67,2,FALSE)</f>
        <v>0</v>
      </c>
      <c r="E570" s="23" t="str">
        <f>VLOOKUP(A570,Übersicht!$C$2:$E$67,3,FALSE)</f>
        <v>≤ 5 bar</v>
      </c>
      <c r="F570" s="3">
        <v>564</v>
      </c>
      <c r="G570" s="3">
        <f>VLOOKUP(A570,Übersicht!$C$2:$P$67,14,FALSE)</f>
        <v>3</v>
      </c>
      <c r="H570" s="3">
        <v>1</v>
      </c>
      <c r="I570" s="24">
        <v>984.71111111111111</v>
      </c>
      <c r="J570" s="3">
        <v>2001</v>
      </c>
      <c r="K570" s="4">
        <f t="shared" si="8"/>
        <v>25</v>
      </c>
      <c r="L570" s="21">
        <f>VLOOKUP(A570,Übersicht!$C$2:$F$67,4,FALSE)</f>
        <v>45</v>
      </c>
      <c r="M570" s="21">
        <f>VLOOKUP(A570,Übersicht!$C$2:$F$67,4,FALSE)</f>
        <v>45</v>
      </c>
      <c r="N570" s="3" t="s">
        <v>67</v>
      </c>
      <c r="O570" s="3">
        <v>1</v>
      </c>
      <c r="P570" s="4">
        <f>VLOOKUP(A570,Übersicht!$C$2:$I$67,7,FALSE)*100</f>
        <v>100</v>
      </c>
      <c r="Q570" s="4" t="s">
        <v>67</v>
      </c>
      <c r="R570" s="4">
        <f>VLOOKUP(A570,Übersicht!$C$2:$J$67,8,FALSE)*100</f>
        <v>100</v>
      </c>
      <c r="S570" s="4" t="str">
        <f>VLOOKUP(A570,Übersicht!$C$2:$K$67,9,FALSE)</f>
        <v>-</v>
      </c>
      <c r="T570" s="4" t="str">
        <f>VLOOKUP(A570,Übersicht!$C$2:$L$67,10,FALSE)</f>
        <v>-</v>
      </c>
      <c r="U570" s="25">
        <f>VLOOKUP(A570,Übersicht!$C$2:$M$67,11,FALSE)</f>
        <v>1100</v>
      </c>
      <c r="V570" s="25" t="str">
        <f>VLOOKUP(A570,Übersicht!$C$2:$N$67,12,FALSE)</f>
        <v>-</v>
      </c>
      <c r="W570" s="25" t="str">
        <f>VLOOKUP(A570,Übersicht!$C$2:$O$67,13,FALSE)</f>
        <v>-</v>
      </c>
      <c r="X570" s="4" t="s">
        <v>67</v>
      </c>
    </row>
    <row r="571" spans="1:24" x14ac:dyDescent="0.35">
      <c r="A571" s="3">
        <v>2215</v>
      </c>
      <c r="B571" s="22" t="s">
        <v>15</v>
      </c>
      <c r="C571" s="21" t="s">
        <v>30</v>
      </c>
      <c r="D571" s="23">
        <f>VLOOKUP(A571,Übersicht!$C$2:$D$67,2,FALSE)</f>
        <v>0</v>
      </c>
      <c r="E571" s="23" t="str">
        <f>VLOOKUP(A571,Übersicht!$C$2:$E$67,3,FALSE)</f>
        <v>≤ 5 bar</v>
      </c>
      <c r="F571" s="3">
        <v>565</v>
      </c>
      <c r="G571" s="3">
        <f>VLOOKUP(A571,Übersicht!$C$2:$P$67,14,FALSE)</f>
        <v>3</v>
      </c>
      <c r="H571" s="3">
        <v>1</v>
      </c>
      <c r="I571" s="24">
        <v>984.71111111111111</v>
      </c>
      <c r="J571" s="3">
        <v>2002</v>
      </c>
      <c r="K571" s="4">
        <f t="shared" si="8"/>
        <v>26</v>
      </c>
      <c r="L571" s="21">
        <f>VLOOKUP(A571,Übersicht!$C$2:$F$67,4,FALSE)</f>
        <v>45</v>
      </c>
      <c r="M571" s="21">
        <f>VLOOKUP(A571,Übersicht!$C$2:$F$67,4,FALSE)</f>
        <v>45</v>
      </c>
      <c r="N571" s="3" t="s">
        <v>67</v>
      </c>
      <c r="O571" s="3">
        <v>1</v>
      </c>
      <c r="P571" s="4">
        <f>VLOOKUP(A571,Übersicht!$C$2:$I$67,7,FALSE)*100</f>
        <v>100</v>
      </c>
      <c r="Q571" s="4" t="s">
        <v>67</v>
      </c>
      <c r="R571" s="4">
        <f>VLOOKUP(A571,Übersicht!$C$2:$J$67,8,FALSE)*100</f>
        <v>100</v>
      </c>
      <c r="S571" s="4" t="str">
        <f>VLOOKUP(A571,Übersicht!$C$2:$K$67,9,FALSE)</f>
        <v>-</v>
      </c>
      <c r="T571" s="4" t="str">
        <f>VLOOKUP(A571,Übersicht!$C$2:$L$67,10,FALSE)</f>
        <v>-</v>
      </c>
      <c r="U571" s="25">
        <f>VLOOKUP(A571,Übersicht!$C$2:$M$67,11,FALSE)</f>
        <v>1100</v>
      </c>
      <c r="V571" s="25" t="str">
        <f>VLOOKUP(A571,Übersicht!$C$2:$N$67,12,FALSE)</f>
        <v>-</v>
      </c>
      <c r="W571" s="25" t="str">
        <f>VLOOKUP(A571,Übersicht!$C$2:$O$67,13,FALSE)</f>
        <v>-</v>
      </c>
      <c r="X571" s="4" t="s">
        <v>67</v>
      </c>
    </row>
    <row r="572" spans="1:24" x14ac:dyDescent="0.35">
      <c r="A572" s="3">
        <v>2215</v>
      </c>
      <c r="B572" s="22" t="s">
        <v>15</v>
      </c>
      <c r="C572" s="21" t="s">
        <v>30</v>
      </c>
      <c r="D572" s="23">
        <f>VLOOKUP(A572,Übersicht!$C$2:$D$67,2,FALSE)</f>
        <v>0</v>
      </c>
      <c r="E572" s="23" t="str">
        <f>VLOOKUP(A572,Übersicht!$C$2:$E$67,3,FALSE)</f>
        <v>≤ 5 bar</v>
      </c>
      <c r="F572" s="3">
        <v>566</v>
      </c>
      <c r="G572" s="3">
        <f>VLOOKUP(A572,Übersicht!$C$2:$P$67,14,FALSE)</f>
        <v>3</v>
      </c>
      <c r="H572" s="3">
        <v>1</v>
      </c>
      <c r="I572" s="24">
        <v>984.71111111111111</v>
      </c>
      <c r="J572" s="3">
        <v>2003</v>
      </c>
      <c r="K572" s="4">
        <f t="shared" si="8"/>
        <v>27</v>
      </c>
      <c r="L572" s="21">
        <f>VLOOKUP(A572,Übersicht!$C$2:$F$67,4,FALSE)</f>
        <v>45</v>
      </c>
      <c r="M572" s="21">
        <f>VLOOKUP(A572,Übersicht!$C$2:$F$67,4,FALSE)</f>
        <v>45</v>
      </c>
      <c r="N572" s="3" t="s">
        <v>67</v>
      </c>
      <c r="O572" s="3">
        <v>1</v>
      </c>
      <c r="P572" s="4">
        <f>VLOOKUP(A572,Übersicht!$C$2:$I$67,7,FALSE)*100</f>
        <v>100</v>
      </c>
      <c r="Q572" s="4" t="s">
        <v>67</v>
      </c>
      <c r="R572" s="4">
        <f>VLOOKUP(A572,Übersicht!$C$2:$J$67,8,FALSE)*100</f>
        <v>100</v>
      </c>
      <c r="S572" s="4" t="str">
        <f>VLOOKUP(A572,Übersicht!$C$2:$K$67,9,FALSE)</f>
        <v>-</v>
      </c>
      <c r="T572" s="4" t="str">
        <f>VLOOKUP(A572,Übersicht!$C$2:$L$67,10,FALSE)</f>
        <v>-</v>
      </c>
      <c r="U572" s="25">
        <f>VLOOKUP(A572,Übersicht!$C$2:$M$67,11,FALSE)</f>
        <v>1100</v>
      </c>
      <c r="V572" s="25" t="str">
        <f>VLOOKUP(A572,Übersicht!$C$2:$N$67,12,FALSE)</f>
        <v>-</v>
      </c>
      <c r="W572" s="25" t="str">
        <f>VLOOKUP(A572,Übersicht!$C$2:$O$67,13,FALSE)</f>
        <v>-</v>
      </c>
      <c r="X572" s="4" t="s">
        <v>67</v>
      </c>
    </row>
    <row r="573" spans="1:24" x14ac:dyDescent="0.35">
      <c r="A573" s="3">
        <v>2215</v>
      </c>
      <c r="B573" s="22" t="s">
        <v>15</v>
      </c>
      <c r="C573" s="21" t="s">
        <v>30</v>
      </c>
      <c r="D573" s="23">
        <f>VLOOKUP(A573,Übersicht!$C$2:$D$67,2,FALSE)</f>
        <v>0</v>
      </c>
      <c r="E573" s="23" t="str">
        <f>VLOOKUP(A573,Übersicht!$C$2:$E$67,3,FALSE)</f>
        <v>≤ 5 bar</v>
      </c>
      <c r="F573" s="3">
        <v>567</v>
      </c>
      <c r="G573" s="3">
        <f>VLOOKUP(A573,Übersicht!$C$2:$P$67,14,FALSE)</f>
        <v>3</v>
      </c>
      <c r="H573" s="3">
        <v>1</v>
      </c>
      <c r="I573" s="24">
        <v>984.71111111111111</v>
      </c>
      <c r="J573" s="3">
        <v>2004</v>
      </c>
      <c r="K573" s="4">
        <f t="shared" si="8"/>
        <v>28</v>
      </c>
      <c r="L573" s="21">
        <f>VLOOKUP(A573,Übersicht!$C$2:$F$67,4,FALSE)</f>
        <v>45</v>
      </c>
      <c r="M573" s="21">
        <f>VLOOKUP(A573,Übersicht!$C$2:$F$67,4,FALSE)</f>
        <v>45</v>
      </c>
      <c r="N573" s="3" t="s">
        <v>67</v>
      </c>
      <c r="O573" s="3">
        <v>1</v>
      </c>
      <c r="P573" s="4">
        <f>VLOOKUP(A573,Übersicht!$C$2:$I$67,7,FALSE)*100</f>
        <v>100</v>
      </c>
      <c r="Q573" s="4" t="s">
        <v>67</v>
      </c>
      <c r="R573" s="4">
        <f>VLOOKUP(A573,Übersicht!$C$2:$J$67,8,FALSE)*100</f>
        <v>100</v>
      </c>
      <c r="S573" s="4" t="str">
        <f>VLOOKUP(A573,Übersicht!$C$2:$K$67,9,FALSE)</f>
        <v>-</v>
      </c>
      <c r="T573" s="4" t="str">
        <f>VLOOKUP(A573,Übersicht!$C$2:$L$67,10,FALSE)</f>
        <v>-</v>
      </c>
      <c r="U573" s="25">
        <f>VLOOKUP(A573,Übersicht!$C$2:$M$67,11,FALSE)</f>
        <v>1100</v>
      </c>
      <c r="V573" s="25" t="str">
        <f>VLOOKUP(A573,Übersicht!$C$2:$N$67,12,FALSE)</f>
        <v>-</v>
      </c>
      <c r="W573" s="25" t="str">
        <f>VLOOKUP(A573,Übersicht!$C$2:$O$67,13,FALSE)</f>
        <v>-</v>
      </c>
      <c r="X573" s="4" t="s">
        <v>67</v>
      </c>
    </row>
    <row r="574" spans="1:24" x14ac:dyDescent="0.35">
      <c r="A574" s="3">
        <v>2215</v>
      </c>
      <c r="B574" s="22" t="s">
        <v>15</v>
      </c>
      <c r="C574" s="21" t="s">
        <v>30</v>
      </c>
      <c r="D574" s="23">
        <f>VLOOKUP(A574,Übersicht!$C$2:$D$67,2,FALSE)</f>
        <v>0</v>
      </c>
      <c r="E574" s="23" t="str">
        <f>VLOOKUP(A574,Übersicht!$C$2:$E$67,3,FALSE)</f>
        <v>≤ 5 bar</v>
      </c>
      <c r="F574" s="3">
        <v>568</v>
      </c>
      <c r="G574" s="3">
        <f>VLOOKUP(A574,Übersicht!$C$2:$P$67,14,FALSE)</f>
        <v>3</v>
      </c>
      <c r="H574" s="3">
        <v>1</v>
      </c>
      <c r="I574" s="24">
        <v>984.71111111111111</v>
      </c>
      <c r="J574" s="3">
        <v>2005</v>
      </c>
      <c r="K574" s="4">
        <f t="shared" si="8"/>
        <v>29</v>
      </c>
      <c r="L574" s="21">
        <f>VLOOKUP(A574,Übersicht!$C$2:$F$67,4,FALSE)</f>
        <v>45</v>
      </c>
      <c r="M574" s="21">
        <f>VLOOKUP(A574,Übersicht!$C$2:$F$67,4,FALSE)</f>
        <v>45</v>
      </c>
      <c r="N574" s="3" t="s">
        <v>67</v>
      </c>
      <c r="O574" s="3">
        <v>1</v>
      </c>
      <c r="P574" s="4">
        <f>VLOOKUP(A574,Übersicht!$C$2:$I$67,7,FALSE)*100</f>
        <v>100</v>
      </c>
      <c r="Q574" s="4" t="s">
        <v>67</v>
      </c>
      <c r="R574" s="4">
        <f>VLOOKUP(A574,Übersicht!$C$2:$J$67,8,FALSE)*100</f>
        <v>100</v>
      </c>
      <c r="S574" s="4" t="str">
        <f>VLOOKUP(A574,Übersicht!$C$2:$K$67,9,FALSE)</f>
        <v>-</v>
      </c>
      <c r="T574" s="4" t="str">
        <f>VLOOKUP(A574,Übersicht!$C$2:$L$67,10,FALSE)</f>
        <v>-</v>
      </c>
      <c r="U574" s="25">
        <f>VLOOKUP(A574,Übersicht!$C$2:$M$67,11,FALSE)</f>
        <v>1100</v>
      </c>
      <c r="V574" s="25" t="str">
        <f>VLOOKUP(A574,Übersicht!$C$2:$N$67,12,FALSE)</f>
        <v>-</v>
      </c>
      <c r="W574" s="25" t="str">
        <f>VLOOKUP(A574,Übersicht!$C$2:$O$67,13,FALSE)</f>
        <v>-</v>
      </c>
      <c r="X574" s="4" t="s">
        <v>67</v>
      </c>
    </row>
    <row r="575" spans="1:24" x14ac:dyDescent="0.35">
      <c r="A575" s="3">
        <v>2215</v>
      </c>
      <c r="B575" s="22" t="s">
        <v>15</v>
      </c>
      <c r="C575" s="21" t="s">
        <v>30</v>
      </c>
      <c r="D575" s="23">
        <f>VLOOKUP(A575,Übersicht!$C$2:$D$67,2,FALSE)</f>
        <v>0</v>
      </c>
      <c r="E575" s="23" t="str">
        <f>VLOOKUP(A575,Übersicht!$C$2:$E$67,3,FALSE)</f>
        <v>≤ 5 bar</v>
      </c>
      <c r="F575" s="3">
        <v>569</v>
      </c>
      <c r="G575" s="3">
        <f>VLOOKUP(A575,Übersicht!$C$2:$P$67,14,FALSE)</f>
        <v>3</v>
      </c>
      <c r="H575" s="3">
        <v>1</v>
      </c>
      <c r="I575" s="24">
        <v>984.71111111111111</v>
      </c>
      <c r="J575" s="3">
        <v>2006</v>
      </c>
      <c r="K575" s="4">
        <f t="shared" si="8"/>
        <v>30</v>
      </c>
      <c r="L575" s="21">
        <f>VLOOKUP(A575,Übersicht!$C$2:$F$67,4,FALSE)</f>
        <v>45</v>
      </c>
      <c r="M575" s="21">
        <f>VLOOKUP(A575,Übersicht!$C$2:$F$67,4,FALSE)</f>
        <v>45</v>
      </c>
      <c r="N575" s="3" t="s">
        <v>67</v>
      </c>
      <c r="O575" s="3">
        <v>1</v>
      </c>
      <c r="P575" s="4">
        <f>VLOOKUP(A575,Übersicht!$C$2:$I$67,7,FALSE)*100</f>
        <v>100</v>
      </c>
      <c r="Q575" s="4" t="s">
        <v>67</v>
      </c>
      <c r="R575" s="4">
        <f>VLOOKUP(A575,Übersicht!$C$2:$J$67,8,FALSE)*100</f>
        <v>100</v>
      </c>
      <c r="S575" s="4" t="str">
        <f>VLOOKUP(A575,Übersicht!$C$2:$K$67,9,FALSE)</f>
        <v>-</v>
      </c>
      <c r="T575" s="4" t="str">
        <f>VLOOKUP(A575,Übersicht!$C$2:$L$67,10,FALSE)</f>
        <v>-</v>
      </c>
      <c r="U575" s="25">
        <f>VLOOKUP(A575,Übersicht!$C$2:$M$67,11,FALSE)</f>
        <v>1100</v>
      </c>
      <c r="V575" s="25" t="str">
        <f>VLOOKUP(A575,Übersicht!$C$2:$N$67,12,FALSE)</f>
        <v>-</v>
      </c>
      <c r="W575" s="25" t="str">
        <f>VLOOKUP(A575,Übersicht!$C$2:$O$67,13,FALSE)</f>
        <v>-</v>
      </c>
      <c r="X575" s="4" t="s">
        <v>67</v>
      </c>
    </row>
    <row r="576" spans="1:24" x14ac:dyDescent="0.35">
      <c r="A576" s="3">
        <v>2215</v>
      </c>
      <c r="B576" s="22" t="s">
        <v>15</v>
      </c>
      <c r="C576" s="21" t="s">
        <v>30</v>
      </c>
      <c r="D576" s="23">
        <f>VLOOKUP(A576,Übersicht!$C$2:$D$67,2,FALSE)</f>
        <v>0</v>
      </c>
      <c r="E576" s="23" t="str">
        <f>VLOOKUP(A576,Übersicht!$C$2:$E$67,3,FALSE)</f>
        <v>≤ 5 bar</v>
      </c>
      <c r="F576" s="3">
        <v>570</v>
      </c>
      <c r="G576" s="3">
        <f>VLOOKUP(A576,Übersicht!$C$2:$P$67,14,FALSE)</f>
        <v>3</v>
      </c>
      <c r="H576" s="3">
        <v>1</v>
      </c>
      <c r="I576" s="24">
        <v>984.71111111111111</v>
      </c>
      <c r="J576" s="3">
        <v>2007</v>
      </c>
      <c r="K576" s="4">
        <f t="shared" si="8"/>
        <v>31</v>
      </c>
      <c r="L576" s="21">
        <f>VLOOKUP(A576,Übersicht!$C$2:$F$67,4,FALSE)</f>
        <v>45</v>
      </c>
      <c r="M576" s="21">
        <f>VLOOKUP(A576,Übersicht!$C$2:$F$67,4,FALSE)</f>
        <v>45</v>
      </c>
      <c r="N576" s="3" t="s">
        <v>67</v>
      </c>
      <c r="O576" s="3">
        <v>1</v>
      </c>
      <c r="P576" s="4">
        <f>VLOOKUP(A576,Übersicht!$C$2:$I$67,7,FALSE)*100</f>
        <v>100</v>
      </c>
      <c r="Q576" s="4" t="s">
        <v>67</v>
      </c>
      <c r="R576" s="4">
        <f>VLOOKUP(A576,Übersicht!$C$2:$J$67,8,FALSE)*100</f>
        <v>100</v>
      </c>
      <c r="S576" s="4" t="str">
        <f>VLOOKUP(A576,Übersicht!$C$2:$K$67,9,FALSE)</f>
        <v>-</v>
      </c>
      <c r="T576" s="4" t="str">
        <f>VLOOKUP(A576,Übersicht!$C$2:$L$67,10,FALSE)</f>
        <v>-</v>
      </c>
      <c r="U576" s="25">
        <f>VLOOKUP(A576,Übersicht!$C$2:$M$67,11,FALSE)</f>
        <v>1100</v>
      </c>
      <c r="V576" s="25" t="str">
        <f>VLOOKUP(A576,Übersicht!$C$2:$N$67,12,FALSE)</f>
        <v>-</v>
      </c>
      <c r="W576" s="25" t="str">
        <f>VLOOKUP(A576,Übersicht!$C$2:$O$67,13,FALSE)</f>
        <v>-</v>
      </c>
      <c r="X576" s="4" t="s">
        <v>67</v>
      </c>
    </row>
    <row r="577" spans="1:24" x14ac:dyDescent="0.35">
      <c r="A577" s="3">
        <v>2215</v>
      </c>
      <c r="B577" s="22" t="s">
        <v>15</v>
      </c>
      <c r="C577" s="21" t="s">
        <v>30</v>
      </c>
      <c r="D577" s="23">
        <f>VLOOKUP(A577,Übersicht!$C$2:$D$67,2,FALSE)</f>
        <v>0</v>
      </c>
      <c r="E577" s="23" t="str">
        <f>VLOOKUP(A577,Übersicht!$C$2:$E$67,3,FALSE)</f>
        <v>≤ 5 bar</v>
      </c>
      <c r="F577" s="3">
        <v>571</v>
      </c>
      <c r="G577" s="3">
        <f>VLOOKUP(A577,Übersicht!$C$2:$P$67,14,FALSE)</f>
        <v>3</v>
      </c>
      <c r="H577" s="3">
        <v>1</v>
      </c>
      <c r="I577" s="24">
        <v>984.71111111111111</v>
      </c>
      <c r="J577" s="3">
        <v>2008</v>
      </c>
      <c r="K577" s="4">
        <f t="shared" si="8"/>
        <v>32</v>
      </c>
      <c r="L577" s="21">
        <f>VLOOKUP(A577,Übersicht!$C$2:$F$67,4,FALSE)</f>
        <v>45</v>
      </c>
      <c r="M577" s="21">
        <f>VLOOKUP(A577,Übersicht!$C$2:$F$67,4,FALSE)</f>
        <v>45</v>
      </c>
      <c r="N577" s="3" t="s">
        <v>67</v>
      </c>
      <c r="O577" s="3">
        <v>1</v>
      </c>
      <c r="P577" s="4">
        <f>VLOOKUP(A577,Übersicht!$C$2:$I$67,7,FALSE)*100</f>
        <v>100</v>
      </c>
      <c r="Q577" s="4" t="s">
        <v>67</v>
      </c>
      <c r="R577" s="4">
        <f>VLOOKUP(A577,Übersicht!$C$2:$J$67,8,FALSE)*100</f>
        <v>100</v>
      </c>
      <c r="S577" s="4" t="str">
        <f>VLOOKUP(A577,Übersicht!$C$2:$K$67,9,FALSE)</f>
        <v>-</v>
      </c>
      <c r="T577" s="4" t="str">
        <f>VLOOKUP(A577,Übersicht!$C$2:$L$67,10,FALSE)</f>
        <v>-</v>
      </c>
      <c r="U577" s="25">
        <f>VLOOKUP(A577,Übersicht!$C$2:$M$67,11,FALSE)</f>
        <v>1100</v>
      </c>
      <c r="V577" s="25" t="str">
        <f>VLOOKUP(A577,Übersicht!$C$2:$N$67,12,FALSE)</f>
        <v>-</v>
      </c>
      <c r="W577" s="25" t="str">
        <f>VLOOKUP(A577,Übersicht!$C$2:$O$67,13,FALSE)</f>
        <v>-</v>
      </c>
      <c r="X577" s="4" t="s">
        <v>67</v>
      </c>
    </row>
    <row r="578" spans="1:24" x14ac:dyDescent="0.35">
      <c r="A578" s="3">
        <v>2215</v>
      </c>
      <c r="B578" s="22" t="s">
        <v>15</v>
      </c>
      <c r="C578" s="21" t="s">
        <v>30</v>
      </c>
      <c r="D578" s="23">
        <f>VLOOKUP(A578,Übersicht!$C$2:$D$67,2,FALSE)</f>
        <v>0</v>
      </c>
      <c r="E578" s="23" t="str">
        <f>VLOOKUP(A578,Übersicht!$C$2:$E$67,3,FALSE)</f>
        <v>≤ 5 bar</v>
      </c>
      <c r="F578" s="3">
        <v>572</v>
      </c>
      <c r="G578" s="3">
        <f>VLOOKUP(A578,Übersicht!$C$2:$P$67,14,FALSE)</f>
        <v>3</v>
      </c>
      <c r="H578" s="3">
        <v>1</v>
      </c>
      <c r="I578" s="24">
        <v>984.71111111111111</v>
      </c>
      <c r="J578" s="3">
        <v>2009</v>
      </c>
      <c r="K578" s="4">
        <f t="shared" si="8"/>
        <v>33</v>
      </c>
      <c r="L578" s="21">
        <f>VLOOKUP(A578,Übersicht!$C$2:$F$67,4,FALSE)</f>
        <v>45</v>
      </c>
      <c r="M578" s="21">
        <f>VLOOKUP(A578,Übersicht!$C$2:$F$67,4,FALSE)</f>
        <v>45</v>
      </c>
      <c r="N578" s="3" t="s">
        <v>67</v>
      </c>
      <c r="O578" s="3">
        <v>1</v>
      </c>
      <c r="P578" s="4">
        <f>VLOOKUP(A578,Übersicht!$C$2:$I$67,7,FALSE)*100</f>
        <v>100</v>
      </c>
      <c r="Q578" s="4" t="s">
        <v>67</v>
      </c>
      <c r="R578" s="4">
        <f>VLOOKUP(A578,Übersicht!$C$2:$J$67,8,FALSE)*100</f>
        <v>100</v>
      </c>
      <c r="S578" s="4" t="str">
        <f>VLOOKUP(A578,Übersicht!$C$2:$K$67,9,FALSE)</f>
        <v>-</v>
      </c>
      <c r="T578" s="4" t="str">
        <f>VLOOKUP(A578,Übersicht!$C$2:$L$67,10,FALSE)</f>
        <v>-</v>
      </c>
      <c r="U578" s="25">
        <f>VLOOKUP(A578,Übersicht!$C$2:$M$67,11,FALSE)</f>
        <v>1100</v>
      </c>
      <c r="V578" s="25" t="str">
        <f>VLOOKUP(A578,Übersicht!$C$2:$N$67,12,FALSE)</f>
        <v>-</v>
      </c>
      <c r="W578" s="25" t="str">
        <f>VLOOKUP(A578,Übersicht!$C$2:$O$67,13,FALSE)</f>
        <v>-</v>
      </c>
      <c r="X578" s="4" t="s">
        <v>67</v>
      </c>
    </row>
    <row r="579" spans="1:24" x14ac:dyDescent="0.35">
      <c r="A579" s="3">
        <v>2215</v>
      </c>
      <c r="B579" s="22" t="s">
        <v>15</v>
      </c>
      <c r="C579" s="21" t="s">
        <v>30</v>
      </c>
      <c r="D579" s="23">
        <f>VLOOKUP(A579,Übersicht!$C$2:$D$67,2,FALSE)</f>
        <v>0</v>
      </c>
      <c r="E579" s="23" t="str">
        <f>VLOOKUP(A579,Übersicht!$C$2:$E$67,3,FALSE)</f>
        <v>≤ 5 bar</v>
      </c>
      <c r="F579" s="3">
        <v>573</v>
      </c>
      <c r="G579" s="3">
        <f>VLOOKUP(A579,Übersicht!$C$2:$P$67,14,FALSE)</f>
        <v>3</v>
      </c>
      <c r="H579" s="3">
        <v>1</v>
      </c>
      <c r="I579" s="24">
        <v>984.71111111111111</v>
      </c>
      <c r="J579" s="3">
        <v>2010</v>
      </c>
      <c r="K579" s="4">
        <f t="shared" si="8"/>
        <v>34</v>
      </c>
      <c r="L579" s="21">
        <f>VLOOKUP(A579,Übersicht!$C$2:$F$67,4,FALSE)</f>
        <v>45</v>
      </c>
      <c r="M579" s="21">
        <f>VLOOKUP(A579,Übersicht!$C$2:$F$67,4,FALSE)</f>
        <v>45</v>
      </c>
      <c r="N579" s="3" t="s">
        <v>67</v>
      </c>
      <c r="O579" s="3">
        <v>1</v>
      </c>
      <c r="P579" s="4">
        <f>VLOOKUP(A579,Übersicht!$C$2:$I$67,7,FALSE)*100</f>
        <v>100</v>
      </c>
      <c r="Q579" s="4" t="s">
        <v>67</v>
      </c>
      <c r="R579" s="4">
        <f>VLOOKUP(A579,Übersicht!$C$2:$J$67,8,FALSE)*100</f>
        <v>100</v>
      </c>
      <c r="S579" s="4" t="str">
        <f>VLOOKUP(A579,Übersicht!$C$2:$K$67,9,FALSE)</f>
        <v>-</v>
      </c>
      <c r="T579" s="4" t="str">
        <f>VLOOKUP(A579,Übersicht!$C$2:$L$67,10,FALSE)</f>
        <v>-</v>
      </c>
      <c r="U579" s="25">
        <f>VLOOKUP(A579,Übersicht!$C$2:$M$67,11,FALSE)</f>
        <v>1100</v>
      </c>
      <c r="V579" s="25" t="str">
        <f>VLOOKUP(A579,Übersicht!$C$2:$N$67,12,FALSE)</f>
        <v>-</v>
      </c>
      <c r="W579" s="25" t="str">
        <f>VLOOKUP(A579,Übersicht!$C$2:$O$67,13,FALSE)</f>
        <v>-</v>
      </c>
      <c r="X579" s="4" t="s">
        <v>67</v>
      </c>
    </row>
    <row r="580" spans="1:24" x14ac:dyDescent="0.35">
      <c r="A580" s="3">
        <v>2215</v>
      </c>
      <c r="B580" s="22" t="s">
        <v>15</v>
      </c>
      <c r="C580" s="21" t="s">
        <v>30</v>
      </c>
      <c r="D580" s="23">
        <f>VLOOKUP(A580,Übersicht!$C$2:$D$67,2,FALSE)</f>
        <v>0</v>
      </c>
      <c r="E580" s="23" t="str">
        <f>VLOOKUP(A580,Übersicht!$C$2:$E$67,3,FALSE)</f>
        <v>≤ 5 bar</v>
      </c>
      <c r="F580" s="3">
        <v>574</v>
      </c>
      <c r="G580" s="3">
        <f>VLOOKUP(A580,Übersicht!$C$2:$P$67,14,FALSE)</f>
        <v>3</v>
      </c>
      <c r="H580" s="3">
        <v>1</v>
      </c>
      <c r="I580" s="24">
        <v>984.71111111111111</v>
      </c>
      <c r="J580" s="3">
        <v>2011</v>
      </c>
      <c r="K580" s="4">
        <f t="shared" si="8"/>
        <v>35</v>
      </c>
      <c r="L580" s="21">
        <f>VLOOKUP(A580,Übersicht!$C$2:$F$67,4,FALSE)</f>
        <v>45</v>
      </c>
      <c r="M580" s="21">
        <f>VLOOKUP(A580,Übersicht!$C$2:$F$67,4,FALSE)</f>
        <v>45</v>
      </c>
      <c r="N580" s="3" t="s">
        <v>67</v>
      </c>
      <c r="O580" s="3">
        <v>1</v>
      </c>
      <c r="P580" s="4">
        <f>VLOOKUP(A580,Übersicht!$C$2:$I$67,7,FALSE)*100</f>
        <v>100</v>
      </c>
      <c r="Q580" s="4" t="s">
        <v>67</v>
      </c>
      <c r="R580" s="4">
        <f>VLOOKUP(A580,Übersicht!$C$2:$J$67,8,FALSE)*100</f>
        <v>100</v>
      </c>
      <c r="S580" s="4" t="str">
        <f>VLOOKUP(A580,Übersicht!$C$2:$K$67,9,FALSE)</f>
        <v>-</v>
      </c>
      <c r="T580" s="4" t="str">
        <f>VLOOKUP(A580,Übersicht!$C$2:$L$67,10,FALSE)</f>
        <v>-</v>
      </c>
      <c r="U580" s="25">
        <f>VLOOKUP(A580,Übersicht!$C$2:$M$67,11,FALSE)</f>
        <v>1100</v>
      </c>
      <c r="V580" s="25" t="str">
        <f>VLOOKUP(A580,Übersicht!$C$2:$N$67,12,FALSE)</f>
        <v>-</v>
      </c>
      <c r="W580" s="25" t="str">
        <f>VLOOKUP(A580,Übersicht!$C$2:$O$67,13,FALSE)</f>
        <v>-</v>
      </c>
      <c r="X580" s="4" t="s">
        <v>67</v>
      </c>
    </row>
    <row r="581" spans="1:24" x14ac:dyDescent="0.35">
      <c r="A581" s="3">
        <v>2215</v>
      </c>
      <c r="B581" s="22" t="s">
        <v>15</v>
      </c>
      <c r="C581" s="21" t="s">
        <v>30</v>
      </c>
      <c r="D581" s="23">
        <f>VLOOKUP(A581,Übersicht!$C$2:$D$67,2,FALSE)</f>
        <v>0</v>
      </c>
      <c r="E581" s="23" t="str">
        <f>VLOOKUP(A581,Übersicht!$C$2:$E$67,3,FALSE)</f>
        <v>≤ 5 bar</v>
      </c>
      <c r="F581" s="3">
        <v>575</v>
      </c>
      <c r="G581" s="3">
        <f>VLOOKUP(A581,Übersicht!$C$2:$P$67,14,FALSE)</f>
        <v>3</v>
      </c>
      <c r="H581" s="3">
        <v>1</v>
      </c>
      <c r="I581" s="24">
        <v>984.71111111111111</v>
      </c>
      <c r="J581" s="3">
        <v>2012</v>
      </c>
      <c r="K581" s="4">
        <f t="shared" si="8"/>
        <v>36</v>
      </c>
      <c r="L581" s="21">
        <f>VLOOKUP(A581,Übersicht!$C$2:$F$67,4,FALSE)</f>
        <v>45</v>
      </c>
      <c r="M581" s="21">
        <f>VLOOKUP(A581,Übersicht!$C$2:$F$67,4,FALSE)</f>
        <v>45</v>
      </c>
      <c r="N581" s="3" t="s">
        <v>67</v>
      </c>
      <c r="O581" s="3">
        <v>1</v>
      </c>
      <c r="P581" s="4">
        <f>VLOOKUP(A581,Übersicht!$C$2:$I$67,7,FALSE)*100</f>
        <v>100</v>
      </c>
      <c r="Q581" s="4" t="s">
        <v>67</v>
      </c>
      <c r="R581" s="4">
        <f>VLOOKUP(A581,Übersicht!$C$2:$J$67,8,FALSE)*100</f>
        <v>100</v>
      </c>
      <c r="S581" s="4" t="str">
        <f>VLOOKUP(A581,Übersicht!$C$2:$K$67,9,FALSE)</f>
        <v>-</v>
      </c>
      <c r="T581" s="4" t="str">
        <f>VLOOKUP(A581,Übersicht!$C$2:$L$67,10,FALSE)</f>
        <v>-</v>
      </c>
      <c r="U581" s="25">
        <f>VLOOKUP(A581,Übersicht!$C$2:$M$67,11,FALSE)</f>
        <v>1100</v>
      </c>
      <c r="V581" s="25" t="str">
        <f>VLOOKUP(A581,Übersicht!$C$2:$N$67,12,FALSE)</f>
        <v>-</v>
      </c>
      <c r="W581" s="25" t="str">
        <f>VLOOKUP(A581,Übersicht!$C$2:$O$67,13,FALSE)</f>
        <v>-</v>
      </c>
      <c r="X581" s="4" t="s">
        <v>67</v>
      </c>
    </row>
    <row r="582" spans="1:24" x14ac:dyDescent="0.35">
      <c r="A582" s="3">
        <v>2215</v>
      </c>
      <c r="B582" s="22" t="s">
        <v>15</v>
      </c>
      <c r="C582" s="21" t="s">
        <v>30</v>
      </c>
      <c r="D582" s="23">
        <f>VLOOKUP(A582,Übersicht!$C$2:$D$67,2,FALSE)</f>
        <v>0</v>
      </c>
      <c r="E582" s="23" t="str">
        <f>VLOOKUP(A582,Übersicht!$C$2:$E$67,3,FALSE)</f>
        <v>≤ 5 bar</v>
      </c>
      <c r="F582" s="3">
        <v>576</v>
      </c>
      <c r="G582" s="3">
        <f>VLOOKUP(A582,Übersicht!$C$2:$P$67,14,FALSE)</f>
        <v>3</v>
      </c>
      <c r="H582" s="3">
        <v>1</v>
      </c>
      <c r="I582" s="24">
        <v>984.71111111111111</v>
      </c>
      <c r="J582" s="3">
        <v>2013</v>
      </c>
      <c r="K582" s="4">
        <f t="shared" si="8"/>
        <v>37</v>
      </c>
      <c r="L582" s="21">
        <f>VLOOKUP(A582,Übersicht!$C$2:$F$67,4,FALSE)</f>
        <v>45</v>
      </c>
      <c r="M582" s="21">
        <f>VLOOKUP(A582,Übersicht!$C$2:$F$67,4,FALSE)</f>
        <v>45</v>
      </c>
      <c r="N582" s="3" t="s">
        <v>67</v>
      </c>
      <c r="O582" s="3">
        <v>1</v>
      </c>
      <c r="P582" s="4">
        <f>VLOOKUP(A582,Übersicht!$C$2:$I$67,7,FALSE)*100</f>
        <v>100</v>
      </c>
      <c r="Q582" s="4" t="s">
        <v>67</v>
      </c>
      <c r="R582" s="4">
        <f>VLOOKUP(A582,Übersicht!$C$2:$J$67,8,FALSE)*100</f>
        <v>100</v>
      </c>
      <c r="S582" s="4" t="str">
        <f>VLOOKUP(A582,Übersicht!$C$2:$K$67,9,FALSE)</f>
        <v>-</v>
      </c>
      <c r="T582" s="4" t="str">
        <f>VLOOKUP(A582,Übersicht!$C$2:$L$67,10,FALSE)</f>
        <v>-</v>
      </c>
      <c r="U582" s="25">
        <f>VLOOKUP(A582,Übersicht!$C$2:$M$67,11,FALSE)</f>
        <v>1100</v>
      </c>
      <c r="V582" s="25" t="str">
        <f>VLOOKUP(A582,Übersicht!$C$2:$N$67,12,FALSE)</f>
        <v>-</v>
      </c>
      <c r="W582" s="25" t="str">
        <f>VLOOKUP(A582,Übersicht!$C$2:$O$67,13,FALSE)</f>
        <v>-</v>
      </c>
      <c r="X582" s="4" t="s">
        <v>67</v>
      </c>
    </row>
    <row r="583" spans="1:24" x14ac:dyDescent="0.35">
      <c r="A583" s="3">
        <v>2215</v>
      </c>
      <c r="B583" s="22" t="s">
        <v>15</v>
      </c>
      <c r="C583" s="21" t="s">
        <v>30</v>
      </c>
      <c r="D583" s="23">
        <f>VLOOKUP(A583,Übersicht!$C$2:$D$67,2,FALSE)</f>
        <v>0</v>
      </c>
      <c r="E583" s="23" t="str">
        <f>VLOOKUP(A583,Übersicht!$C$2:$E$67,3,FALSE)</f>
        <v>≤ 5 bar</v>
      </c>
      <c r="F583" s="3">
        <v>577</v>
      </c>
      <c r="G583" s="3">
        <f>VLOOKUP(A583,Übersicht!$C$2:$P$67,14,FALSE)</f>
        <v>3</v>
      </c>
      <c r="H583" s="3">
        <v>1</v>
      </c>
      <c r="I583" s="24">
        <v>984.71111111111111</v>
      </c>
      <c r="J583" s="3">
        <v>2014</v>
      </c>
      <c r="K583" s="4">
        <f t="shared" ref="K583:K646" si="9">IF(M583-($K$2-J583)&lt;=0,0,M583-($K$2-J583))</f>
        <v>38</v>
      </c>
      <c r="L583" s="21">
        <f>VLOOKUP(A583,Übersicht!$C$2:$F$67,4,FALSE)</f>
        <v>45</v>
      </c>
      <c r="M583" s="21">
        <f>VLOOKUP(A583,Übersicht!$C$2:$F$67,4,FALSE)</f>
        <v>45</v>
      </c>
      <c r="N583" s="3" t="s">
        <v>67</v>
      </c>
      <c r="O583" s="3">
        <v>1</v>
      </c>
      <c r="P583" s="4">
        <f>VLOOKUP(A583,Übersicht!$C$2:$I$67,7,FALSE)*100</f>
        <v>100</v>
      </c>
      <c r="Q583" s="4" t="s">
        <v>67</v>
      </c>
      <c r="R583" s="4">
        <f>VLOOKUP(A583,Übersicht!$C$2:$J$67,8,FALSE)*100</f>
        <v>100</v>
      </c>
      <c r="S583" s="4" t="str">
        <f>VLOOKUP(A583,Übersicht!$C$2:$K$67,9,FALSE)</f>
        <v>-</v>
      </c>
      <c r="T583" s="4" t="str">
        <f>VLOOKUP(A583,Übersicht!$C$2:$L$67,10,FALSE)</f>
        <v>-</v>
      </c>
      <c r="U583" s="25">
        <f>VLOOKUP(A583,Übersicht!$C$2:$M$67,11,FALSE)</f>
        <v>1100</v>
      </c>
      <c r="V583" s="25" t="str">
        <f>VLOOKUP(A583,Übersicht!$C$2:$N$67,12,FALSE)</f>
        <v>-</v>
      </c>
      <c r="W583" s="25" t="str">
        <f>VLOOKUP(A583,Übersicht!$C$2:$O$67,13,FALSE)</f>
        <v>-</v>
      </c>
      <c r="X583" s="4" t="s">
        <v>67</v>
      </c>
    </row>
    <row r="584" spans="1:24" x14ac:dyDescent="0.35">
      <c r="A584" s="3">
        <v>2215</v>
      </c>
      <c r="B584" s="22" t="s">
        <v>15</v>
      </c>
      <c r="C584" s="21" t="s">
        <v>30</v>
      </c>
      <c r="D584" s="23">
        <f>VLOOKUP(A584,Übersicht!$C$2:$D$67,2,FALSE)</f>
        <v>0</v>
      </c>
      <c r="E584" s="23" t="str">
        <f>VLOOKUP(A584,Übersicht!$C$2:$E$67,3,FALSE)</f>
        <v>≤ 5 bar</v>
      </c>
      <c r="F584" s="3">
        <v>578</v>
      </c>
      <c r="G584" s="3">
        <f>VLOOKUP(A584,Übersicht!$C$2:$P$67,14,FALSE)</f>
        <v>3</v>
      </c>
      <c r="H584" s="3">
        <v>1</v>
      </c>
      <c r="I584" s="24">
        <v>984.71111111111111</v>
      </c>
      <c r="J584" s="3">
        <v>2015</v>
      </c>
      <c r="K584" s="4">
        <f t="shared" si="9"/>
        <v>39</v>
      </c>
      <c r="L584" s="21">
        <f>VLOOKUP(A584,Übersicht!$C$2:$F$67,4,FALSE)</f>
        <v>45</v>
      </c>
      <c r="M584" s="21">
        <f>VLOOKUP(A584,Übersicht!$C$2:$F$67,4,FALSE)</f>
        <v>45</v>
      </c>
      <c r="N584" s="3" t="s">
        <v>67</v>
      </c>
      <c r="O584" s="3">
        <v>1</v>
      </c>
      <c r="P584" s="4">
        <f>VLOOKUP(A584,Übersicht!$C$2:$I$67,7,FALSE)*100</f>
        <v>100</v>
      </c>
      <c r="Q584" s="4" t="s">
        <v>67</v>
      </c>
      <c r="R584" s="4">
        <f>VLOOKUP(A584,Übersicht!$C$2:$J$67,8,FALSE)*100</f>
        <v>100</v>
      </c>
      <c r="S584" s="4" t="str">
        <f>VLOOKUP(A584,Übersicht!$C$2:$K$67,9,FALSE)</f>
        <v>-</v>
      </c>
      <c r="T584" s="4" t="str">
        <f>VLOOKUP(A584,Übersicht!$C$2:$L$67,10,FALSE)</f>
        <v>-</v>
      </c>
      <c r="U584" s="25">
        <f>VLOOKUP(A584,Übersicht!$C$2:$M$67,11,FALSE)</f>
        <v>1100</v>
      </c>
      <c r="V584" s="25" t="str">
        <f>VLOOKUP(A584,Übersicht!$C$2:$N$67,12,FALSE)</f>
        <v>-</v>
      </c>
      <c r="W584" s="25" t="str">
        <f>VLOOKUP(A584,Übersicht!$C$2:$O$67,13,FALSE)</f>
        <v>-</v>
      </c>
      <c r="X584" s="4" t="s">
        <v>67</v>
      </c>
    </row>
    <row r="585" spans="1:24" x14ac:dyDescent="0.35">
      <c r="A585" s="3">
        <v>2215</v>
      </c>
      <c r="B585" s="22" t="s">
        <v>15</v>
      </c>
      <c r="C585" s="21" t="s">
        <v>30</v>
      </c>
      <c r="D585" s="23">
        <f>VLOOKUP(A585,Übersicht!$C$2:$D$67,2,FALSE)</f>
        <v>0</v>
      </c>
      <c r="E585" s="23" t="str">
        <f>VLOOKUP(A585,Übersicht!$C$2:$E$67,3,FALSE)</f>
        <v>≤ 5 bar</v>
      </c>
      <c r="F585" s="3">
        <v>579</v>
      </c>
      <c r="G585" s="3">
        <f>VLOOKUP(A585,Übersicht!$C$2:$P$67,14,FALSE)</f>
        <v>3</v>
      </c>
      <c r="H585" s="3">
        <v>1</v>
      </c>
      <c r="I585" s="24">
        <v>984.71111111111111</v>
      </c>
      <c r="J585" s="3">
        <v>2016</v>
      </c>
      <c r="K585" s="4">
        <f t="shared" si="9"/>
        <v>40</v>
      </c>
      <c r="L585" s="21">
        <f>VLOOKUP(A585,Übersicht!$C$2:$F$67,4,FALSE)</f>
        <v>45</v>
      </c>
      <c r="M585" s="21">
        <f>VLOOKUP(A585,Übersicht!$C$2:$F$67,4,FALSE)</f>
        <v>45</v>
      </c>
      <c r="N585" s="3" t="s">
        <v>67</v>
      </c>
      <c r="O585" s="3">
        <v>1</v>
      </c>
      <c r="P585" s="4">
        <f>VLOOKUP(A585,Übersicht!$C$2:$I$67,7,FALSE)*100</f>
        <v>100</v>
      </c>
      <c r="Q585" s="4" t="s">
        <v>67</v>
      </c>
      <c r="R585" s="4">
        <f>VLOOKUP(A585,Übersicht!$C$2:$J$67,8,FALSE)*100</f>
        <v>100</v>
      </c>
      <c r="S585" s="4" t="str">
        <f>VLOOKUP(A585,Übersicht!$C$2:$K$67,9,FALSE)</f>
        <v>-</v>
      </c>
      <c r="T585" s="4" t="str">
        <f>VLOOKUP(A585,Übersicht!$C$2:$L$67,10,FALSE)</f>
        <v>-</v>
      </c>
      <c r="U585" s="25">
        <f>VLOOKUP(A585,Übersicht!$C$2:$M$67,11,FALSE)</f>
        <v>1100</v>
      </c>
      <c r="V585" s="25" t="str">
        <f>VLOOKUP(A585,Übersicht!$C$2:$N$67,12,FALSE)</f>
        <v>-</v>
      </c>
      <c r="W585" s="25" t="str">
        <f>VLOOKUP(A585,Übersicht!$C$2:$O$67,13,FALSE)</f>
        <v>-</v>
      </c>
      <c r="X585" s="4" t="s">
        <v>67</v>
      </c>
    </row>
    <row r="586" spans="1:24" x14ac:dyDescent="0.35">
      <c r="A586" s="3">
        <v>2215</v>
      </c>
      <c r="B586" s="22" t="s">
        <v>15</v>
      </c>
      <c r="C586" s="21" t="s">
        <v>30</v>
      </c>
      <c r="D586" s="23">
        <f>VLOOKUP(A586,Übersicht!$C$2:$D$67,2,FALSE)</f>
        <v>0</v>
      </c>
      <c r="E586" s="23" t="str">
        <f>VLOOKUP(A586,Übersicht!$C$2:$E$67,3,FALSE)</f>
        <v>≤ 5 bar</v>
      </c>
      <c r="F586" s="3">
        <v>580</v>
      </c>
      <c r="G586" s="3">
        <f>VLOOKUP(A586,Übersicht!$C$2:$P$67,14,FALSE)</f>
        <v>3</v>
      </c>
      <c r="H586" s="3">
        <v>1</v>
      </c>
      <c r="I586" s="24">
        <v>984.71111111111111</v>
      </c>
      <c r="J586" s="3">
        <v>2017</v>
      </c>
      <c r="K586" s="4">
        <f t="shared" si="9"/>
        <v>41</v>
      </c>
      <c r="L586" s="21">
        <f>VLOOKUP(A586,Übersicht!$C$2:$F$67,4,FALSE)</f>
        <v>45</v>
      </c>
      <c r="M586" s="21">
        <f>VLOOKUP(A586,Übersicht!$C$2:$F$67,4,FALSE)</f>
        <v>45</v>
      </c>
      <c r="N586" s="3" t="s">
        <v>67</v>
      </c>
      <c r="O586" s="3">
        <v>1</v>
      </c>
      <c r="P586" s="4">
        <f>VLOOKUP(A586,Übersicht!$C$2:$I$67,7,FALSE)*100</f>
        <v>100</v>
      </c>
      <c r="Q586" s="4" t="s">
        <v>67</v>
      </c>
      <c r="R586" s="4">
        <f>VLOOKUP(A586,Übersicht!$C$2:$J$67,8,FALSE)*100</f>
        <v>100</v>
      </c>
      <c r="S586" s="4" t="str">
        <f>VLOOKUP(A586,Übersicht!$C$2:$K$67,9,FALSE)</f>
        <v>-</v>
      </c>
      <c r="T586" s="4" t="str">
        <f>VLOOKUP(A586,Übersicht!$C$2:$L$67,10,FALSE)</f>
        <v>-</v>
      </c>
      <c r="U586" s="25">
        <f>VLOOKUP(A586,Übersicht!$C$2:$M$67,11,FALSE)</f>
        <v>1100</v>
      </c>
      <c r="V586" s="25" t="str">
        <f>VLOOKUP(A586,Übersicht!$C$2:$N$67,12,FALSE)</f>
        <v>-</v>
      </c>
      <c r="W586" s="25" t="str">
        <f>VLOOKUP(A586,Übersicht!$C$2:$O$67,13,FALSE)</f>
        <v>-</v>
      </c>
      <c r="X586" s="4" t="s">
        <v>67</v>
      </c>
    </row>
    <row r="587" spans="1:24" x14ac:dyDescent="0.35">
      <c r="A587" s="3">
        <v>2215</v>
      </c>
      <c r="B587" s="22" t="s">
        <v>15</v>
      </c>
      <c r="C587" s="21" t="s">
        <v>30</v>
      </c>
      <c r="D587" s="23">
        <f>VLOOKUP(A587,Übersicht!$C$2:$D$67,2,FALSE)</f>
        <v>0</v>
      </c>
      <c r="E587" s="23" t="str">
        <f>VLOOKUP(A587,Übersicht!$C$2:$E$67,3,FALSE)</f>
        <v>≤ 5 bar</v>
      </c>
      <c r="F587" s="3">
        <v>581</v>
      </c>
      <c r="G587" s="3">
        <f>VLOOKUP(A587,Übersicht!$C$2:$P$67,14,FALSE)</f>
        <v>3</v>
      </c>
      <c r="H587" s="3">
        <v>1</v>
      </c>
      <c r="I587" s="24">
        <v>984.71111111111111</v>
      </c>
      <c r="J587" s="3">
        <v>2018</v>
      </c>
      <c r="K587" s="4">
        <f t="shared" si="9"/>
        <v>42</v>
      </c>
      <c r="L587" s="21">
        <f>VLOOKUP(A587,Übersicht!$C$2:$F$67,4,FALSE)</f>
        <v>45</v>
      </c>
      <c r="M587" s="21">
        <f>VLOOKUP(A587,Übersicht!$C$2:$F$67,4,FALSE)</f>
        <v>45</v>
      </c>
      <c r="N587" s="3" t="s">
        <v>67</v>
      </c>
      <c r="O587" s="3">
        <v>1</v>
      </c>
      <c r="P587" s="4">
        <f>VLOOKUP(A587,Übersicht!$C$2:$I$67,7,FALSE)*100</f>
        <v>100</v>
      </c>
      <c r="Q587" s="4" t="s">
        <v>67</v>
      </c>
      <c r="R587" s="4">
        <f>VLOOKUP(A587,Übersicht!$C$2:$J$67,8,FALSE)*100</f>
        <v>100</v>
      </c>
      <c r="S587" s="4" t="str">
        <f>VLOOKUP(A587,Übersicht!$C$2:$K$67,9,FALSE)</f>
        <v>-</v>
      </c>
      <c r="T587" s="4" t="str">
        <f>VLOOKUP(A587,Übersicht!$C$2:$L$67,10,FALSE)</f>
        <v>-</v>
      </c>
      <c r="U587" s="25">
        <f>VLOOKUP(A587,Übersicht!$C$2:$M$67,11,FALSE)</f>
        <v>1100</v>
      </c>
      <c r="V587" s="25" t="str">
        <f>VLOOKUP(A587,Übersicht!$C$2:$N$67,12,FALSE)</f>
        <v>-</v>
      </c>
      <c r="W587" s="25" t="str">
        <f>VLOOKUP(A587,Übersicht!$C$2:$O$67,13,FALSE)</f>
        <v>-</v>
      </c>
      <c r="X587" s="4" t="s">
        <v>67</v>
      </c>
    </row>
    <row r="588" spans="1:24" x14ac:dyDescent="0.35">
      <c r="A588" s="3">
        <v>2215</v>
      </c>
      <c r="B588" s="22" t="s">
        <v>15</v>
      </c>
      <c r="C588" s="21" t="s">
        <v>30</v>
      </c>
      <c r="D588" s="23">
        <f>VLOOKUP(A588,Übersicht!$C$2:$D$67,2,FALSE)</f>
        <v>0</v>
      </c>
      <c r="E588" s="23" t="str">
        <f>VLOOKUP(A588,Übersicht!$C$2:$E$67,3,FALSE)</f>
        <v>≤ 5 bar</v>
      </c>
      <c r="F588" s="3">
        <v>582</v>
      </c>
      <c r="G588" s="3">
        <f>VLOOKUP(A588,Übersicht!$C$2:$P$67,14,FALSE)</f>
        <v>3</v>
      </c>
      <c r="H588" s="3">
        <v>1</v>
      </c>
      <c r="I588" s="24">
        <v>984.71111111111111</v>
      </c>
      <c r="J588" s="3">
        <v>2019</v>
      </c>
      <c r="K588" s="4">
        <f t="shared" si="9"/>
        <v>43</v>
      </c>
      <c r="L588" s="21">
        <f>VLOOKUP(A588,Übersicht!$C$2:$F$67,4,FALSE)</f>
        <v>45</v>
      </c>
      <c r="M588" s="21">
        <f>VLOOKUP(A588,Übersicht!$C$2:$F$67,4,FALSE)</f>
        <v>45</v>
      </c>
      <c r="N588" s="3" t="s">
        <v>67</v>
      </c>
      <c r="O588" s="3">
        <v>1</v>
      </c>
      <c r="P588" s="4">
        <f>VLOOKUP(A588,Übersicht!$C$2:$I$67,7,FALSE)*100</f>
        <v>100</v>
      </c>
      <c r="Q588" s="4" t="s">
        <v>67</v>
      </c>
      <c r="R588" s="4">
        <f>VLOOKUP(A588,Übersicht!$C$2:$J$67,8,FALSE)*100</f>
        <v>100</v>
      </c>
      <c r="S588" s="4" t="str">
        <f>VLOOKUP(A588,Übersicht!$C$2:$K$67,9,FALSE)</f>
        <v>-</v>
      </c>
      <c r="T588" s="4" t="str">
        <f>VLOOKUP(A588,Übersicht!$C$2:$L$67,10,FALSE)</f>
        <v>-</v>
      </c>
      <c r="U588" s="25">
        <f>VLOOKUP(A588,Übersicht!$C$2:$M$67,11,FALSE)</f>
        <v>1100</v>
      </c>
      <c r="V588" s="25" t="str">
        <f>VLOOKUP(A588,Übersicht!$C$2:$N$67,12,FALSE)</f>
        <v>-</v>
      </c>
      <c r="W588" s="25" t="str">
        <f>VLOOKUP(A588,Übersicht!$C$2:$O$67,13,FALSE)</f>
        <v>-</v>
      </c>
      <c r="X588" s="4" t="s">
        <v>67</v>
      </c>
    </row>
    <row r="589" spans="1:24" x14ac:dyDescent="0.35">
      <c r="A589" s="3">
        <v>2215</v>
      </c>
      <c r="B589" s="22" t="s">
        <v>15</v>
      </c>
      <c r="C589" s="21" t="s">
        <v>30</v>
      </c>
      <c r="D589" s="23">
        <f>VLOOKUP(A589,Übersicht!$C$2:$D$67,2,FALSE)</f>
        <v>0</v>
      </c>
      <c r="E589" s="23" t="str">
        <f>VLOOKUP(A589,Übersicht!$C$2:$E$67,3,FALSE)</f>
        <v>≤ 5 bar</v>
      </c>
      <c r="F589" s="3">
        <v>583</v>
      </c>
      <c r="G589" s="3">
        <f>VLOOKUP(A589,Übersicht!$C$2:$P$67,14,FALSE)</f>
        <v>3</v>
      </c>
      <c r="H589" s="3">
        <v>1</v>
      </c>
      <c r="I589" s="24">
        <v>984.71111111111111</v>
      </c>
      <c r="J589" s="3">
        <v>2020</v>
      </c>
      <c r="K589" s="4">
        <f t="shared" si="9"/>
        <v>44</v>
      </c>
      <c r="L589" s="21">
        <f>VLOOKUP(A589,Übersicht!$C$2:$F$67,4,FALSE)</f>
        <v>45</v>
      </c>
      <c r="M589" s="21">
        <f>VLOOKUP(A589,Übersicht!$C$2:$F$67,4,FALSE)</f>
        <v>45</v>
      </c>
      <c r="N589" s="3" t="s">
        <v>67</v>
      </c>
      <c r="O589" s="3">
        <v>1</v>
      </c>
      <c r="P589" s="4">
        <f>VLOOKUP(A589,Übersicht!$C$2:$I$67,7,FALSE)*100</f>
        <v>100</v>
      </c>
      <c r="Q589" s="4" t="s">
        <v>67</v>
      </c>
      <c r="R589" s="4">
        <f>VLOOKUP(A589,Übersicht!$C$2:$J$67,8,FALSE)*100</f>
        <v>100</v>
      </c>
      <c r="S589" s="4" t="str">
        <f>VLOOKUP(A589,Übersicht!$C$2:$K$67,9,FALSE)</f>
        <v>-</v>
      </c>
      <c r="T589" s="4" t="str">
        <f>VLOOKUP(A589,Übersicht!$C$2:$L$67,10,FALSE)</f>
        <v>-</v>
      </c>
      <c r="U589" s="25">
        <f>VLOOKUP(A589,Übersicht!$C$2:$M$67,11,FALSE)</f>
        <v>1100</v>
      </c>
      <c r="V589" s="25" t="str">
        <f>VLOOKUP(A589,Übersicht!$C$2:$N$67,12,FALSE)</f>
        <v>-</v>
      </c>
      <c r="W589" s="25" t="str">
        <f>VLOOKUP(A589,Übersicht!$C$2:$O$67,13,FALSE)</f>
        <v>-</v>
      </c>
      <c r="X589" s="4" t="s">
        <v>67</v>
      </c>
    </row>
    <row r="590" spans="1:24" x14ac:dyDescent="0.35">
      <c r="A590" s="3">
        <v>2215</v>
      </c>
      <c r="B590" s="22" t="s">
        <v>15</v>
      </c>
      <c r="C590" s="21" t="s">
        <v>30</v>
      </c>
      <c r="D590" s="23">
        <f>VLOOKUP(A590,Übersicht!$C$2:$D$67,2,FALSE)</f>
        <v>0</v>
      </c>
      <c r="E590" s="23" t="str">
        <f>VLOOKUP(A590,Übersicht!$C$2:$E$67,3,FALSE)</f>
        <v>≤ 5 bar</v>
      </c>
      <c r="F590" s="3">
        <v>584</v>
      </c>
      <c r="G590" s="3">
        <f>VLOOKUP(A590,Übersicht!$C$2:$P$67,14,FALSE)</f>
        <v>3</v>
      </c>
      <c r="H590" s="3">
        <v>1</v>
      </c>
      <c r="I590" s="24">
        <v>984.71111111111111</v>
      </c>
      <c r="J590" s="3">
        <v>2021</v>
      </c>
      <c r="K590" s="4">
        <f t="shared" si="9"/>
        <v>45</v>
      </c>
      <c r="L590" s="21">
        <f>VLOOKUP(A590,Übersicht!$C$2:$F$67,4,FALSE)</f>
        <v>45</v>
      </c>
      <c r="M590" s="21">
        <f>VLOOKUP(A590,Übersicht!$C$2:$F$67,4,FALSE)</f>
        <v>45</v>
      </c>
      <c r="N590" s="3" t="s">
        <v>67</v>
      </c>
      <c r="O590" s="3">
        <v>1</v>
      </c>
      <c r="P590" s="4">
        <f>VLOOKUP(A590,Übersicht!$C$2:$I$67,7,FALSE)*100</f>
        <v>100</v>
      </c>
      <c r="Q590" s="4" t="s">
        <v>67</v>
      </c>
      <c r="R590" s="4">
        <f>VLOOKUP(A590,Übersicht!$C$2:$J$67,8,FALSE)*100</f>
        <v>100</v>
      </c>
      <c r="S590" s="4" t="str">
        <f>VLOOKUP(A590,Übersicht!$C$2:$K$67,9,FALSE)</f>
        <v>-</v>
      </c>
      <c r="T590" s="4" t="str">
        <f>VLOOKUP(A590,Übersicht!$C$2:$L$67,10,FALSE)</f>
        <v>-</v>
      </c>
      <c r="U590" s="25">
        <f>VLOOKUP(A590,Übersicht!$C$2:$M$67,11,FALSE)</f>
        <v>1100</v>
      </c>
      <c r="V590" s="25" t="str">
        <f>VLOOKUP(A590,Übersicht!$C$2:$N$67,12,FALSE)</f>
        <v>-</v>
      </c>
      <c r="W590" s="25" t="str">
        <f>VLOOKUP(A590,Übersicht!$C$2:$O$67,13,FALSE)</f>
        <v>-</v>
      </c>
      <c r="X590" s="4" t="s">
        <v>67</v>
      </c>
    </row>
    <row r="591" spans="1:24" x14ac:dyDescent="0.35">
      <c r="A591" s="3">
        <v>2218</v>
      </c>
      <c r="B591" s="22" t="s">
        <v>15</v>
      </c>
      <c r="C591" t="s">
        <v>31</v>
      </c>
      <c r="D591" s="23">
        <f>VLOOKUP(A591,Übersicht!$C$2:$D$67,2,FALSE)</f>
        <v>0</v>
      </c>
      <c r="E591" s="23" t="str">
        <f>VLOOKUP(A591,Übersicht!$C$2:$E$67,3,FALSE)</f>
        <v>≤ 5 bar</v>
      </c>
      <c r="F591" s="3">
        <v>585</v>
      </c>
      <c r="G591" s="3">
        <f>VLOOKUP(A591,Übersicht!$C$2:$P$67,14,FALSE)</f>
        <v>3</v>
      </c>
      <c r="H591" s="3">
        <v>1</v>
      </c>
      <c r="I591" s="24">
        <v>0</v>
      </c>
      <c r="J591" s="3">
        <v>1977</v>
      </c>
      <c r="K591" s="4">
        <f t="shared" si="9"/>
        <v>1</v>
      </c>
      <c r="L591" s="21">
        <f>VLOOKUP(A591,Übersicht!$C$2:$F$67,4,FALSE)</f>
        <v>45</v>
      </c>
      <c r="M591" s="21">
        <f>VLOOKUP(A591,Übersicht!$C$2:$F$67,4,FALSE)</f>
        <v>45</v>
      </c>
      <c r="N591" s="3" t="s">
        <v>67</v>
      </c>
      <c r="O591" s="3">
        <v>1</v>
      </c>
      <c r="P591" s="4">
        <f>VLOOKUP(A591,Übersicht!$C$2:$I$67,7,FALSE)*100</f>
        <v>40</v>
      </c>
      <c r="Q591" s="4" t="s">
        <v>67</v>
      </c>
      <c r="R591" s="4">
        <f>VLOOKUP(A591,Übersicht!$C$2:$J$67,8,FALSE)*100</f>
        <v>100</v>
      </c>
      <c r="S591" s="4" t="str">
        <f>VLOOKUP(A591,Übersicht!$C$2:$K$67,9,FALSE)</f>
        <v>-</v>
      </c>
      <c r="T591" s="4" t="str">
        <f>VLOOKUP(A591,Übersicht!$C$2:$L$67,10,FALSE)</f>
        <v>-</v>
      </c>
      <c r="U591" s="25">
        <f>VLOOKUP(A591,Übersicht!$C$2:$M$67,11,FALSE)</f>
        <v>0</v>
      </c>
      <c r="V591" s="25" t="str">
        <f>VLOOKUP(A591,Übersicht!$C$2:$N$67,12,FALSE)</f>
        <v>-</v>
      </c>
      <c r="W591" s="25" t="str">
        <f>VLOOKUP(A591,Übersicht!$C$2:$O$67,13,FALSE)</f>
        <v>-</v>
      </c>
      <c r="X591" s="4" t="s">
        <v>67</v>
      </c>
    </row>
    <row r="592" spans="1:24" x14ac:dyDescent="0.35">
      <c r="A592" s="3">
        <v>2218</v>
      </c>
      <c r="B592" s="22" t="s">
        <v>15</v>
      </c>
      <c r="C592" t="s">
        <v>31</v>
      </c>
      <c r="D592" s="23">
        <f>VLOOKUP(A592,Übersicht!$C$2:$D$67,2,FALSE)</f>
        <v>0</v>
      </c>
      <c r="E592" s="23" t="str">
        <f>VLOOKUP(A592,Übersicht!$C$2:$E$67,3,FALSE)</f>
        <v>≤ 5 bar</v>
      </c>
      <c r="F592" s="3">
        <v>586</v>
      </c>
      <c r="G592" s="3">
        <f>VLOOKUP(A592,Übersicht!$C$2:$P$67,14,FALSE)</f>
        <v>3</v>
      </c>
      <c r="H592" s="3">
        <v>1</v>
      </c>
      <c r="I592" s="24">
        <v>0</v>
      </c>
      <c r="J592" s="3">
        <v>1978</v>
      </c>
      <c r="K592" s="4">
        <f t="shared" si="9"/>
        <v>2</v>
      </c>
      <c r="L592" s="21">
        <f>VLOOKUP(A592,Übersicht!$C$2:$F$67,4,FALSE)</f>
        <v>45</v>
      </c>
      <c r="M592" s="21">
        <f>VLOOKUP(A592,Übersicht!$C$2:$F$67,4,FALSE)</f>
        <v>45</v>
      </c>
      <c r="N592" s="3" t="s">
        <v>67</v>
      </c>
      <c r="O592" s="3">
        <v>1</v>
      </c>
      <c r="P592" s="4">
        <f>VLOOKUP(A592,Übersicht!$C$2:$I$67,7,FALSE)*100</f>
        <v>40</v>
      </c>
      <c r="Q592" s="4" t="s">
        <v>67</v>
      </c>
      <c r="R592" s="4">
        <f>VLOOKUP(A592,Übersicht!$C$2:$J$67,8,FALSE)*100</f>
        <v>100</v>
      </c>
      <c r="S592" s="4" t="str">
        <f>VLOOKUP(A592,Übersicht!$C$2:$K$67,9,FALSE)</f>
        <v>-</v>
      </c>
      <c r="T592" s="4" t="str">
        <f>VLOOKUP(A592,Übersicht!$C$2:$L$67,10,FALSE)</f>
        <v>-</v>
      </c>
      <c r="U592" s="25">
        <f>VLOOKUP(A592,Übersicht!$C$2:$M$67,11,FALSE)</f>
        <v>0</v>
      </c>
      <c r="V592" s="25" t="str">
        <f>VLOOKUP(A592,Übersicht!$C$2:$N$67,12,FALSE)</f>
        <v>-</v>
      </c>
      <c r="W592" s="25" t="str">
        <f>VLOOKUP(A592,Übersicht!$C$2:$O$67,13,FALSE)</f>
        <v>-</v>
      </c>
      <c r="X592" s="4" t="s">
        <v>67</v>
      </c>
    </row>
    <row r="593" spans="1:24" x14ac:dyDescent="0.35">
      <c r="A593" s="3">
        <v>2218</v>
      </c>
      <c r="B593" s="22" t="s">
        <v>15</v>
      </c>
      <c r="C593" t="s">
        <v>31</v>
      </c>
      <c r="D593" s="23">
        <f>VLOOKUP(A593,Übersicht!$C$2:$D$67,2,FALSE)</f>
        <v>0</v>
      </c>
      <c r="E593" s="23" t="str">
        <f>VLOOKUP(A593,Übersicht!$C$2:$E$67,3,FALSE)</f>
        <v>≤ 5 bar</v>
      </c>
      <c r="F593" s="3">
        <v>587</v>
      </c>
      <c r="G593" s="3">
        <f>VLOOKUP(A593,Übersicht!$C$2:$P$67,14,FALSE)</f>
        <v>3</v>
      </c>
      <c r="H593" s="3">
        <v>1</v>
      </c>
      <c r="I593" s="24">
        <v>0</v>
      </c>
      <c r="J593" s="3">
        <v>1979</v>
      </c>
      <c r="K593" s="4">
        <f t="shared" si="9"/>
        <v>3</v>
      </c>
      <c r="L593" s="21">
        <f>VLOOKUP(A593,Übersicht!$C$2:$F$67,4,FALSE)</f>
        <v>45</v>
      </c>
      <c r="M593" s="21">
        <f>VLOOKUP(A593,Übersicht!$C$2:$F$67,4,FALSE)</f>
        <v>45</v>
      </c>
      <c r="N593" s="3" t="s">
        <v>67</v>
      </c>
      <c r="O593" s="3">
        <v>1</v>
      </c>
      <c r="P593" s="4">
        <f>VLOOKUP(A593,Übersicht!$C$2:$I$67,7,FALSE)*100</f>
        <v>40</v>
      </c>
      <c r="Q593" s="4" t="s">
        <v>67</v>
      </c>
      <c r="R593" s="4">
        <f>VLOOKUP(A593,Übersicht!$C$2:$J$67,8,FALSE)*100</f>
        <v>100</v>
      </c>
      <c r="S593" s="4" t="str">
        <f>VLOOKUP(A593,Übersicht!$C$2:$K$67,9,FALSE)</f>
        <v>-</v>
      </c>
      <c r="T593" s="4" t="str">
        <f>VLOOKUP(A593,Übersicht!$C$2:$L$67,10,FALSE)</f>
        <v>-</v>
      </c>
      <c r="U593" s="25">
        <f>VLOOKUP(A593,Übersicht!$C$2:$M$67,11,FALSE)</f>
        <v>0</v>
      </c>
      <c r="V593" s="25" t="str">
        <f>VLOOKUP(A593,Übersicht!$C$2:$N$67,12,FALSE)</f>
        <v>-</v>
      </c>
      <c r="W593" s="25" t="str">
        <f>VLOOKUP(A593,Übersicht!$C$2:$O$67,13,FALSE)</f>
        <v>-</v>
      </c>
      <c r="X593" s="4" t="s">
        <v>67</v>
      </c>
    </row>
    <row r="594" spans="1:24" x14ac:dyDescent="0.35">
      <c r="A594" s="3">
        <v>2218</v>
      </c>
      <c r="B594" s="22" t="s">
        <v>15</v>
      </c>
      <c r="C594" t="s">
        <v>31</v>
      </c>
      <c r="D594" s="23">
        <f>VLOOKUP(A594,Übersicht!$C$2:$D$67,2,FALSE)</f>
        <v>0</v>
      </c>
      <c r="E594" s="23" t="str">
        <f>VLOOKUP(A594,Übersicht!$C$2:$E$67,3,FALSE)</f>
        <v>≤ 5 bar</v>
      </c>
      <c r="F594" s="3">
        <v>588</v>
      </c>
      <c r="G594" s="3">
        <f>VLOOKUP(A594,Übersicht!$C$2:$P$67,14,FALSE)</f>
        <v>3</v>
      </c>
      <c r="H594" s="3">
        <v>1</v>
      </c>
      <c r="I594" s="24">
        <v>0</v>
      </c>
      <c r="J594" s="3">
        <v>1980</v>
      </c>
      <c r="K594" s="4">
        <f t="shared" si="9"/>
        <v>4</v>
      </c>
      <c r="L594" s="21">
        <f>VLOOKUP(A594,Übersicht!$C$2:$F$67,4,FALSE)</f>
        <v>45</v>
      </c>
      <c r="M594" s="21">
        <f>VLOOKUP(A594,Übersicht!$C$2:$F$67,4,FALSE)</f>
        <v>45</v>
      </c>
      <c r="N594" s="3" t="s">
        <v>67</v>
      </c>
      <c r="O594" s="3">
        <v>1</v>
      </c>
      <c r="P594" s="4">
        <f>VLOOKUP(A594,Übersicht!$C$2:$I$67,7,FALSE)*100</f>
        <v>40</v>
      </c>
      <c r="Q594" s="4" t="s">
        <v>67</v>
      </c>
      <c r="R594" s="4">
        <f>VLOOKUP(A594,Übersicht!$C$2:$J$67,8,FALSE)*100</f>
        <v>100</v>
      </c>
      <c r="S594" s="4" t="str">
        <f>VLOOKUP(A594,Übersicht!$C$2:$K$67,9,FALSE)</f>
        <v>-</v>
      </c>
      <c r="T594" s="4" t="str">
        <f>VLOOKUP(A594,Übersicht!$C$2:$L$67,10,FALSE)</f>
        <v>-</v>
      </c>
      <c r="U594" s="25">
        <f>VLOOKUP(A594,Übersicht!$C$2:$M$67,11,FALSE)</f>
        <v>0</v>
      </c>
      <c r="V594" s="25" t="str">
        <f>VLOOKUP(A594,Übersicht!$C$2:$N$67,12,FALSE)</f>
        <v>-</v>
      </c>
      <c r="W594" s="25" t="str">
        <f>VLOOKUP(A594,Übersicht!$C$2:$O$67,13,FALSE)</f>
        <v>-</v>
      </c>
      <c r="X594" s="4" t="s">
        <v>67</v>
      </c>
    </row>
    <row r="595" spans="1:24" x14ac:dyDescent="0.35">
      <c r="A595" s="3">
        <v>2218</v>
      </c>
      <c r="B595" s="22" t="s">
        <v>15</v>
      </c>
      <c r="C595" t="s">
        <v>31</v>
      </c>
      <c r="D595" s="23">
        <f>VLOOKUP(A595,Übersicht!$C$2:$D$67,2,FALSE)</f>
        <v>0</v>
      </c>
      <c r="E595" s="23" t="str">
        <f>VLOOKUP(A595,Übersicht!$C$2:$E$67,3,FALSE)</f>
        <v>≤ 5 bar</v>
      </c>
      <c r="F595" s="3">
        <v>589</v>
      </c>
      <c r="G595" s="3">
        <f>VLOOKUP(A595,Übersicht!$C$2:$P$67,14,FALSE)</f>
        <v>3</v>
      </c>
      <c r="H595" s="3">
        <v>1</v>
      </c>
      <c r="I595" s="24">
        <v>0</v>
      </c>
      <c r="J595" s="3">
        <v>1981</v>
      </c>
      <c r="K595" s="4">
        <f t="shared" si="9"/>
        <v>5</v>
      </c>
      <c r="L595" s="21">
        <f>VLOOKUP(A595,Übersicht!$C$2:$F$67,4,FALSE)</f>
        <v>45</v>
      </c>
      <c r="M595" s="21">
        <f>VLOOKUP(A595,Übersicht!$C$2:$F$67,4,FALSE)</f>
        <v>45</v>
      </c>
      <c r="N595" s="3" t="s">
        <v>67</v>
      </c>
      <c r="O595" s="3">
        <v>1</v>
      </c>
      <c r="P595" s="4">
        <f>VLOOKUP(A595,Übersicht!$C$2:$I$67,7,FALSE)*100</f>
        <v>40</v>
      </c>
      <c r="Q595" s="4" t="s">
        <v>67</v>
      </c>
      <c r="R595" s="4">
        <f>VLOOKUP(A595,Übersicht!$C$2:$J$67,8,FALSE)*100</f>
        <v>100</v>
      </c>
      <c r="S595" s="4" t="str">
        <f>VLOOKUP(A595,Übersicht!$C$2:$K$67,9,FALSE)</f>
        <v>-</v>
      </c>
      <c r="T595" s="4" t="str">
        <f>VLOOKUP(A595,Übersicht!$C$2:$L$67,10,FALSE)</f>
        <v>-</v>
      </c>
      <c r="U595" s="25">
        <f>VLOOKUP(A595,Übersicht!$C$2:$M$67,11,FALSE)</f>
        <v>0</v>
      </c>
      <c r="V595" s="25" t="str">
        <f>VLOOKUP(A595,Übersicht!$C$2:$N$67,12,FALSE)</f>
        <v>-</v>
      </c>
      <c r="W595" s="25" t="str">
        <f>VLOOKUP(A595,Übersicht!$C$2:$O$67,13,FALSE)</f>
        <v>-</v>
      </c>
      <c r="X595" s="4" t="s">
        <v>67</v>
      </c>
    </row>
    <row r="596" spans="1:24" x14ac:dyDescent="0.35">
      <c r="A596" s="3">
        <v>2218</v>
      </c>
      <c r="B596" s="22" t="s">
        <v>15</v>
      </c>
      <c r="C596" t="s">
        <v>31</v>
      </c>
      <c r="D596" s="23">
        <f>VLOOKUP(A596,Übersicht!$C$2:$D$67,2,FALSE)</f>
        <v>0</v>
      </c>
      <c r="E596" s="23" t="str">
        <f>VLOOKUP(A596,Übersicht!$C$2:$E$67,3,FALSE)</f>
        <v>≤ 5 bar</v>
      </c>
      <c r="F596" s="3">
        <v>590</v>
      </c>
      <c r="G596" s="3">
        <f>VLOOKUP(A596,Übersicht!$C$2:$P$67,14,FALSE)</f>
        <v>3</v>
      </c>
      <c r="H596" s="3">
        <v>1</v>
      </c>
      <c r="I596" s="24">
        <v>0</v>
      </c>
      <c r="J596" s="3">
        <v>1982</v>
      </c>
      <c r="K596" s="4">
        <f t="shared" si="9"/>
        <v>6</v>
      </c>
      <c r="L596" s="21">
        <f>VLOOKUP(A596,Übersicht!$C$2:$F$67,4,FALSE)</f>
        <v>45</v>
      </c>
      <c r="M596" s="21">
        <f>VLOOKUP(A596,Übersicht!$C$2:$F$67,4,FALSE)</f>
        <v>45</v>
      </c>
      <c r="N596" s="3" t="s">
        <v>67</v>
      </c>
      <c r="O596" s="3">
        <v>1</v>
      </c>
      <c r="P596" s="4">
        <f>VLOOKUP(A596,Übersicht!$C$2:$I$67,7,FALSE)*100</f>
        <v>40</v>
      </c>
      <c r="Q596" s="4" t="s">
        <v>67</v>
      </c>
      <c r="R596" s="4">
        <f>VLOOKUP(A596,Übersicht!$C$2:$J$67,8,FALSE)*100</f>
        <v>100</v>
      </c>
      <c r="S596" s="4" t="str">
        <f>VLOOKUP(A596,Übersicht!$C$2:$K$67,9,FALSE)</f>
        <v>-</v>
      </c>
      <c r="T596" s="4" t="str">
        <f>VLOOKUP(A596,Übersicht!$C$2:$L$67,10,FALSE)</f>
        <v>-</v>
      </c>
      <c r="U596" s="25">
        <f>VLOOKUP(A596,Übersicht!$C$2:$M$67,11,FALSE)</f>
        <v>0</v>
      </c>
      <c r="V596" s="25" t="str">
        <f>VLOOKUP(A596,Übersicht!$C$2:$N$67,12,FALSE)</f>
        <v>-</v>
      </c>
      <c r="W596" s="25" t="str">
        <f>VLOOKUP(A596,Übersicht!$C$2:$O$67,13,FALSE)</f>
        <v>-</v>
      </c>
      <c r="X596" s="4" t="s">
        <v>67</v>
      </c>
    </row>
    <row r="597" spans="1:24" x14ac:dyDescent="0.35">
      <c r="A597" s="3">
        <v>2218</v>
      </c>
      <c r="B597" s="22" t="s">
        <v>15</v>
      </c>
      <c r="C597" t="s">
        <v>31</v>
      </c>
      <c r="D597" s="23">
        <f>VLOOKUP(A597,Übersicht!$C$2:$D$67,2,FALSE)</f>
        <v>0</v>
      </c>
      <c r="E597" s="23" t="str">
        <f>VLOOKUP(A597,Übersicht!$C$2:$E$67,3,FALSE)</f>
        <v>≤ 5 bar</v>
      </c>
      <c r="F597" s="3">
        <v>591</v>
      </c>
      <c r="G597" s="3">
        <f>VLOOKUP(A597,Übersicht!$C$2:$P$67,14,FALSE)</f>
        <v>3</v>
      </c>
      <c r="H597" s="3">
        <v>1</v>
      </c>
      <c r="I597" s="24">
        <v>0</v>
      </c>
      <c r="J597" s="3">
        <v>1983</v>
      </c>
      <c r="K597" s="4">
        <f t="shared" si="9"/>
        <v>7</v>
      </c>
      <c r="L597" s="21">
        <f>VLOOKUP(A597,Übersicht!$C$2:$F$67,4,FALSE)</f>
        <v>45</v>
      </c>
      <c r="M597" s="21">
        <f>VLOOKUP(A597,Übersicht!$C$2:$F$67,4,FALSE)</f>
        <v>45</v>
      </c>
      <c r="N597" s="3" t="s">
        <v>67</v>
      </c>
      <c r="O597" s="3">
        <v>1</v>
      </c>
      <c r="P597" s="4">
        <f>VLOOKUP(A597,Übersicht!$C$2:$I$67,7,FALSE)*100</f>
        <v>40</v>
      </c>
      <c r="Q597" s="4" t="s">
        <v>67</v>
      </c>
      <c r="R597" s="4">
        <f>VLOOKUP(A597,Übersicht!$C$2:$J$67,8,FALSE)*100</f>
        <v>100</v>
      </c>
      <c r="S597" s="4" t="str">
        <f>VLOOKUP(A597,Übersicht!$C$2:$K$67,9,FALSE)</f>
        <v>-</v>
      </c>
      <c r="T597" s="4" t="str">
        <f>VLOOKUP(A597,Übersicht!$C$2:$L$67,10,FALSE)</f>
        <v>-</v>
      </c>
      <c r="U597" s="25">
        <f>VLOOKUP(A597,Übersicht!$C$2:$M$67,11,FALSE)</f>
        <v>0</v>
      </c>
      <c r="V597" s="25" t="str">
        <f>VLOOKUP(A597,Übersicht!$C$2:$N$67,12,FALSE)</f>
        <v>-</v>
      </c>
      <c r="W597" s="25" t="str">
        <f>VLOOKUP(A597,Übersicht!$C$2:$O$67,13,FALSE)</f>
        <v>-</v>
      </c>
      <c r="X597" s="4" t="s">
        <v>67</v>
      </c>
    </row>
    <row r="598" spans="1:24" x14ac:dyDescent="0.35">
      <c r="A598" s="3">
        <v>2218</v>
      </c>
      <c r="B598" s="22" t="s">
        <v>15</v>
      </c>
      <c r="C598" t="s">
        <v>31</v>
      </c>
      <c r="D598" s="23">
        <f>VLOOKUP(A598,Übersicht!$C$2:$D$67,2,FALSE)</f>
        <v>0</v>
      </c>
      <c r="E598" s="23" t="str">
        <f>VLOOKUP(A598,Übersicht!$C$2:$E$67,3,FALSE)</f>
        <v>≤ 5 bar</v>
      </c>
      <c r="F598" s="3">
        <v>592</v>
      </c>
      <c r="G598" s="3">
        <f>VLOOKUP(A598,Übersicht!$C$2:$P$67,14,FALSE)</f>
        <v>3</v>
      </c>
      <c r="H598" s="3">
        <v>1</v>
      </c>
      <c r="I598" s="24">
        <v>0</v>
      </c>
      <c r="J598" s="3">
        <v>1984</v>
      </c>
      <c r="K598" s="4">
        <f t="shared" si="9"/>
        <v>8</v>
      </c>
      <c r="L598" s="21">
        <f>VLOOKUP(A598,Übersicht!$C$2:$F$67,4,FALSE)</f>
        <v>45</v>
      </c>
      <c r="M598" s="21">
        <f>VLOOKUP(A598,Übersicht!$C$2:$F$67,4,FALSE)</f>
        <v>45</v>
      </c>
      <c r="N598" s="3" t="s">
        <v>67</v>
      </c>
      <c r="O598" s="3">
        <v>1</v>
      </c>
      <c r="P598" s="4">
        <f>VLOOKUP(A598,Übersicht!$C$2:$I$67,7,FALSE)*100</f>
        <v>40</v>
      </c>
      <c r="Q598" s="4" t="s">
        <v>67</v>
      </c>
      <c r="R598" s="4">
        <f>VLOOKUP(A598,Übersicht!$C$2:$J$67,8,FALSE)*100</f>
        <v>100</v>
      </c>
      <c r="S598" s="4" t="str">
        <f>VLOOKUP(A598,Übersicht!$C$2:$K$67,9,FALSE)</f>
        <v>-</v>
      </c>
      <c r="T598" s="4" t="str">
        <f>VLOOKUP(A598,Übersicht!$C$2:$L$67,10,FALSE)</f>
        <v>-</v>
      </c>
      <c r="U598" s="25">
        <f>VLOOKUP(A598,Übersicht!$C$2:$M$67,11,FALSE)</f>
        <v>0</v>
      </c>
      <c r="V598" s="25" t="str">
        <f>VLOOKUP(A598,Übersicht!$C$2:$N$67,12,FALSE)</f>
        <v>-</v>
      </c>
      <c r="W598" s="25" t="str">
        <f>VLOOKUP(A598,Übersicht!$C$2:$O$67,13,FALSE)</f>
        <v>-</v>
      </c>
      <c r="X598" s="4" t="s">
        <v>67</v>
      </c>
    </row>
    <row r="599" spans="1:24" x14ac:dyDescent="0.35">
      <c r="A599" s="3">
        <v>2218</v>
      </c>
      <c r="B599" s="22" t="s">
        <v>15</v>
      </c>
      <c r="C599" t="s">
        <v>31</v>
      </c>
      <c r="D599" s="23">
        <f>VLOOKUP(A599,Übersicht!$C$2:$D$67,2,FALSE)</f>
        <v>0</v>
      </c>
      <c r="E599" s="23" t="str">
        <f>VLOOKUP(A599,Übersicht!$C$2:$E$67,3,FALSE)</f>
        <v>≤ 5 bar</v>
      </c>
      <c r="F599" s="3">
        <v>593</v>
      </c>
      <c r="G599" s="3">
        <f>VLOOKUP(A599,Übersicht!$C$2:$P$67,14,FALSE)</f>
        <v>3</v>
      </c>
      <c r="H599" s="3">
        <v>1</v>
      </c>
      <c r="I599" s="24">
        <v>0</v>
      </c>
      <c r="J599" s="3">
        <v>1985</v>
      </c>
      <c r="K599" s="4">
        <f t="shared" si="9"/>
        <v>9</v>
      </c>
      <c r="L599" s="21">
        <f>VLOOKUP(A599,Übersicht!$C$2:$F$67,4,FALSE)</f>
        <v>45</v>
      </c>
      <c r="M599" s="21">
        <f>VLOOKUP(A599,Übersicht!$C$2:$F$67,4,FALSE)</f>
        <v>45</v>
      </c>
      <c r="N599" s="3" t="s">
        <v>67</v>
      </c>
      <c r="O599" s="3">
        <v>1</v>
      </c>
      <c r="P599" s="4">
        <f>VLOOKUP(A599,Übersicht!$C$2:$I$67,7,FALSE)*100</f>
        <v>40</v>
      </c>
      <c r="Q599" s="4" t="s">
        <v>67</v>
      </c>
      <c r="R599" s="4">
        <f>VLOOKUP(A599,Übersicht!$C$2:$J$67,8,FALSE)*100</f>
        <v>100</v>
      </c>
      <c r="S599" s="4" t="str">
        <f>VLOOKUP(A599,Übersicht!$C$2:$K$67,9,FALSE)</f>
        <v>-</v>
      </c>
      <c r="T599" s="4" t="str">
        <f>VLOOKUP(A599,Übersicht!$C$2:$L$67,10,FALSE)</f>
        <v>-</v>
      </c>
      <c r="U599" s="25">
        <f>VLOOKUP(A599,Übersicht!$C$2:$M$67,11,FALSE)</f>
        <v>0</v>
      </c>
      <c r="V599" s="25" t="str">
        <f>VLOOKUP(A599,Übersicht!$C$2:$N$67,12,FALSE)</f>
        <v>-</v>
      </c>
      <c r="W599" s="25" t="str">
        <f>VLOOKUP(A599,Übersicht!$C$2:$O$67,13,FALSE)</f>
        <v>-</v>
      </c>
      <c r="X599" s="4" t="s">
        <v>67</v>
      </c>
    </row>
    <row r="600" spans="1:24" x14ac:dyDescent="0.35">
      <c r="A600" s="3">
        <v>2218</v>
      </c>
      <c r="B600" s="22" t="s">
        <v>15</v>
      </c>
      <c r="C600" t="s">
        <v>31</v>
      </c>
      <c r="D600" s="23">
        <f>VLOOKUP(A600,Übersicht!$C$2:$D$67,2,FALSE)</f>
        <v>0</v>
      </c>
      <c r="E600" s="23" t="str">
        <f>VLOOKUP(A600,Übersicht!$C$2:$E$67,3,FALSE)</f>
        <v>≤ 5 bar</v>
      </c>
      <c r="F600" s="3">
        <v>594</v>
      </c>
      <c r="G600" s="3">
        <f>VLOOKUP(A600,Übersicht!$C$2:$P$67,14,FALSE)</f>
        <v>3</v>
      </c>
      <c r="H600" s="3">
        <v>1</v>
      </c>
      <c r="I600" s="24">
        <v>0</v>
      </c>
      <c r="J600" s="3">
        <v>1986</v>
      </c>
      <c r="K600" s="4">
        <f t="shared" si="9"/>
        <v>10</v>
      </c>
      <c r="L600" s="21">
        <f>VLOOKUP(A600,Übersicht!$C$2:$F$67,4,FALSE)</f>
        <v>45</v>
      </c>
      <c r="M600" s="21">
        <f>VLOOKUP(A600,Übersicht!$C$2:$F$67,4,FALSE)</f>
        <v>45</v>
      </c>
      <c r="N600" s="3" t="s">
        <v>67</v>
      </c>
      <c r="O600" s="3">
        <v>1</v>
      </c>
      <c r="P600" s="4">
        <f>VLOOKUP(A600,Übersicht!$C$2:$I$67,7,FALSE)*100</f>
        <v>40</v>
      </c>
      <c r="Q600" s="4" t="s">
        <v>67</v>
      </c>
      <c r="R600" s="4">
        <f>VLOOKUP(A600,Übersicht!$C$2:$J$67,8,FALSE)*100</f>
        <v>100</v>
      </c>
      <c r="S600" s="4" t="str">
        <f>VLOOKUP(A600,Übersicht!$C$2:$K$67,9,FALSE)</f>
        <v>-</v>
      </c>
      <c r="T600" s="4" t="str">
        <f>VLOOKUP(A600,Übersicht!$C$2:$L$67,10,FALSE)</f>
        <v>-</v>
      </c>
      <c r="U600" s="25">
        <f>VLOOKUP(A600,Übersicht!$C$2:$M$67,11,FALSE)</f>
        <v>0</v>
      </c>
      <c r="V600" s="25" t="str">
        <f>VLOOKUP(A600,Übersicht!$C$2:$N$67,12,FALSE)</f>
        <v>-</v>
      </c>
      <c r="W600" s="25" t="str">
        <f>VLOOKUP(A600,Übersicht!$C$2:$O$67,13,FALSE)</f>
        <v>-</v>
      </c>
      <c r="X600" s="4" t="s">
        <v>67</v>
      </c>
    </row>
    <row r="601" spans="1:24" x14ac:dyDescent="0.35">
      <c r="A601" s="3">
        <v>2218</v>
      </c>
      <c r="B601" s="22" t="s">
        <v>15</v>
      </c>
      <c r="C601" t="s">
        <v>31</v>
      </c>
      <c r="D601" s="23">
        <f>VLOOKUP(A601,Übersicht!$C$2:$D$67,2,FALSE)</f>
        <v>0</v>
      </c>
      <c r="E601" s="23" t="str">
        <f>VLOOKUP(A601,Übersicht!$C$2:$E$67,3,FALSE)</f>
        <v>≤ 5 bar</v>
      </c>
      <c r="F601" s="3">
        <v>595</v>
      </c>
      <c r="G601" s="3">
        <f>VLOOKUP(A601,Übersicht!$C$2:$P$67,14,FALSE)</f>
        <v>3</v>
      </c>
      <c r="H601" s="3">
        <v>1</v>
      </c>
      <c r="I601" s="24">
        <v>0</v>
      </c>
      <c r="J601" s="3">
        <v>1987</v>
      </c>
      <c r="K601" s="4">
        <f t="shared" si="9"/>
        <v>11</v>
      </c>
      <c r="L601" s="21">
        <f>VLOOKUP(A601,Übersicht!$C$2:$F$67,4,FALSE)</f>
        <v>45</v>
      </c>
      <c r="M601" s="21">
        <f>VLOOKUP(A601,Übersicht!$C$2:$F$67,4,FALSE)</f>
        <v>45</v>
      </c>
      <c r="N601" s="3" t="s">
        <v>67</v>
      </c>
      <c r="O601" s="3">
        <v>1</v>
      </c>
      <c r="P601" s="4">
        <f>VLOOKUP(A601,Übersicht!$C$2:$I$67,7,FALSE)*100</f>
        <v>40</v>
      </c>
      <c r="Q601" s="4" t="s">
        <v>67</v>
      </c>
      <c r="R601" s="4">
        <f>VLOOKUP(A601,Übersicht!$C$2:$J$67,8,FALSE)*100</f>
        <v>100</v>
      </c>
      <c r="S601" s="4" t="str">
        <f>VLOOKUP(A601,Übersicht!$C$2:$K$67,9,FALSE)</f>
        <v>-</v>
      </c>
      <c r="T601" s="4" t="str">
        <f>VLOOKUP(A601,Übersicht!$C$2:$L$67,10,FALSE)</f>
        <v>-</v>
      </c>
      <c r="U601" s="25">
        <f>VLOOKUP(A601,Übersicht!$C$2:$M$67,11,FALSE)</f>
        <v>0</v>
      </c>
      <c r="V601" s="25" t="str">
        <f>VLOOKUP(A601,Übersicht!$C$2:$N$67,12,FALSE)</f>
        <v>-</v>
      </c>
      <c r="W601" s="25" t="str">
        <f>VLOOKUP(A601,Übersicht!$C$2:$O$67,13,FALSE)</f>
        <v>-</v>
      </c>
      <c r="X601" s="4" t="s">
        <v>67</v>
      </c>
    </row>
    <row r="602" spans="1:24" x14ac:dyDescent="0.35">
      <c r="A602" s="3">
        <v>2218</v>
      </c>
      <c r="B602" s="22" t="s">
        <v>15</v>
      </c>
      <c r="C602" t="s">
        <v>31</v>
      </c>
      <c r="D602" s="23">
        <f>VLOOKUP(A602,Übersicht!$C$2:$D$67,2,FALSE)</f>
        <v>0</v>
      </c>
      <c r="E602" s="23" t="str">
        <f>VLOOKUP(A602,Übersicht!$C$2:$E$67,3,FALSE)</f>
        <v>≤ 5 bar</v>
      </c>
      <c r="F602" s="3">
        <v>596</v>
      </c>
      <c r="G602" s="3">
        <f>VLOOKUP(A602,Übersicht!$C$2:$P$67,14,FALSE)</f>
        <v>3</v>
      </c>
      <c r="H602" s="3">
        <v>1</v>
      </c>
      <c r="I602" s="24">
        <v>0</v>
      </c>
      <c r="J602" s="3">
        <v>1988</v>
      </c>
      <c r="K602" s="4">
        <f t="shared" si="9"/>
        <v>12</v>
      </c>
      <c r="L602" s="21">
        <f>VLOOKUP(A602,Übersicht!$C$2:$F$67,4,FALSE)</f>
        <v>45</v>
      </c>
      <c r="M602" s="21">
        <f>VLOOKUP(A602,Übersicht!$C$2:$F$67,4,FALSE)</f>
        <v>45</v>
      </c>
      <c r="N602" s="3" t="s">
        <v>67</v>
      </c>
      <c r="O602" s="3">
        <v>1</v>
      </c>
      <c r="P602" s="4">
        <f>VLOOKUP(A602,Übersicht!$C$2:$I$67,7,FALSE)*100</f>
        <v>40</v>
      </c>
      <c r="Q602" s="4" t="s">
        <v>67</v>
      </c>
      <c r="R602" s="4">
        <f>VLOOKUP(A602,Übersicht!$C$2:$J$67,8,FALSE)*100</f>
        <v>100</v>
      </c>
      <c r="S602" s="4" t="str">
        <f>VLOOKUP(A602,Übersicht!$C$2:$K$67,9,FALSE)</f>
        <v>-</v>
      </c>
      <c r="T602" s="4" t="str">
        <f>VLOOKUP(A602,Übersicht!$C$2:$L$67,10,FALSE)</f>
        <v>-</v>
      </c>
      <c r="U602" s="25">
        <f>VLOOKUP(A602,Übersicht!$C$2:$M$67,11,FALSE)</f>
        <v>0</v>
      </c>
      <c r="V602" s="25" t="str">
        <f>VLOOKUP(A602,Übersicht!$C$2:$N$67,12,FALSE)</f>
        <v>-</v>
      </c>
      <c r="W602" s="25" t="str">
        <f>VLOOKUP(A602,Übersicht!$C$2:$O$67,13,FALSE)</f>
        <v>-</v>
      </c>
      <c r="X602" s="4" t="s">
        <v>67</v>
      </c>
    </row>
    <row r="603" spans="1:24" x14ac:dyDescent="0.35">
      <c r="A603" s="3">
        <v>2218</v>
      </c>
      <c r="B603" s="22" t="s">
        <v>15</v>
      </c>
      <c r="C603" t="s">
        <v>31</v>
      </c>
      <c r="D603" s="23">
        <f>VLOOKUP(A603,Übersicht!$C$2:$D$67,2,FALSE)</f>
        <v>0</v>
      </c>
      <c r="E603" s="23" t="str">
        <f>VLOOKUP(A603,Übersicht!$C$2:$E$67,3,FALSE)</f>
        <v>≤ 5 bar</v>
      </c>
      <c r="F603" s="3">
        <v>597</v>
      </c>
      <c r="G603" s="3">
        <f>VLOOKUP(A603,Übersicht!$C$2:$P$67,14,FALSE)</f>
        <v>3</v>
      </c>
      <c r="H603" s="3">
        <v>1</v>
      </c>
      <c r="I603" s="24">
        <v>0</v>
      </c>
      <c r="J603" s="3">
        <v>1989</v>
      </c>
      <c r="K603" s="4">
        <f t="shared" si="9"/>
        <v>13</v>
      </c>
      <c r="L603" s="21">
        <f>VLOOKUP(A603,Übersicht!$C$2:$F$67,4,FALSE)</f>
        <v>45</v>
      </c>
      <c r="M603" s="21">
        <f>VLOOKUP(A603,Übersicht!$C$2:$F$67,4,FALSE)</f>
        <v>45</v>
      </c>
      <c r="N603" s="3" t="s">
        <v>67</v>
      </c>
      <c r="O603" s="3">
        <v>1</v>
      </c>
      <c r="P603" s="4">
        <f>VLOOKUP(A603,Übersicht!$C$2:$I$67,7,FALSE)*100</f>
        <v>40</v>
      </c>
      <c r="Q603" s="4" t="s">
        <v>67</v>
      </c>
      <c r="R603" s="4">
        <f>VLOOKUP(A603,Übersicht!$C$2:$J$67,8,FALSE)*100</f>
        <v>100</v>
      </c>
      <c r="S603" s="4" t="str">
        <f>VLOOKUP(A603,Übersicht!$C$2:$K$67,9,FALSE)</f>
        <v>-</v>
      </c>
      <c r="T603" s="4" t="str">
        <f>VLOOKUP(A603,Übersicht!$C$2:$L$67,10,FALSE)</f>
        <v>-</v>
      </c>
      <c r="U603" s="25">
        <f>VLOOKUP(A603,Übersicht!$C$2:$M$67,11,FALSE)</f>
        <v>0</v>
      </c>
      <c r="V603" s="25" t="str">
        <f>VLOOKUP(A603,Übersicht!$C$2:$N$67,12,FALSE)</f>
        <v>-</v>
      </c>
      <c r="W603" s="25" t="str">
        <f>VLOOKUP(A603,Übersicht!$C$2:$O$67,13,FALSE)</f>
        <v>-</v>
      </c>
      <c r="X603" s="4" t="s">
        <v>67</v>
      </c>
    </row>
    <row r="604" spans="1:24" x14ac:dyDescent="0.35">
      <c r="A604" s="3">
        <v>2218</v>
      </c>
      <c r="B604" s="22" t="s">
        <v>15</v>
      </c>
      <c r="C604" t="s">
        <v>31</v>
      </c>
      <c r="D604" s="23">
        <f>VLOOKUP(A604,Übersicht!$C$2:$D$67,2,FALSE)</f>
        <v>0</v>
      </c>
      <c r="E604" s="23" t="str">
        <f>VLOOKUP(A604,Übersicht!$C$2:$E$67,3,FALSE)</f>
        <v>≤ 5 bar</v>
      </c>
      <c r="F604" s="3">
        <v>598</v>
      </c>
      <c r="G604" s="3">
        <f>VLOOKUP(A604,Übersicht!$C$2:$P$67,14,FALSE)</f>
        <v>3</v>
      </c>
      <c r="H604" s="3">
        <v>1</v>
      </c>
      <c r="I604" s="24">
        <v>0</v>
      </c>
      <c r="J604" s="3">
        <v>1990</v>
      </c>
      <c r="K604" s="4">
        <f t="shared" si="9"/>
        <v>14</v>
      </c>
      <c r="L604" s="21">
        <f>VLOOKUP(A604,Übersicht!$C$2:$F$67,4,FALSE)</f>
        <v>45</v>
      </c>
      <c r="M604" s="21">
        <f>VLOOKUP(A604,Übersicht!$C$2:$F$67,4,FALSE)</f>
        <v>45</v>
      </c>
      <c r="N604" s="3" t="s">
        <v>67</v>
      </c>
      <c r="O604" s="3">
        <v>1</v>
      </c>
      <c r="P604" s="4">
        <f>VLOOKUP(A604,Übersicht!$C$2:$I$67,7,FALSE)*100</f>
        <v>40</v>
      </c>
      <c r="Q604" s="4" t="s">
        <v>67</v>
      </c>
      <c r="R604" s="4">
        <f>VLOOKUP(A604,Übersicht!$C$2:$J$67,8,FALSE)*100</f>
        <v>100</v>
      </c>
      <c r="S604" s="4" t="str">
        <f>VLOOKUP(A604,Übersicht!$C$2:$K$67,9,FALSE)</f>
        <v>-</v>
      </c>
      <c r="T604" s="4" t="str">
        <f>VLOOKUP(A604,Übersicht!$C$2:$L$67,10,FALSE)</f>
        <v>-</v>
      </c>
      <c r="U604" s="25">
        <f>VLOOKUP(A604,Übersicht!$C$2:$M$67,11,FALSE)</f>
        <v>0</v>
      </c>
      <c r="V604" s="25" t="str">
        <f>VLOOKUP(A604,Übersicht!$C$2:$N$67,12,FALSE)</f>
        <v>-</v>
      </c>
      <c r="W604" s="25" t="str">
        <f>VLOOKUP(A604,Übersicht!$C$2:$O$67,13,FALSE)</f>
        <v>-</v>
      </c>
      <c r="X604" s="4" t="s">
        <v>67</v>
      </c>
    </row>
    <row r="605" spans="1:24" x14ac:dyDescent="0.35">
      <c r="A605" s="3">
        <v>2218</v>
      </c>
      <c r="B605" s="22" t="s">
        <v>15</v>
      </c>
      <c r="C605" t="s">
        <v>31</v>
      </c>
      <c r="D605" s="23">
        <f>VLOOKUP(A605,Übersicht!$C$2:$D$67,2,FALSE)</f>
        <v>0</v>
      </c>
      <c r="E605" s="23" t="str">
        <f>VLOOKUP(A605,Übersicht!$C$2:$E$67,3,FALSE)</f>
        <v>≤ 5 bar</v>
      </c>
      <c r="F605" s="3">
        <v>599</v>
      </c>
      <c r="G605" s="3">
        <f>VLOOKUP(A605,Übersicht!$C$2:$P$67,14,FALSE)</f>
        <v>3</v>
      </c>
      <c r="H605" s="3">
        <v>1</v>
      </c>
      <c r="I605" s="24">
        <v>0</v>
      </c>
      <c r="J605" s="3">
        <v>1991</v>
      </c>
      <c r="K605" s="4">
        <f t="shared" si="9"/>
        <v>15</v>
      </c>
      <c r="L605" s="21">
        <f>VLOOKUP(A605,Übersicht!$C$2:$F$67,4,FALSE)</f>
        <v>45</v>
      </c>
      <c r="M605" s="21">
        <f>VLOOKUP(A605,Übersicht!$C$2:$F$67,4,FALSE)</f>
        <v>45</v>
      </c>
      <c r="N605" s="3" t="s">
        <v>67</v>
      </c>
      <c r="O605" s="3">
        <v>1</v>
      </c>
      <c r="P605" s="4">
        <f>VLOOKUP(A605,Übersicht!$C$2:$I$67,7,FALSE)*100</f>
        <v>40</v>
      </c>
      <c r="Q605" s="4" t="s">
        <v>67</v>
      </c>
      <c r="R605" s="4">
        <f>VLOOKUP(A605,Übersicht!$C$2:$J$67,8,FALSE)*100</f>
        <v>100</v>
      </c>
      <c r="S605" s="4" t="str">
        <f>VLOOKUP(A605,Übersicht!$C$2:$K$67,9,FALSE)</f>
        <v>-</v>
      </c>
      <c r="T605" s="4" t="str">
        <f>VLOOKUP(A605,Übersicht!$C$2:$L$67,10,FALSE)</f>
        <v>-</v>
      </c>
      <c r="U605" s="25">
        <f>VLOOKUP(A605,Übersicht!$C$2:$M$67,11,FALSE)</f>
        <v>0</v>
      </c>
      <c r="V605" s="25" t="str">
        <f>VLOOKUP(A605,Übersicht!$C$2:$N$67,12,FALSE)</f>
        <v>-</v>
      </c>
      <c r="W605" s="25" t="str">
        <f>VLOOKUP(A605,Übersicht!$C$2:$O$67,13,FALSE)</f>
        <v>-</v>
      </c>
      <c r="X605" s="4" t="s">
        <v>67</v>
      </c>
    </row>
    <row r="606" spans="1:24" x14ac:dyDescent="0.35">
      <c r="A606" s="3">
        <v>2218</v>
      </c>
      <c r="B606" s="22" t="s">
        <v>15</v>
      </c>
      <c r="C606" t="s">
        <v>31</v>
      </c>
      <c r="D606" s="23">
        <f>VLOOKUP(A606,Übersicht!$C$2:$D$67,2,FALSE)</f>
        <v>0</v>
      </c>
      <c r="E606" s="23" t="str">
        <f>VLOOKUP(A606,Übersicht!$C$2:$E$67,3,FALSE)</f>
        <v>≤ 5 bar</v>
      </c>
      <c r="F606" s="3">
        <v>600</v>
      </c>
      <c r="G606" s="3">
        <f>VLOOKUP(A606,Übersicht!$C$2:$P$67,14,FALSE)</f>
        <v>3</v>
      </c>
      <c r="H606" s="3">
        <v>1</v>
      </c>
      <c r="I606" s="24">
        <v>0</v>
      </c>
      <c r="J606" s="3">
        <v>1992</v>
      </c>
      <c r="K606" s="4">
        <f t="shared" si="9"/>
        <v>16</v>
      </c>
      <c r="L606" s="21">
        <f>VLOOKUP(A606,Übersicht!$C$2:$F$67,4,FALSE)</f>
        <v>45</v>
      </c>
      <c r="M606" s="21">
        <f>VLOOKUP(A606,Übersicht!$C$2:$F$67,4,FALSE)</f>
        <v>45</v>
      </c>
      <c r="N606" s="3" t="s">
        <v>67</v>
      </c>
      <c r="O606" s="3">
        <v>1</v>
      </c>
      <c r="P606" s="4">
        <f>VLOOKUP(A606,Übersicht!$C$2:$I$67,7,FALSE)*100</f>
        <v>40</v>
      </c>
      <c r="Q606" s="4" t="s">
        <v>67</v>
      </c>
      <c r="R606" s="4">
        <f>VLOOKUP(A606,Übersicht!$C$2:$J$67,8,FALSE)*100</f>
        <v>100</v>
      </c>
      <c r="S606" s="4" t="str">
        <f>VLOOKUP(A606,Übersicht!$C$2:$K$67,9,FALSE)</f>
        <v>-</v>
      </c>
      <c r="T606" s="4" t="str">
        <f>VLOOKUP(A606,Übersicht!$C$2:$L$67,10,FALSE)</f>
        <v>-</v>
      </c>
      <c r="U606" s="25">
        <f>VLOOKUP(A606,Übersicht!$C$2:$M$67,11,FALSE)</f>
        <v>0</v>
      </c>
      <c r="V606" s="25" t="str">
        <f>VLOOKUP(A606,Übersicht!$C$2:$N$67,12,FALSE)</f>
        <v>-</v>
      </c>
      <c r="W606" s="25" t="str">
        <f>VLOOKUP(A606,Übersicht!$C$2:$O$67,13,FALSE)</f>
        <v>-</v>
      </c>
      <c r="X606" s="4" t="s">
        <v>67</v>
      </c>
    </row>
    <row r="607" spans="1:24" x14ac:dyDescent="0.35">
      <c r="A607" s="3">
        <v>2218</v>
      </c>
      <c r="B607" s="22" t="s">
        <v>15</v>
      </c>
      <c r="C607" t="s">
        <v>31</v>
      </c>
      <c r="D607" s="23">
        <f>VLOOKUP(A607,Übersicht!$C$2:$D$67,2,FALSE)</f>
        <v>0</v>
      </c>
      <c r="E607" s="23" t="str">
        <f>VLOOKUP(A607,Übersicht!$C$2:$E$67,3,FALSE)</f>
        <v>≤ 5 bar</v>
      </c>
      <c r="F607" s="3">
        <v>601</v>
      </c>
      <c r="G607" s="3">
        <f>VLOOKUP(A607,Übersicht!$C$2:$P$67,14,FALSE)</f>
        <v>3</v>
      </c>
      <c r="H607" s="3">
        <v>1</v>
      </c>
      <c r="I607" s="24">
        <v>0</v>
      </c>
      <c r="J607" s="3">
        <v>1993</v>
      </c>
      <c r="K607" s="4">
        <f t="shared" si="9"/>
        <v>17</v>
      </c>
      <c r="L607" s="21">
        <f>VLOOKUP(A607,Übersicht!$C$2:$F$67,4,FALSE)</f>
        <v>45</v>
      </c>
      <c r="M607" s="21">
        <f>VLOOKUP(A607,Übersicht!$C$2:$F$67,4,FALSE)</f>
        <v>45</v>
      </c>
      <c r="N607" s="3" t="s">
        <v>67</v>
      </c>
      <c r="O607" s="3">
        <v>1</v>
      </c>
      <c r="P607" s="4">
        <f>VLOOKUP(A607,Übersicht!$C$2:$I$67,7,FALSE)*100</f>
        <v>40</v>
      </c>
      <c r="Q607" s="4" t="s">
        <v>67</v>
      </c>
      <c r="R607" s="4">
        <f>VLOOKUP(A607,Übersicht!$C$2:$J$67,8,FALSE)*100</f>
        <v>100</v>
      </c>
      <c r="S607" s="4" t="str">
        <f>VLOOKUP(A607,Übersicht!$C$2:$K$67,9,FALSE)</f>
        <v>-</v>
      </c>
      <c r="T607" s="4" t="str">
        <f>VLOOKUP(A607,Übersicht!$C$2:$L$67,10,FALSE)</f>
        <v>-</v>
      </c>
      <c r="U607" s="25">
        <f>VLOOKUP(A607,Übersicht!$C$2:$M$67,11,FALSE)</f>
        <v>0</v>
      </c>
      <c r="V607" s="25" t="str">
        <f>VLOOKUP(A607,Übersicht!$C$2:$N$67,12,FALSE)</f>
        <v>-</v>
      </c>
      <c r="W607" s="25" t="str">
        <f>VLOOKUP(A607,Übersicht!$C$2:$O$67,13,FALSE)</f>
        <v>-</v>
      </c>
      <c r="X607" s="4" t="s">
        <v>67</v>
      </c>
    </row>
    <row r="608" spans="1:24" x14ac:dyDescent="0.35">
      <c r="A608" s="3">
        <v>2218</v>
      </c>
      <c r="B608" s="22" t="s">
        <v>15</v>
      </c>
      <c r="C608" t="s">
        <v>31</v>
      </c>
      <c r="D608" s="23">
        <f>VLOOKUP(A608,Übersicht!$C$2:$D$67,2,FALSE)</f>
        <v>0</v>
      </c>
      <c r="E608" s="23" t="str">
        <f>VLOOKUP(A608,Übersicht!$C$2:$E$67,3,FALSE)</f>
        <v>≤ 5 bar</v>
      </c>
      <c r="F608" s="3">
        <v>602</v>
      </c>
      <c r="G608" s="3">
        <f>VLOOKUP(A608,Übersicht!$C$2:$P$67,14,FALSE)</f>
        <v>3</v>
      </c>
      <c r="H608" s="3">
        <v>1</v>
      </c>
      <c r="I608" s="24">
        <v>0</v>
      </c>
      <c r="J608" s="3">
        <v>1994</v>
      </c>
      <c r="K608" s="4">
        <f t="shared" si="9"/>
        <v>18</v>
      </c>
      <c r="L608" s="21">
        <f>VLOOKUP(A608,Übersicht!$C$2:$F$67,4,FALSE)</f>
        <v>45</v>
      </c>
      <c r="M608" s="21">
        <f>VLOOKUP(A608,Übersicht!$C$2:$F$67,4,FALSE)</f>
        <v>45</v>
      </c>
      <c r="N608" s="3" t="s">
        <v>67</v>
      </c>
      <c r="O608" s="3">
        <v>1</v>
      </c>
      <c r="P608" s="4">
        <f>VLOOKUP(A608,Übersicht!$C$2:$I$67,7,FALSE)*100</f>
        <v>40</v>
      </c>
      <c r="Q608" s="4" t="s">
        <v>67</v>
      </c>
      <c r="R608" s="4">
        <f>VLOOKUP(A608,Übersicht!$C$2:$J$67,8,FALSE)*100</f>
        <v>100</v>
      </c>
      <c r="S608" s="4" t="str">
        <f>VLOOKUP(A608,Übersicht!$C$2:$K$67,9,FALSE)</f>
        <v>-</v>
      </c>
      <c r="T608" s="4" t="str">
        <f>VLOOKUP(A608,Übersicht!$C$2:$L$67,10,FALSE)</f>
        <v>-</v>
      </c>
      <c r="U608" s="25">
        <f>VLOOKUP(A608,Übersicht!$C$2:$M$67,11,FALSE)</f>
        <v>0</v>
      </c>
      <c r="V608" s="25" t="str">
        <f>VLOOKUP(A608,Übersicht!$C$2:$N$67,12,FALSE)</f>
        <v>-</v>
      </c>
      <c r="W608" s="25" t="str">
        <f>VLOOKUP(A608,Übersicht!$C$2:$O$67,13,FALSE)</f>
        <v>-</v>
      </c>
      <c r="X608" s="4" t="s">
        <v>67</v>
      </c>
    </row>
    <row r="609" spans="1:24" x14ac:dyDescent="0.35">
      <c r="A609" s="3">
        <v>2218</v>
      </c>
      <c r="B609" s="22" t="s">
        <v>15</v>
      </c>
      <c r="C609" t="s">
        <v>31</v>
      </c>
      <c r="D609" s="23">
        <f>VLOOKUP(A609,Übersicht!$C$2:$D$67,2,FALSE)</f>
        <v>0</v>
      </c>
      <c r="E609" s="23" t="str">
        <f>VLOOKUP(A609,Übersicht!$C$2:$E$67,3,FALSE)</f>
        <v>≤ 5 bar</v>
      </c>
      <c r="F609" s="3">
        <v>603</v>
      </c>
      <c r="G609" s="3">
        <f>VLOOKUP(A609,Übersicht!$C$2:$P$67,14,FALSE)</f>
        <v>3</v>
      </c>
      <c r="H609" s="3">
        <v>1</v>
      </c>
      <c r="I609" s="24">
        <v>0</v>
      </c>
      <c r="J609" s="3">
        <v>1995</v>
      </c>
      <c r="K609" s="4">
        <f t="shared" si="9"/>
        <v>19</v>
      </c>
      <c r="L609" s="21">
        <f>VLOOKUP(A609,Übersicht!$C$2:$F$67,4,FALSE)</f>
        <v>45</v>
      </c>
      <c r="M609" s="21">
        <f>VLOOKUP(A609,Übersicht!$C$2:$F$67,4,FALSE)</f>
        <v>45</v>
      </c>
      <c r="N609" s="3" t="s">
        <v>67</v>
      </c>
      <c r="O609" s="3">
        <v>1</v>
      </c>
      <c r="P609" s="4">
        <f>VLOOKUP(A609,Übersicht!$C$2:$I$67,7,FALSE)*100</f>
        <v>40</v>
      </c>
      <c r="Q609" s="4" t="s">
        <v>67</v>
      </c>
      <c r="R609" s="4">
        <f>VLOOKUP(A609,Übersicht!$C$2:$J$67,8,FALSE)*100</f>
        <v>100</v>
      </c>
      <c r="S609" s="4" t="str">
        <f>VLOOKUP(A609,Übersicht!$C$2:$K$67,9,FALSE)</f>
        <v>-</v>
      </c>
      <c r="T609" s="4" t="str">
        <f>VLOOKUP(A609,Übersicht!$C$2:$L$67,10,FALSE)</f>
        <v>-</v>
      </c>
      <c r="U609" s="25">
        <f>VLOOKUP(A609,Übersicht!$C$2:$M$67,11,FALSE)</f>
        <v>0</v>
      </c>
      <c r="V609" s="25" t="str">
        <f>VLOOKUP(A609,Übersicht!$C$2:$N$67,12,FALSE)</f>
        <v>-</v>
      </c>
      <c r="W609" s="25" t="str">
        <f>VLOOKUP(A609,Übersicht!$C$2:$O$67,13,FALSE)</f>
        <v>-</v>
      </c>
      <c r="X609" s="4" t="s">
        <v>67</v>
      </c>
    </row>
    <row r="610" spans="1:24" x14ac:dyDescent="0.35">
      <c r="A610" s="3">
        <v>2218</v>
      </c>
      <c r="B610" s="22" t="s">
        <v>15</v>
      </c>
      <c r="C610" t="s">
        <v>31</v>
      </c>
      <c r="D610" s="23">
        <f>VLOOKUP(A610,Übersicht!$C$2:$D$67,2,FALSE)</f>
        <v>0</v>
      </c>
      <c r="E610" s="23" t="str">
        <f>VLOOKUP(A610,Übersicht!$C$2:$E$67,3,FALSE)</f>
        <v>≤ 5 bar</v>
      </c>
      <c r="F610" s="3">
        <v>604</v>
      </c>
      <c r="G610" s="3">
        <f>VLOOKUP(A610,Übersicht!$C$2:$P$67,14,FALSE)</f>
        <v>3</v>
      </c>
      <c r="H610" s="3">
        <v>1</v>
      </c>
      <c r="I610" s="24">
        <v>0</v>
      </c>
      <c r="J610" s="3">
        <v>1996</v>
      </c>
      <c r="K610" s="4">
        <f t="shared" si="9"/>
        <v>20</v>
      </c>
      <c r="L610" s="21">
        <f>VLOOKUP(A610,Übersicht!$C$2:$F$67,4,FALSE)</f>
        <v>45</v>
      </c>
      <c r="M610" s="21">
        <f>VLOOKUP(A610,Übersicht!$C$2:$F$67,4,FALSE)</f>
        <v>45</v>
      </c>
      <c r="N610" s="3" t="s">
        <v>67</v>
      </c>
      <c r="O610" s="3">
        <v>1</v>
      </c>
      <c r="P610" s="4">
        <f>VLOOKUP(A610,Übersicht!$C$2:$I$67,7,FALSE)*100</f>
        <v>40</v>
      </c>
      <c r="Q610" s="4" t="s">
        <v>67</v>
      </c>
      <c r="R610" s="4">
        <f>VLOOKUP(A610,Übersicht!$C$2:$J$67,8,FALSE)*100</f>
        <v>100</v>
      </c>
      <c r="S610" s="4" t="str">
        <f>VLOOKUP(A610,Übersicht!$C$2:$K$67,9,FALSE)</f>
        <v>-</v>
      </c>
      <c r="T610" s="4" t="str">
        <f>VLOOKUP(A610,Übersicht!$C$2:$L$67,10,FALSE)</f>
        <v>-</v>
      </c>
      <c r="U610" s="25">
        <f>VLOOKUP(A610,Übersicht!$C$2:$M$67,11,FALSE)</f>
        <v>0</v>
      </c>
      <c r="V610" s="25" t="str">
        <f>VLOOKUP(A610,Übersicht!$C$2:$N$67,12,FALSE)</f>
        <v>-</v>
      </c>
      <c r="W610" s="25" t="str">
        <f>VLOOKUP(A610,Übersicht!$C$2:$O$67,13,FALSE)</f>
        <v>-</v>
      </c>
      <c r="X610" s="4" t="s">
        <v>67</v>
      </c>
    </row>
    <row r="611" spans="1:24" x14ac:dyDescent="0.35">
      <c r="A611" s="3">
        <v>2218</v>
      </c>
      <c r="B611" s="22" t="s">
        <v>15</v>
      </c>
      <c r="C611" t="s">
        <v>31</v>
      </c>
      <c r="D611" s="23">
        <f>VLOOKUP(A611,Übersicht!$C$2:$D$67,2,FALSE)</f>
        <v>0</v>
      </c>
      <c r="E611" s="23" t="str">
        <f>VLOOKUP(A611,Übersicht!$C$2:$E$67,3,FALSE)</f>
        <v>≤ 5 bar</v>
      </c>
      <c r="F611" s="3">
        <v>605</v>
      </c>
      <c r="G611" s="3">
        <f>VLOOKUP(A611,Übersicht!$C$2:$P$67,14,FALSE)</f>
        <v>3</v>
      </c>
      <c r="H611" s="3">
        <v>1</v>
      </c>
      <c r="I611" s="24">
        <v>0</v>
      </c>
      <c r="J611" s="3">
        <v>1997</v>
      </c>
      <c r="K611" s="4">
        <f t="shared" si="9"/>
        <v>21</v>
      </c>
      <c r="L611" s="21">
        <f>VLOOKUP(A611,Übersicht!$C$2:$F$67,4,FALSE)</f>
        <v>45</v>
      </c>
      <c r="M611" s="21">
        <f>VLOOKUP(A611,Übersicht!$C$2:$F$67,4,FALSE)</f>
        <v>45</v>
      </c>
      <c r="N611" s="3" t="s">
        <v>67</v>
      </c>
      <c r="O611" s="3">
        <v>1</v>
      </c>
      <c r="P611" s="4">
        <f>VLOOKUP(A611,Übersicht!$C$2:$I$67,7,FALSE)*100</f>
        <v>40</v>
      </c>
      <c r="Q611" s="4" t="s">
        <v>67</v>
      </c>
      <c r="R611" s="4">
        <f>VLOOKUP(A611,Übersicht!$C$2:$J$67,8,FALSE)*100</f>
        <v>100</v>
      </c>
      <c r="S611" s="4" t="str">
        <f>VLOOKUP(A611,Übersicht!$C$2:$K$67,9,FALSE)</f>
        <v>-</v>
      </c>
      <c r="T611" s="4" t="str">
        <f>VLOOKUP(A611,Übersicht!$C$2:$L$67,10,FALSE)</f>
        <v>-</v>
      </c>
      <c r="U611" s="25">
        <f>VLOOKUP(A611,Übersicht!$C$2:$M$67,11,FALSE)</f>
        <v>0</v>
      </c>
      <c r="V611" s="25" t="str">
        <f>VLOOKUP(A611,Übersicht!$C$2:$N$67,12,FALSE)</f>
        <v>-</v>
      </c>
      <c r="W611" s="25" t="str">
        <f>VLOOKUP(A611,Übersicht!$C$2:$O$67,13,FALSE)</f>
        <v>-</v>
      </c>
      <c r="X611" s="4" t="s">
        <v>67</v>
      </c>
    </row>
    <row r="612" spans="1:24" x14ac:dyDescent="0.35">
      <c r="A612" s="3">
        <v>2218</v>
      </c>
      <c r="B612" s="22" t="s">
        <v>15</v>
      </c>
      <c r="C612" t="s">
        <v>31</v>
      </c>
      <c r="D612" s="23">
        <f>VLOOKUP(A612,Übersicht!$C$2:$D$67,2,FALSE)</f>
        <v>0</v>
      </c>
      <c r="E612" s="23" t="str">
        <f>VLOOKUP(A612,Übersicht!$C$2:$E$67,3,FALSE)</f>
        <v>≤ 5 bar</v>
      </c>
      <c r="F612" s="3">
        <v>606</v>
      </c>
      <c r="G612" s="3">
        <f>VLOOKUP(A612,Übersicht!$C$2:$P$67,14,FALSE)</f>
        <v>3</v>
      </c>
      <c r="H612" s="3">
        <v>1</v>
      </c>
      <c r="I612" s="24">
        <v>0</v>
      </c>
      <c r="J612" s="3">
        <v>1998</v>
      </c>
      <c r="K612" s="4">
        <f t="shared" si="9"/>
        <v>22</v>
      </c>
      <c r="L612" s="21">
        <f>VLOOKUP(A612,Übersicht!$C$2:$F$67,4,FALSE)</f>
        <v>45</v>
      </c>
      <c r="M612" s="21">
        <f>VLOOKUP(A612,Übersicht!$C$2:$F$67,4,FALSE)</f>
        <v>45</v>
      </c>
      <c r="N612" s="3" t="s">
        <v>67</v>
      </c>
      <c r="O612" s="3">
        <v>1</v>
      </c>
      <c r="P612" s="4">
        <f>VLOOKUP(A612,Übersicht!$C$2:$I$67,7,FALSE)*100</f>
        <v>40</v>
      </c>
      <c r="Q612" s="4" t="s">
        <v>67</v>
      </c>
      <c r="R612" s="4">
        <f>VLOOKUP(A612,Übersicht!$C$2:$J$67,8,FALSE)*100</f>
        <v>100</v>
      </c>
      <c r="S612" s="4" t="str">
        <f>VLOOKUP(A612,Übersicht!$C$2:$K$67,9,FALSE)</f>
        <v>-</v>
      </c>
      <c r="T612" s="4" t="str">
        <f>VLOOKUP(A612,Übersicht!$C$2:$L$67,10,FALSE)</f>
        <v>-</v>
      </c>
      <c r="U612" s="25">
        <f>VLOOKUP(A612,Übersicht!$C$2:$M$67,11,FALSE)</f>
        <v>0</v>
      </c>
      <c r="V612" s="25" t="str">
        <f>VLOOKUP(A612,Übersicht!$C$2:$N$67,12,FALSE)</f>
        <v>-</v>
      </c>
      <c r="W612" s="25" t="str">
        <f>VLOOKUP(A612,Übersicht!$C$2:$O$67,13,FALSE)</f>
        <v>-</v>
      </c>
      <c r="X612" s="4" t="s">
        <v>67</v>
      </c>
    </row>
    <row r="613" spans="1:24" x14ac:dyDescent="0.35">
      <c r="A613" s="3">
        <v>2218</v>
      </c>
      <c r="B613" s="22" t="s">
        <v>15</v>
      </c>
      <c r="C613" t="s">
        <v>31</v>
      </c>
      <c r="D613" s="23">
        <f>VLOOKUP(A613,Übersicht!$C$2:$D$67,2,FALSE)</f>
        <v>0</v>
      </c>
      <c r="E613" s="23" t="str">
        <f>VLOOKUP(A613,Übersicht!$C$2:$E$67,3,FALSE)</f>
        <v>≤ 5 bar</v>
      </c>
      <c r="F613" s="3">
        <v>607</v>
      </c>
      <c r="G613" s="3">
        <f>VLOOKUP(A613,Übersicht!$C$2:$P$67,14,FALSE)</f>
        <v>3</v>
      </c>
      <c r="H613" s="3">
        <v>1</v>
      </c>
      <c r="I613" s="24">
        <v>0</v>
      </c>
      <c r="J613" s="3">
        <v>1999</v>
      </c>
      <c r="K613" s="4">
        <f t="shared" si="9"/>
        <v>23</v>
      </c>
      <c r="L613" s="21">
        <f>VLOOKUP(A613,Übersicht!$C$2:$F$67,4,FALSE)</f>
        <v>45</v>
      </c>
      <c r="M613" s="21">
        <f>VLOOKUP(A613,Übersicht!$C$2:$F$67,4,FALSE)</f>
        <v>45</v>
      </c>
      <c r="N613" s="3" t="s">
        <v>67</v>
      </c>
      <c r="O613" s="3">
        <v>1</v>
      </c>
      <c r="P613" s="4">
        <f>VLOOKUP(A613,Übersicht!$C$2:$I$67,7,FALSE)*100</f>
        <v>40</v>
      </c>
      <c r="Q613" s="4" t="s">
        <v>67</v>
      </c>
      <c r="R613" s="4">
        <f>VLOOKUP(A613,Übersicht!$C$2:$J$67,8,FALSE)*100</f>
        <v>100</v>
      </c>
      <c r="S613" s="4" t="str">
        <f>VLOOKUP(A613,Übersicht!$C$2:$K$67,9,FALSE)</f>
        <v>-</v>
      </c>
      <c r="T613" s="4" t="str">
        <f>VLOOKUP(A613,Übersicht!$C$2:$L$67,10,FALSE)</f>
        <v>-</v>
      </c>
      <c r="U613" s="25">
        <f>VLOOKUP(A613,Übersicht!$C$2:$M$67,11,FALSE)</f>
        <v>0</v>
      </c>
      <c r="V613" s="25" t="str">
        <f>VLOOKUP(A613,Übersicht!$C$2:$N$67,12,FALSE)</f>
        <v>-</v>
      </c>
      <c r="W613" s="25" t="str">
        <f>VLOOKUP(A613,Übersicht!$C$2:$O$67,13,FALSE)</f>
        <v>-</v>
      </c>
      <c r="X613" s="4" t="s">
        <v>67</v>
      </c>
    </row>
    <row r="614" spans="1:24" x14ac:dyDescent="0.35">
      <c r="A614" s="3">
        <v>2218</v>
      </c>
      <c r="B614" s="22" t="s">
        <v>15</v>
      </c>
      <c r="C614" t="s">
        <v>31</v>
      </c>
      <c r="D614" s="23">
        <f>VLOOKUP(A614,Übersicht!$C$2:$D$67,2,FALSE)</f>
        <v>0</v>
      </c>
      <c r="E614" s="23" t="str">
        <f>VLOOKUP(A614,Übersicht!$C$2:$E$67,3,FALSE)</f>
        <v>≤ 5 bar</v>
      </c>
      <c r="F614" s="3">
        <v>608</v>
      </c>
      <c r="G614" s="3">
        <f>VLOOKUP(A614,Übersicht!$C$2:$P$67,14,FALSE)</f>
        <v>3</v>
      </c>
      <c r="H614" s="3">
        <v>1</v>
      </c>
      <c r="I614" s="24">
        <v>0</v>
      </c>
      <c r="J614" s="3">
        <v>2000</v>
      </c>
      <c r="K614" s="4">
        <f t="shared" si="9"/>
        <v>24</v>
      </c>
      <c r="L614" s="21">
        <f>VLOOKUP(A614,Übersicht!$C$2:$F$67,4,FALSE)</f>
        <v>45</v>
      </c>
      <c r="M614" s="21">
        <f>VLOOKUP(A614,Übersicht!$C$2:$F$67,4,FALSE)</f>
        <v>45</v>
      </c>
      <c r="N614" s="3" t="s">
        <v>67</v>
      </c>
      <c r="O614" s="3">
        <v>1</v>
      </c>
      <c r="P614" s="4">
        <f>VLOOKUP(A614,Übersicht!$C$2:$I$67,7,FALSE)*100</f>
        <v>40</v>
      </c>
      <c r="Q614" s="4" t="s">
        <v>67</v>
      </c>
      <c r="R614" s="4">
        <f>VLOOKUP(A614,Übersicht!$C$2:$J$67,8,FALSE)*100</f>
        <v>100</v>
      </c>
      <c r="S614" s="4" t="str">
        <f>VLOOKUP(A614,Übersicht!$C$2:$K$67,9,FALSE)</f>
        <v>-</v>
      </c>
      <c r="T614" s="4" t="str">
        <f>VLOOKUP(A614,Übersicht!$C$2:$L$67,10,FALSE)</f>
        <v>-</v>
      </c>
      <c r="U614" s="25">
        <f>VLOOKUP(A614,Übersicht!$C$2:$M$67,11,FALSE)</f>
        <v>0</v>
      </c>
      <c r="V614" s="25" t="str">
        <f>VLOOKUP(A614,Übersicht!$C$2:$N$67,12,FALSE)</f>
        <v>-</v>
      </c>
      <c r="W614" s="25" t="str">
        <f>VLOOKUP(A614,Übersicht!$C$2:$O$67,13,FALSE)</f>
        <v>-</v>
      </c>
      <c r="X614" s="4" t="s">
        <v>67</v>
      </c>
    </row>
    <row r="615" spans="1:24" x14ac:dyDescent="0.35">
      <c r="A615" s="3">
        <v>2218</v>
      </c>
      <c r="B615" s="22" t="s">
        <v>15</v>
      </c>
      <c r="C615" t="s">
        <v>31</v>
      </c>
      <c r="D615" s="23">
        <f>VLOOKUP(A615,Übersicht!$C$2:$D$67,2,FALSE)</f>
        <v>0</v>
      </c>
      <c r="E615" s="23" t="str">
        <f>VLOOKUP(A615,Übersicht!$C$2:$E$67,3,FALSE)</f>
        <v>≤ 5 bar</v>
      </c>
      <c r="F615" s="3">
        <v>609</v>
      </c>
      <c r="G615" s="3">
        <f>VLOOKUP(A615,Übersicht!$C$2:$P$67,14,FALSE)</f>
        <v>3</v>
      </c>
      <c r="H615" s="3">
        <v>1</v>
      </c>
      <c r="I615" s="24">
        <v>0</v>
      </c>
      <c r="J615" s="3">
        <v>2001</v>
      </c>
      <c r="K615" s="4">
        <f t="shared" si="9"/>
        <v>25</v>
      </c>
      <c r="L615" s="21">
        <f>VLOOKUP(A615,Übersicht!$C$2:$F$67,4,FALSE)</f>
        <v>45</v>
      </c>
      <c r="M615" s="21">
        <f>VLOOKUP(A615,Übersicht!$C$2:$F$67,4,FALSE)</f>
        <v>45</v>
      </c>
      <c r="N615" s="3" t="s">
        <v>67</v>
      </c>
      <c r="O615" s="3">
        <v>1</v>
      </c>
      <c r="P615" s="4">
        <f>VLOOKUP(A615,Übersicht!$C$2:$I$67,7,FALSE)*100</f>
        <v>40</v>
      </c>
      <c r="Q615" s="4" t="s">
        <v>67</v>
      </c>
      <c r="R615" s="4">
        <f>VLOOKUP(A615,Übersicht!$C$2:$J$67,8,FALSE)*100</f>
        <v>100</v>
      </c>
      <c r="S615" s="4" t="str">
        <f>VLOOKUP(A615,Übersicht!$C$2:$K$67,9,FALSE)</f>
        <v>-</v>
      </c>
      <c r="T615" s="4" t="str">
        <f>VLOOKUP(A615,Übersicht!$C$2:$L$67,10,FALSE)</f>
        <v>-</v>
      </c>
      <c r="U615" s="25">
        <f>VLOOKUP(A615,Übersicht!$C$2:$M$67,11,FALSE)</f>
        <v>0</v>
      </c>
      <c r="V615" s="25" t="str">
        <f>VLOOKUP(A615,Übersicht!$C$2:$N$67,12,FALSE)</f>
        <v>-</v>
      </c>
      <c r="W615" s="25" t="str">
        <f>VLOOKUP(A615,Übersicht!$C$2:$O$67,13,FALSE)</f>
        <v>-</v>
      </c>
      <c r="X615" s="4" t="s">
        <v>67</v>
      </c>
    </row>
    <row r="616" spans="1:24" x14ac:dyDescent="0.35">
      <c r="A616" s="3">
        <v>2218</v>
      </c>
      <c r="B616" s="22" t="s">
        <v>15</v>
      </c>
      <c r="C616" t="s">
        <v>31</v>
      </c>
      <c r="D616" s="23">
        <f>VLOOKUP(A616,Übersicht!$C$2:$D$67,2,FALSE)</f>
        <v>0</v>
      </c>
      <c r="E616" s="23" t="str">
        <f>VLOOKUP(A616,Übersicht!$C$2:$E$67,3,FALSE)</f>
        <v>≤ 5 bar</v>
      </c>
      <c r="F616" s="3">
        <v>610</v>
      </c>
      <c r="G616" s="3">
        <f>VLOOKUP(A616,Übersicht!$C$2:$P$67,14,FALSE)</f>
        <v>3</v>
      </c>
      <c r="H616" s="3">
        <v>1</v>
      </c>
      <c r="I616" s="24">
        <v>0</v>
      </c>
      <c r="J616" s="3">
        <v>2002</v>
      </c>
      <c r="K616" s="4">
        <f t="shared" si="9"/>
        <v>26</v>
      </c>
      <c r="L616" s="21">
        <f>VLOOKUP(A616,Übersicht!$C$2:$F$67,4,FALSE)</f>
        <v>45</v>
      </c>
      <c r="M616" s="21">
        <f>VLOOKUP(A616,Übersicht!$C$2:$F$67,4,FALSE)</f>
        <v>45</v>
      </c>
      <c r="N616" s="3" t="s">
        <v>67</v>
      </c>
      <c r="O616" s="3">
        <v>1</v>
      </c>
      <c r="P616" s="4">
        <f>VLOOKUP(A616,Übersicht!$C$2:$I$67,7,FALSE)*100</f>
        <v>40</v>
      </c>
      <c r="Q616" s="4" t="s">
        <v>67</v>
      </c>
      <c r="R616" s="4">
        <f>VLOOKUP(A616,Übersicht!$C$2:$J$67,8,FALSE)*100</f>
        <v>100</v>
      </c>
      <c r="S616" s="4" t="str">
        <f>VLOOKUP(A616,Übersicht!$C$2:$K$67,9,FALSE)</f>
        <v>-</v>
      </c>
      <c r="T616" s="4" t="str">
        <f>VLOOKUP(A616,Übersicht!$C$2:$L$67,10,FALSE)</f>
        <v>-</v>
      </c>
      <c r="U616" s="25">
        <f>VLOOKUP(A616,Übersicht!$C$2:$M$67,11,FALSE)</f>
        <v>0</v>
      </c>
      <c r="V616" s="25" t="str">
        <f>VLOOKUP(A616,Übersicht!$C$2:$N$67,12,FALSE)</f>
        <v>-</v>
      </c>
      <c r="W616" s="25" t="str">
        <f>VLOOKUP(A616,Übersicht!$C$2:$O$67,13,FALSE)</f>
        <v>-</v>
      </c>
      <c r="X616" s="4" t="s">
        <v>67</v>
      </c>
    </row>
    <row r="617" spans="1:24" x14ac:dyDescent="0.35">
      <c r="A617" s="3">
        <v>2218</v>
      </c>
      <c r="B617" s="22" t="s">
        <v>15</v>
      </c>
      <c r="C617" t="s">
        <v>31</v>
      </c>
      <c r="D617" s="23">
        <f>VLOOKUP(A617,Übersicht!$C$2:$D$67,2,FALSE)</f>
        <v>0</v>
      </c>
      <c r="E617" s="23" t="str">
        <f>VLOOKUP(A617,Übersicht!$C$2:$E$67,3,FALSE)</f>
        <v>≤ 5 bar</v>
      </c>
      <c r="F617" s="3">
        <v>611</v>
      </c>
      <c r="G617" s="3">
        <f>VLOOKUP(A617,Übersicht!$C$2:$P$67,14,FALSE)</f>
        <v>3</v>
      </c>
      <c r="H617" s="3">
        <v>1</v>
      </c>
      <c r="I617" s="24">
        <v>0</v>
      </c>
      <c r="J617" s="3">
        <v>2003</v>
      </c>
      <c r="K617" s="4">
        <f t="shared" si="9"/>
        <v>27</v>
      </c>
      <c r="L617" s="21">
        <f>VLOOKUP(A617,Übersicht!$C$2:$F$67,4,FALSE)</f>
        <v>45</v>
      </c>
      <c r="M617" s="21">
        <f>VLOOKUP(A617,Übersicht!$C$2:$F$67,4,FALSE)</f>
        <v>45</v>
      </c>
      <c r="N617" s="3" t="s">
        <v>67</v>
      </c>
      <c r="O617" s="3">
        <v>1</v>
      </c>
      <c r="P617" s="4">
        <f>VLOOKUP(A617,Übersicht!$C$2:$I$67,7,FALSE)*100</f>
        <v>40</v>
      </c>
      <c r="Q617" s="4" t="s">
        <v>67</v>
      </c>
      <c r="R617" s="4">
        <f>VLOOKUP(A617,Übersicht!$C$2:$J$67,8,FALSE)*100</f>
        <v>100</v>
      </c>
      <c r="S617" s="4" t="str">
        <f>VLOOKUP(A617,Übersicht!$C$2:$K$67,9,FALSE)</f>
        <v>-</v>
      </c>
      <c r="T617" s="4" t="str">
        <f>VLOOKUP(A617,Übersicht!$C$2:$L$67,10,FALSE)</f>
        <v>-</v>
      </c>
      <c r="U617" s="25">
        <f>VLOOKUP(A617,Übersicht!$C$2:$M$67,11,FALSE)</f>
        <v>0</v>
      </c>
      <c r="V617" s="25" t="str">
        <f>VLOOKUP(A617,Übersicht!$C$2:$N$67,12,FALSE)</f>
        <v>-</v>
      </c>
      <c r="W617" s="25" t="str">
        <f>VLOOKUP(A617,Übersicht!$C$2:$O$67,13,FALSE)</f>
        <v>-</v>
      </c>
      <c r="X617" s="4" t="s">
        <v>67</v>
      </c>
    </row>
    <row r="618" spans="1:24" x14ac:dyDescent="0.35">
      <c r="A618" s="3">
        <v>2218</v>
      </c>
      <c r="B618" s="22" t="s">
        <v>15</v>
      </c>
      <c r="C618" t="s">
        <v>31</v>
      </c>
      <c r="D618" s="23">
        <f>VLOOKUP(A618,Übersicht!$C$2:$D$67,2,FALSE)</f>
        <v>0</v>
      </c>
      <c r="E618" s="23" t="str">
        <f>VLOOKUP(A618,Übersicht!$C$2:$E$67,3,FALSE)</f>
        <v>≤ 5 bar</v>
      </c>
      <c r="F618" s="3">
        <v>612</v>
      </c>
      <c r="G618" s="3">
        <f>VLOOKUP(A618,Übersicht!$C$2:$P$67,14,FALSE)</f>
        <v>3</v>
      </c>
      <c r="H618" s="3">
        <v>1</v>
      </c>
      <c r="I618" s="24">
        <v>0</v>
      </c>
      <c r="J618" s="3">
        <v>2004</v>
      </c>
      <c r="K618" s="4">
        <f t="shared" si="9"/>
        <v>28</v>
      </c>
      <c r="L618" s="21">
        <f>VLOOKUP(A618,Übersicht!$C$2:$F$67,4,FALSE)</f>
        <v>45</v>
      </c>
      <c r="M618" s="21">
        <f>VLOOKUP(A618,Übersicht!$C$2:$F$67,4,FALSE)</f>
        <v>45</v>
      </c>
      <c r="N618" s="3" t="s">
        <v>67</v>
      </c>
      <c r="O618" s="3">
        <v>1</v>
      </c>
      <c r="P618" s="4">
        <f>VLOOKUP(A618,Übersicht!$C$2:$I$67,7,FALSE)*100</f>
        <v>40</v>
      </c>
      <c r="Q618" s="4" t="s">
        <v>67</v>
      </c>
      <c r="R618" s="4">
        <f>VLOOKUP(A618,Übersicht!$C$2:$J$67,8,FALSE)*100</f>
        <v>100</v>
      </c>
      <c r="S618" s="4" t="str">
        <f>VLOOKUP(A618,Übersicht!$C$2:$K$67,9,FALSE)</f>
        <v>-</v>
      </c>
      <c r="T618" s="4" t="str">
        <f>VLOOKUP(A618,Übersicht!$C$2:$L$67,10,FALSE)</f>
        <v>-</v>
      </c>
      <c r="U618" s="25">
        <f>VLOOKUP(A618,Übersicht!$C$2:$M$67,11,FALSE)</f>
        <v>0</v>
      </c>
      <c r="V618" s="25" t="str">
        <f>VLOOKUP(A618,Übersicht!$C$2:$N$67,12,FALSE)</f>
        <v>-</v>
      </c>
      <c r="W618" s="25" t="str">
        <f>VLOOKUP(A618,Übersicht!$C$2:$O$67,13,FALSE)</f>
        <v>-</v>
      </c>
      <c r="X618" s="4" t="s">
        <v>67</v>
      </c>
    </row>
    <row r="619" spans="1:24" x14ac:dyDescent="0.35">
      <c r="A619" s="3">
        <v>2218</v>
      </c>
      <c r="B619" s="22" t="s">
        <v>15</v>
      </c>
      <c r="C619" t="s">
        <v>31</v>
      </c>
      <c r="D619" s="23">
        <f>VLOOKUP(A619,Übersicht!$C$2:$D$67,2,FALSE)</f>
        <v>0</v>
      </c>
      <c r="E619" s="23" t="str">
        <f>VLOOKUP(A619,Übersicht!$C$2:$E$67,3,FALSE)</f>
        <v>≤ 5 bar</v>
      </c>
      <c r="F619" s="3">
        <v>613</v>
      </c>
      <c r="G619" s="3">
        <f>VLOOKUP(A619,Übersicht!$C$2:$P$67,14,FALSE)</f>
        <v>3</v>
      </c>
      <c r="H619" s="3">
        <v>1</v>
      </c>
      <c r="I619" s="24">
        <v>0</v>
      </c>
      <c r="J619" s="3">
        <v>2005</v>
      </c>
      <c r="K619" s="4">
        <f t="shared" si="9"/>
        <v>29</v>
      </c>
      <c r="L619" s="21">
        <f>VLOOKUP(A619,Übersicht!$C$2:$F$67,4,FALSE)</f>
        <v>45</v>
      </c>
      <c r="M619" s="21">
        <f>VLOOKUP(A619,Übersicht!$C$2:$F$67,4,FALSE)</f>
        <v>45</v>
      </c>
      <c r="N619" s="3" t="s">
        <v>67</v>
      </c>
      <c r="O619" s="3">
        <v>1</v>
      </c>
      <c r="P619" s="4">
        <f>VLOOKUP(A619,Übersicht!$C$2:$I$67,7,FALSE)*100</f>
        <v>40</v>
      </c>
      <c r="Q619" s="4" t="s">
        <v>67</v>
      </c>
      <c r="R619" s="4">
        <f>VLOOKUP(A619,Übersicht!$C$2:$J$67,8,FALSE)*100</f>
        <v>100</v>
      </c>
      <c r="S619" s="4" t="str">
        <f>VLOOKUP(A619,Übersicht!$C$2:$K$67,9,FALSE)</f>
        <v>-</v>
      </c>
      <c r="T619" s="4" t="str">
        <f>VLOOKUP(A619,Übersicht!$C$2:$L$67,10,FALSE)</f>
        <v>-</v>
      </c>
      <c r="U619" s="25">
        <f>VLOOKUP(A619,Übersicht!$C$2:$M$67,11,FALSE)</f>
        <v>0</v>
      </c>
      <c r="V619" s="25" t="str">
        <f>VLOOKUP(A619,Übersicht!$C$2:$N$67,12,FALSE)</f>
        <v>-</v>
      </c>
      <c r="W619" s="25" t="str">
        <f>VLOOKUP(A619,Übersicht!$C$2:$O$67,13,FALSE)</f>
        <v>-</v>
      </c>
      <c r="X619" s="4" t="s">
        <v>67</v>
      </c>
    </row>
    <row r="620" spans="1:24" x14ac:dyDescent="0.35">
      <c r="A620" s="3">
        <v>2218</v>
      </c>
      <c r="B620" s="22" t="s">
        <v>15</v>
      </c>
      <c r="C620" t="s">
        <v>31</v>
      </c>
      <c r="D620" s="23">
        <f>VLOOKUP(A620,Übersicht!$C$2:$D$67,2,FALSE)</f>
        <v>0</v>
      </c>
      <c r="E620" s="23" t="str">
        <f>VLOOKUP(A620,Übersicht!$C$2:$E$67,3,FALSE)</f>
        <v>≤ 5 bar</v>
      </c>
      <c r="F620" s="3">
        <v>614</v>
      </c>
      <c r="G620" s="3">
        <f>VLOOKUP(A620,Übersicht!$C$2:$P$67,14,FALSE)</f>
        <v>3</v>
      </c>
      <c r="H620" s="3">
        <v>1</v>
      </c>
      <c r="I620" s="24">
        <v>0</v>
      </c>
      <c r="J620" s="3">
        <v>2006</v>
      </c>
      <c r="K620" s="4">
        <f t="shared" si="9"/>
        <v>30</v>
      </c>
      <c r="L620" s="21">
        <f>VLOOKUP(A620,Übersicht!$C$2:$F$67,4,FALSE)</f>
        <v>45</v>
      </c>
      <c r="M620" s="21">
        <f>VLOOKUP(A620,Übersicht!$C$2:$F$67,4,FALSE)</f>
        <v>45</v>
      </c>
      <c r="N620" s="3" t="s">
        <v>67</v>
      </c>
      <c r="O620" s="3">
        <v>1</v>
      </c>
      <c r="P620" s="4">
        <f>VLOOKUP(A620,Übersicht!$C$2:$I$67,7,FALSE)*100</f>
        <v>40</v>
      </c>
      <c r="Q620" s="4" t="s">
        <v>67</v>
      </c>
      <c r="R620" s="4">
        <f>VLOOKUP(A620,Übersicht!$C$2:$J$67,8,FALSE)*100</f>
        <v>100</v>
      </c>
      <c r="S620" s="4" t="str">
        <f>VLOOKUP(A620,Übersicht!$C$2:$K$67,9,FALSE)</f>
        <v>-</v>
      </c>
      <c r="T620" s="4" t="str">
        <f>VLOOKUP(A620,Übersicht!$C$2:$L$67,10,FALSE)</f>
        <v>-</v>
      </c>
      <c r="U620" s="25">
        <f>VLOOKUP(A620,Übersicht!$C$2:$M$67,11,FALSE)</f>
        <v>0</v>
      </c>
      <c r="V620" s="25" t="str">
        <f>VLOOKUP(A620,Übersicht!$C$2:$N$67,12,FALSE)</f>
        <v>-</v>
      </c>
      <c r="W620" s="25" t="str">
        <f>VLOOKUP(A620,Übersicht!$C$2:$O$67,13,FALSE)</f>
        <v>-</v>
      </c>
      <c r="X620" s="4" t="s">
        <v>67</v>
      </c>
    </row>
    <row r="621" spans="1:24" x14ac:dyDescent="0.35">
      <c r="A621" s="3">
        <v>2218</v>
      </c>
      <c r="B621" s="22" t="s">
        <v>15</v>
      </c>
      <c r="C621" t="s">
        <v>31</v>
      </c>
      <c r="D621" s="23">
        <f>VLOOKUP(A621,Übersicht!$C$2:$D$67,2,FALSE)</f>
        <v>0</v>
      </c>
      <c r="E621" s="23" t="str">
        <f>VLOOKUP(A621,Übersicht!$C$2:$E$67,3,FALSE)</f>
        <v>≤ 5 bar</v>
      </c>
      <c r="F621" s="3">
        <v>615</v>
      </c>
      <c r="G621" s="3">
        <f>VLOOKUP(A621,Übersicht!$C$2:$P$67,14,FALSE)</f>
        <v>3</v>
      </c>
      <c r="H621" s="3">
        <v>1</v>
      </c>
      <c r="I621" s="24">
        <v>0</v>
      </c>
      <c r="J621" s="3">
        <v>2007</v>
      </c>
      <c r="K621" s="4">
        <f t="shared" si="9"/>
        <v>31</v>
      </c>
      <c r="L621" s="21">
        <f>VLOOKUP(A621,Übersicht!$C$2:$F$67,4,FALSE)</f>
        <v>45</v>
      </c>
      <c r="M621" s="21">
        <f>VLOOKUP(A621,Übersicht!$C$2:$F$67,4,FALSE)</f>
        <v>45</v>
      </c>
      <c r="N621" s="3" t="s">
        <v>67</v>
      </c>
      <c r="O621" s="3">
        <v>1</v>
      </c>
      <c r="P621" s="4">
        <f>VLOOKUP(A621,Übersicht!$C$2:$I$67,7,FALSE)*100</f>
        <v>40</v>
      </c>
      <c r="Q621" s="4" t="s">
        <v>67</v>
      </c>
      <c r="R621" s="4">
        <f>VLOOKUP(A621,Übersicht!$C$2:$J$67,8,FALSE)*100</f>
        <v>100</v>
      </c>
      <c r="S621" s="4" t="str">
        <f>VLOOKUP(A621,Übersicht!$C$2:$K$67,9,FALSE)</f>
        <v>-</v>
      </c>
      <c r="T621" s="4" t="str">
        <f>VLOOKUP(A621,Übersicht!$C$2:$L$67,10,FALSE)</f>
        <v>-</v>
      </c>
      <c r="U621" s="25">
        <f>VLOOKUP(A621,Übersicht!$C$2:$M$67,11,FALSE)</f>
        <v>0</v>
      </c>
      <c r="V621" s="25" t="str">
        <f>VLOOKUP(A621,Übersicht!$C$2:$N$67,12,FALSE)</f>
        <v>-</v>
      </c>
      <c r="W621" s="25" t="str">
        <f>VLOOKUP(A621,Übersicht!$C$2:$O$67,13,FALSE)</f>
        <v>-</v>
      </c>
      <c r="X621" s="4" t="s">
        <v>67</v>
      </c>
    </row>
    <row r="622" spans="1:24" x14ac:dyDescent="0.35">
      <c r="A622" s="3">
        <v>2218</v>
      </c>
      <c r="B622" s="22" t="s">
        <v>15</v>
      </c>
      <c r="C622" t="s">
        <v>31</v>
      </c>
      <c r="D622" s="23">
        <f>VLOOKUP(A622,Übersicht!$C$2:$D$67,2,FALSE)</f>
        <v>0</v>
      </c>
      <c r="E622" s="23" t="str">
        <f>VLOOKUP(A622,Übersicht!$C$2:$E$67,3,FALSE)</f>
        <v>≤ 5 bar</v>
      </c>
      <c r="F622" s="3">
        <v>616</v>
      </c>
      <c r="G622" s="3">
        <f>VLOOKUP(A622,Übersicht!$C$2:$P$67,14,FALSE)</f>
        <v>3</v>
      </c>
      <c r="H622" s="3">
        <v>1</v>
      </c>
      <c r="I622" s="24">
        <v>0</v>
      </c>
      <c r="J622" s="3">
        <v>2008</v>
      </c>
      <c r="K622" s="4">
        <f t="shared" si="9"/>
        <v>32</v>
      </c>
      <c r="L622" s="21">
        <f>VLOOKUP(A622,Übersicht!$C$2:$F$67,4,FALSE)</f>
        <v>45</v>
      </c>
      <c r="M622" s="21">
        <f>VLOOKUP(A622,Übersicht!$C$2:$F$67,4,FALSE)</f>
        <v>45</v>
      </c>
      <c r="N622" s="3" t="s">
        <v>67</v>
      </c>
      <c r="O622" s="3">
        <v>1</v>
      </c>
      <c r="P622" s="4">
        <f>VLOOKUP(A622,Übersicht!$C$2:$I$67,7,FALSE)*100</f>
        <v>40</v>
      </c>
      <c r="Q622" s="4" t="s">
        <v>67</v>
      </c>
      <c r="R622" s="4">
        <f>VLOOKUP(A622,Übersicht!$C$2:$J$67,8,FALSE)*100</f>
        <v>100</v>
      </c>
      <c r="S622" s="4" t="str">
        <f>VLOOKUP(A622,Übersicht!$C$2:$K$67,9,FALSE)</f>
        <v>-</v>
      </c>
      <c r="T622" s="4" t="str">
        <f>VLOOKUP(A622,Übersicht!$C$2:$L$67,10,FALSE)</f>
        <v>-</v>
      </c>
      <c r="U622" s="25">
        <f>VLOOKUP(A622,Übersicht!$C$2:$M$67,11,FALSE)</f>
        <v>0</v>
      </c>
      <c r="V622" s="25" t="str">
        <f>VLOOKUP(A622,Übersicht!$C$2:$N$67,12,FALSE)</f>
        <v>-</v>
      </c>
      <c r="W622" s="25" t="str">
        <f>VLOOKUP(A622,Übersicht!$C$2:$O$67,13,FALSE)</f>
        <v>-</v>
      </c>
      <c r="X622" s="4" t="s">
        <v>67</v>
      </c>
    </row>
    <row r="623" spans="1:24" x14ac:dyDescent="0.35">
      <c r="A623" s="3">
        <v>2218</v>
      </c>
      <c r="B623" s="22" t="s">
        <v>15</v>
      </c>
      <c r="C623" t="s">
        <v>31</v>
      </c>
      <c r="D623" s="23">
        <f>VLOOKUP(A623,Übersicht!$C$2:$D$67,2,FALSE)</f>
        <v>0</v>
      </c>
      <c r="E623" s="23" t="str">
        <f>VLOOKUP(A623,Übersicht!$C$2:$E$67,3,FALSE)</f>
        <v>≤ 5 bar</v>
      </c>
      <c r="F623" s="3">
        <v>617</v>
      </c>
      <c r="G623" s="3">
        <f>VLOOKUP(A623,Übersicht!$C$2:$P$67,14,FALSE)</f>
        <v>3</v>
      </c>
      <c r="H623" s="3">
        <v>1</v>
      </c>
      <c r="I623" s="24">
        <v>0</v>
      </c>
      <c r="J623" s="3">
        <v>2009</v>
      </c>
      <c r="K623" s="4">
        <f t="shared" si="9"/>
        <v>33</v>
      </c>
      <c r="L623" s="21">
        <f>VLOOKUP(A623,Übersicht!$C$2:$F$67,4,FALSE)</f>
        <v>45</v>
      </c>
      <c r="M623" s="21">
        <f>VLOOKUP(A623,Übersicht!$C$2:$F$67,4,FALSE)</f>
        <v>45</v>
      </c>
      <c r="N623" s="3" t="s">
        <v>67</v>
      </c>
      <c r="O623" s="3">
        <v>1</v>
      </c>
      <c r="P623" s="4">
        <f>VLOOKUP(A623,Übersicht!$C$2:$I$67,7,FALSE)*100</f>
        <v>40</v>
      </c>
      <c r="Q623" s="4" t="s">
        <v>67</v>
      </c>
      <c r="R623" s="4">
        <f>VLOOKUP(A623,Übersicht!$C$2:$J$67,8,FALSE)*100</f>
        <v>100</v>
      </c>
      <c r="S623" s="4" t="str">
        <f>VLOOKUP(A623,Übersicht!$C$2:$K$67,9,FALSE)</f>
        <v>-</v>
      </c>
      <c r="T623" s="4" t="str">
        <f>VLOOKUP(A623,Übersicht!$C$2:$L$67,10,FALSE)</f>
        <v>-</v>
      </c>
      <c r="U623" s="25">
        <f>VLOOKUP(A623,Übersicht!$C$2:$M$67,11,FALSE)</f>
        <v>0</v>
      </c>
      <c r="V623" s="25" t="str">
        <f>VLOOKUP(A623,Übersicht!$C$2:$N$67,12,FALSE)</f>
        <v>-</v>
      </c>
      <c r="W623" s="25" t="str">
        <f>VLOOKUP(A623,Übersicht!$C$2:$O$67,13,FALSE)</f>
        <v>-</v>
      </c>
      <c r="X623" s="4" t="s">
        <v>67</v>
      </c>
    </row>
    <row r="624" spans="1:24" x14ac:dyDescent="0.35">
      <c r="A624" s="3">
        <v>2218</v>
      </c>
      <c r="B624" s="22" t="s">
        <v>15</v>
      </c>
      <c r="C624" t="s">
        <v>31</v>
      </c>
      <c r="D624" s="23">
        <f>VLOOKUP(A624,Übersicht!$C$2:$D$67,2,FALSE)</f>
        <v>0</v>
      </c>
      <c r="E624" s="23" t="str">
        <f>VLOOKUP(A624,Übersicht!$C$2:$E$67,3,FALSE)</f>
        <v>≤ 5 bar</v>
      </c>
      <c r="F624" s="3">
        <v>618</v>
      </c>
      <c r="G624" s="3">
        <f>VLOOKUP(A624,Übersicht!$C$2:$P$67,14,FALSE)</f>
        <v>3</v>
      </c>
      <c r="H624" s="3">
        <v>1</v>
      </c>
      <c r="I624" s="24">
        <v>0</v>
      </c>
      <c r="J624" s="3">
        <v>2010</v>
      </c>
      <c r="K624" s="4">
        <f t="shared" si="9"/>
        <v>34</v>
      </c>
      <c r="L624" s="21">
        <f>VLOOKUP(A624,Übersicht!$C$2:$F$67,4,FALSE)</f>
        <v>45</v>
      </c>
      <c r="M624" s="21">
        <f>VLOOKUP(A624,Übersicht!$C$2:$F$67,4,FALSE)</f>
        <v>45</v>
      </c>
      <c r="N624" s="3" t="s">
        <v>67</v>
      </c>
      <c r="O624" s="3">
        <v>1</v>
      </c>
      <c r="P624" s="4">
        <f>VLOOKUP(A624,Übersicht!$C$2:$I$67,7,FALSE)*100</f>
        <v>40</v>
      </c>
      <c r="Q624" s="4" t="s">
        <v>67</v>
      </c>
      <c r="R624" s="4">
        <f>VLOOKUP(A624,Übersicht!$C$2:$J$67,8,FALSE)*100</f>
        <v>100</v>
      </c>
      <c r="S624" s="4" t="str">
        <f>VLOOKUP(A624,Übersicht!$C$2:$K$67,9,FALSE)</f>
        <v>-</v>
      </c>
      <c r="T624" s="4" t="str">
        <f>VLOOKUP(A624,Übersicht!$C$2:$L$67,10,FALSE)</f>
        <v>-</v>
      </c>
      <c r="U624" s="25">
        <f>VLOOKUP(A624,Übersicht!$C$2:$M$67,11,FALSE)</f>
        <v>0</v>
      </c>
      <c r="V624" s="25" t="str">
        <f>VLOOKUP(A624,Übersicht!$C$2:$N$67,12,FALSE)</f>
        <v>-</v>
      </c>
      <c r="W624" s="25" t="str">
        <f>VLOOKUP(A624,Übersicht!$C$2:$O$67,13,FALSE)</f>
        <v>-</v>
      </c>
      <c r="X624" s="4" t="s">
        <v>67</v>
      </c>
    </row>
    <row r="625" spans="1:24" x14ac:dyDescent="0.35">
      <c r="A625" s="3">
        <v>2218</v>
      </c>
      <c r="B625" s="22" t="s">
        <v>15</v>
      </c>
      <c r="C625" t="s">
        <v>31</v>
      </c>
      <c r="D625" s="23">
        <f>VLOOKUP(A625,Übersicht!$C$2:$D$67,2,FALSE)</f>
        <v>0</v>
      </c>
      <c r="E625" s="23" t="str">
        <f>VLOOKUP(A625,Übersicht!$C$2:$E$67,3,FALSE)</f>
        <v>≤ 5 bar</v>
      </c>
      <c r="F625" s="3">
        <v>619</v>
      </c>
      <c r="G625" s="3">
        <f>VLOOKUP(A625,Übersicht!$C$2:$P$67,14,FALSE)</f>
        <v>3</v>
      </c>
      <c r="H625" s="3">
        <v>1</v>
      </c>
      <c r="I625" s="24">
        <v>0</v>
      </c>
      <c r="J625" s="3">
        <v>2011</v>
      </c>
      <c r="K625" s="4">
        <f t="shared" si="9"/>
        <v>35</v>
      </c>
      <c r="L625" s="21">
        <f>VLOOKUP(A625,Übersicht!$C$2:$F$67,4,FALSE)</f>
        <v>45</v>
      </c>
      <c r="M625" s="21">
        <f>VLOOKUP(A625,Übersicht!$C$2:$F$67,4,FALSE)</f>
        <v>45</v>
      </c>
      <c r="N625" s="3" t="s">
        <v>67</v>
      </c>
      <c r="O625" s="3">
        <v>1</v>
      </c>
      <c r="P625" s="4">
        <f>VLOOKUP(A625,Übersicht!$C$2:$I$67,7,FALSE)*100</f>
        <v>40</v>
      </c>
      <c r="Q625" s="4" t="s">
        <v>67</v>
      </c>
      <c r="R625" s="4">
        <f>VLOOKUP(A625,Übersicht!$C$2:$J$67,8,FALSE)*100</f>
        <v>100</v>
      </c>
      <c r="S625" s="4" t="str">
        <f>VLOOKUP(A625,Übersicht!$C$2:$K$67,9,FALSE)</f>
        <v>-</v>
      </c>
      <c r="T625" s="4" t="str">
        <f>VLOOKUP(A625,Übersicht!$C$2:$L$67,10,FALSE)</f>
        <v>-</v>
      </c>
      <c r="U625" s="25">
        <f>VLOOKUP(A625,Übersicht!$C$2:$M$67,11,FALSE)</f>
        <v>0</v>
      </c>
      <c r="V625" s="25" t="str">
        <f>VLOOKUP(A625,Übersicht!$C$2:$N$67,12,FALSE)</f>
        <v>-</v>
      </c>
      <c r="W625" s="25" t="str">
        <f>VLOOKUP(A625,Übersicht!$C$2:$O$67,13,FALSE)</f>
        <v>-</v>
      </c>
      <c r="X625" s="4" t="s">
        <v>67</v>
      </c>
    </row>
    <row r="626" spans="1:24" x14ac:dyDescent="0.35">
      <c r="A626" s="3">
        <v>2218</v>
      </c>
      <c r="B626" s="22" t="s">
        <v>15</v>
      </c>
      <c r="C626" t="s">
        <v>31</v>
      </c>
      <c r="D626" s="23">
        <f>VLOOKUP(A626,Übersicht!$C$2:$D$67,2,FALSE)</f>
        <v>0</v>
      </c>
      <c r="E626" s="23" t="str">
        <f>VLOOKUP(A626,Übersicht!$C$2:$E$67,3,FALSE)</f>
        <v>≤ 5 bar</v>
      </c>
      <c r="F626" s="3">
        <v>620</v>
      </c>
      <c r="G626" s="3">
        <f>VLOOKUP(A626,Übersicht!$C$2:$P$67,14,FALSE)</f>
        <v>3</v>
      </c>
      <c r="H626" s="3">
        <v>1</v>
      </c>
      <c r="I626" s="24">
        <v>0</v>
      </c>
      <c r="J626" s="3">
        <v>2012</v>
      </c>
      <c r="K626" s="4">
        <f t="shared" si="9"/>
        <v>36</v>
      </c>
      <c r="L626" s="21">
        <f>VLOOKUP(A626,Übersicht!$C$2:$F$67,4,FALSE)</f>
        <v>45</v>
      </c>
      <c r="M626" s="21">
        <f>VLOOKUP(A626,Übersicht!$C$2:$F$67,4,FALSE)</f>
        <v>45</v>
      </c>
      <c r="N626" s="3" t="s">
        <v>67</v>
      </c>
      <c r="O626" s="3">
        <v>1</v>
      </c>
      <c r="P626" s="4">
        <f>VLOOKUP(A626,Übersicht!$C$2:$I$67,7,FALSE)*100</f>
        <v>40</v>
      </c>
      <c r="Q626" s="4" t="s">
        <v>67</v>
      </c>
      <c r="R626" s="4">
        <f>VLOOKUP(A626,Übersicht!$C$2:$J$67,8,FALSE)*100</f>
        <v>100</v>
      </c>
      <c r="S626" s="4" t="str">
        <f>VLOOKUP(A626,Übersicht!$C$2:$K$67,9,FALSE)</f>
        <v>-</v>
      </c>
      <c r="T626" s="4" t="str">
        <f>VLOOKUP(A626,Übersicht!$C$2:$L$67,10,FALSE)</f>
        <v>-</v>
      </c>
      <c r="U626" s="25">
        <f>VLOOKUP(A626,Übersicht!$C$2:$M$67,11,FALSE)</f>
        <v>0</v>
      </c>
      <c r="V626" s="25" t="str">
        <f>VLOOKUP(A626,Übersicht!$C$2:$N$67,12,FALSE)</f>
        <v>-</v>
      </c>
      <c r="W626" s="25" t="str">
        <f>VLOOKUP(A626,Übersicht!$C$2:$O$67,13,FALSE)</f>
        <v>-</v>
      </c>
      <c r="X626" s="4" t="s">
        <v>67</v>
      </c>
    </row>
    <row r="627" spans="1:24" x14ac:dyDescent="0.35">
      <c r="A627" s="3">
        <v>2218</v>
      </c>
      <c r="B627" s="22" t="s">
        <v>15</v>
      </c>
      <c r="C627" t="s">
        <v>31</v>
      </c>
      <c r="D627" s="23">
        <f>VLOOKUP(A627,Übersicht!$C$2:$D$67,2,FALSE)</f>
        <v>0</v>
      </c>
      <c r="E627" s="23" t="str">
        <f>VLOOKUP(A627,Übersicht!$C$2:$E$67,3,FALSE)</f>
        <v>≤ 5 bar</v>
      </c>
      <c r="F627" s="3">
        <v>621</v>
      </c>
      <c r="G627" s="3">
        <f>VLOOKUP(A627,Übersicht!$C$2:$P$67,14,FALSE)</f>
        <v>3</v>
      </c>
      <c r="H627" s="3">
        <v>1</v>
      </c>
      <c r="I627" s="24">
        <v>0</v>
      </c>
      <c r="J627" s="3">
        <v>2013</v>
      </c>
      <c r="K627" s="4">
        <f t="shared" si="9"/>
        <v>37</v>
      </c>
      <c r="L627" s="21">
        <f>VLOOKUP(A627,Übersicht!$C$2:$F$67,4,FALSE)</f>
        <v>45</v>
      </c>
      <c r="M627" s="21">
        <f>VLOOKUP(A627,Übersicht!$C$2:$F$67,4,FALSE)</f>
        <v>45</v>
      </c>
      <c r="N627" s="3" t="s">
        <v>67</v>
      </c>
      <c r="O627" s="3">
        <v>1</v>
      </c>
      <c r="P627" s="4">
        <f>VLOOKUP(A627,Übersicht!$C$2:$I$67,7,FALSE)*100</f>
        <v>40</v>
      </c>
      <c r="Q627" s="4" t="s">
        <v>67</v>
      </c>
      <c r="R627" s="4">
        <f>VLOOKUP(A627,Übersicht!$C$2:$J$67,8,FALSE)*100</f>
        <v>100</v>
      </c>
      <c r="S627" s="4" t="str">
        <f>VLOOKUP(A627,Übersicht!$C$2:$K$67,9,FALSE)</f>
        <v>-</v>
      </c>
      <c r="T627" s="4" t="str">
        <f>VLOOKUP(A627,Übersicht!$C$2:$L$67,10,FALSE)</f>
        <v>-</v>
      </c>
      <c r="U627" s="25">
        <f>VLOOKUP(A627,Übersicht!$C$2:$M$67,11,FALSE)</f>
        <v>0</v>
      </c>
      <c r="V627" s="25" t="str">
        <f>VLOOKUP(A627,Übersicht!$C$2:$N$67,12,FALSE)</f>
        <v>-</v>
      </c>
      <c r="W627" s="25" t="str">
        <f>VLOOKUP(A627,Übersicht!$C$2:$O$67,13,FALSE)</f>
        <v>-</v>
      </c>
      <c r="X627" s="4" t="s">
        <v>67</v>
      </c>
    </row>
    <row r="628" spans="1:24" x14ac:dyDescent="0.35">
      <c r="A628" s="3">
        <v>2218</v>
      </c>
      <c r="B628" s="22" t="s">
        <v>15</v>
      </c>
      <c r="C628" t="s">
        <v>31</v>
      </c>
      <c r="D628" s="23">
        <f>VLOOKUP(A628,Übersicht!$C$2:$D$67,2,FALSE)</f>
        <v>0</v>
      </c>
      <c r="E628" s="23" t="str">
        <f>VLOOKUP(A628,Übersicht!$C$2:$E$67,3,FALSE)</f>
        <v>≤ 5 bar</v>
      </c>
      <c r="F628" s="3">
        <v>622</v>
      </c>
      <c r="G628" s="3">
        <f>VLOOKUP(A628,Übersicht!$C$2:$P$67,14,FALSE)</f>
        <v>3</v>
      </c>
      <c r="H628" s="3">
        <v>1</v>
      </c>
      <c r="I628" s="24">
        <v>0</v>
      </c>
      <c r="J628" s="3">
        <v>2014</v>
      </c>
      <c r="K628" s="4">
        <f t="shared" si="9"/>
        <v>38</v>
      </c>
      <c r="L628" s="21">
        <f>VLOOKUP(A628,Übersicht!$C$2:$F$67,4,FALSE)</f>
        <v>45</v>
      </c>
      <c r="M628" s="21">
        <f>VLOOKUP(A628,Übersicht!$C$2:$F$67,4,FALSE)</f>
        <v>45</v>
      </c>
      <c r="N628" s="3" t="s">
        <v>67</v>
      </c>
      <c r="O628" s="3">
        <v>1</v>
      </c>
      <c r="P628" s="4">
        <f>VLOOKUP(A628,Übersicht!$C$2:$I$67,7,FALSE)*100</f>
        <v>40</v>
      </c>
      <c r="Q628" s="4" t="s">
        <v>67</v>
      </c>
      <c r="R628" s="4">
        <f>VLOOKUP(A628,Übersicht!$C$2:$J$67,8,FALSE)*100</f>
        <v>100</v>
      </c>
      <c r="S628" s="4" t="str">
        <f>VLOOKUP(A628,Übersicht!$C$2:$K$67,9,FALSE)</f>
        <v>-</v>
      </c>
      <c r="T628" s="4" t="str">
        <f>VLOOKUP(A628,Übersicht!$C$2:$L$67,10,FALSE)</f>
        <v>-</v>
      </c>
      <c r="U628" s="25">
        <f>VLOOKUP(A628,Übersicht!$C$2:$M$67,11,FALSE)</f>
        <v>0</v>
      </c>
      <c r="V628" s="25" t="str">
        <f>VLOOKUP(A628,Übersicht!$C$2:$N$67,12,FALSE)</f>
        <v>-</v>
      </c>
      <c r="W628" s="25" t="str">
        <f>VLOOKUP(A628,Übersicht!$C$2:$O$67,13,FALSE)</f>
        <v>-</v>
      </c>
      <c r="X628" s="4" t="s">
        <v>67</v>
      </c>
    </row>
    <row r="629" spans="1:24" x14ac:dyDescent="0.35">
      <c r="A629" s="3">
        <v>2218</v>
      </c>
      <c r="B629" s="22" t="s">
        <v>15</v>
      </c>
      <c r="C629" t="s">
        <v>31</v>
      </c>
      <c r="D629" s="23">
        <f>VLOOKUP(A629,Übersicht!$C$2:$D$67,2,FALSE)</f>
        <v>0</v>
      </c>
      <c r="E629" s="23" t="str">
        <f>VLOOKUP(A629,Übersicht!$C$2:$E$67,3,FALSE)</f>
        <v>≤ 5 bar</v>
      </c>
      <c r="F629" s="3">
        <v>623</v>
      </c>
      <c r="G629" s="3">
        <f>VLOOKUP(A629,Übersicht!$C$2:$P$67,14,FALSE)</f>
        <v>3</v>
      </c>
      <c r="H629" s="3">
        <v>1</v>
      </c>
      <c r="I629" s="24">
        <v>0</v>
      </c>
      <c r="J629" s="3">
        <v>2015</v>
      </c>
      <c r="K629" s="4">
        <f t="shared" si="9"/>
        <v>39</v>
      </c>
      <c r="L629" s="21">
        <f>VLOOKUP(A629,Übersicht!$C$2:$F$67,4,FALSE)</f>
        <v>45</v>
      </c>
      <c r="M629" s="21">
        <f>VLOOKUP(A629,Übersicht!$C$2:$F$67,4,FALSE)</f>
        <v>45</v>
      </c>
      <c r="N629" s="3" t="s">
        <v>67</v>
      </c>
      <c r="O629" s="3">
        <v>1</v>
      </c>
      <c r="P629" s="4">
        <f>VLOOKUP(A629,Übersicht!$C$2:$I$67,7,FALSE)*100</f>
        <v>40</v>
      </c>
      <c r="Q629" s="4" t="s">
        <v>67</v>
      </c>
      <c r="R629" s="4">
        <f>VLOOKUP(A629,Übersicht!$C$2:$J$67,8,FALSE)*100</f>
        <v>100</v>
      </c>
      <c r="S629" s="4" t="str">
        <f>VLOOKUP(A629,Übersicht!$C$2:$K$67,9,FALSE)</f>
        <v>-</v>
      </c>
      <c r="T629" s="4" t="str">
        <f>VLOOKUP(A629,Übersicht!$C$2:$L$67,10,FALSE)</f>
        <v>-</v>
      </c>
      <c r="U629" s="25">
        <f>VLOOKUP(A629,Übersicht!$C$2:$M$67,11,FALSE)</f>
        <v>0</v>
      </c>
      <c r="V629" s="25" t="str">
        <f>VLOOKUP(A629,Übersicht!$C$2:$N$67,12,FALSE)</f>
        <v>-</v>
      </c>
      <c r="W629" s="25" t="str">
        <f>VLOOKUP(A629,Übersicht!$C$2:$O$67,13,FALSE)</f>
        <v>-</v>
      </c>
      <c r="X629" s="4" t="s">
        <v>67</v>
      </c>
    </row>
    <row r="630" spans="1:24" x14ac:dyDescent="0.35">
      <c r="A630" s="3">
        <v>2218</v>
      </c>
      <c r="B630" s="22" t="s">
        <v>15</v>
      </c>
      <c r="C630" t="s">
        <v>31</v>
      </c>
      <c r="D630" s="23">
        <f>VLOOKUP(A630,Übersicht!$C$2:$D$67,2,FALSE)</f>
        <v>0</v>
      </c>
      <c r="E630" s="23" t="str">
        <f>VLOOKUP(A630,Übersicht!$C$2:$E$67,3,FALSE)</f>
        <v>≤ 5 bar</v>
      </c>
      <c r="F630" s="3">
        <v>624</v>
      </c>
      <c r="G630" s="3">
        <f>VLOOKUP(A630,Übersicht!$C$2:$P$67,14,FALSE)</f>
        <v>3</v>
      </c>
      <c r="H630" s="3">
        <v>1</v>
      </c>
      <c r="I630" s="24">
        <v>0</v>
      </c>
      <c r="J630" s="3">
        <v>2016</v>
      </c>
      <c r="K630" s="4">
        <f t="shared" si="9"/>
        <v>40</v>
      </c>
      <c r="L630" s="21">
        <f>VLOOKUP(A630,Übersicht!$C$2:$F$67,4,FALSE)</f>
        <v>45</v>
      </c>
      <c r="M630" s="21">
        <f>VLOOKUP(A630,Übersicht!$C$2:$F$67,4,FALSE)</f>
        <v>45</v>
      </c>
      <c r="N630" s="3" t="s">
        <v>67</v>
      </c>
      <c r="O630" s="3">
        <v>1</v>
      </c>
      <c r="P630" s="4">
        <f>VLOOKUP(A630,Übersicht!$C$2:$I$67,7,FALSE)*100</f>
        <v>40</v>
      </c>
      <c r="Q630" s="4" t="s">
        <v>67</v>
      </c>
      <c r="R630" s="4">
        <f>VLOOKUP(A630,Übersicht!$C$2:$J$67,8,FALSE)*100</f>
        <v>100</v>
      </c>
      <c r="S630" s="4" t="str">
        <f>VLOOKUP(A630,Übersicht!$C$2:$K$67,9,FALSE)</f>
        <v>-</v>
      </c>
      <c r="T630" s="4" t="str">
        <f>VLOOKUP(A630,Übersicht!$C$2:$L$67,10,FALSE)</f>
        <v>-</v>
      </c>
      <c r="U630" s="25">
        <f>VLOOKUP(A630,Übersicht!$C$2:$M$67,11,FALSE)</f>
        <v>0</v>
      </c>
      <c r="V630" s="25" t="str">
        <f>VLOOKUP(A630,Übersicht!$C$2:$N$67,12,FALSE)</f>
        <v>-</v>
      </c>
      <c r="W630" s="25" t="str">
        <f>VLOOKUP(A630,Übersicht!$C$2:$O$67,13,FALSE)</f>
        <v>-</v>
      </c>
      <c r="X630" s="4" t="s">
        <v>67</v>
      </c>
    </row>
    <row r="631" spans="1:24" x14ac:dyDescent="0.35">
      <c r="A631" s="3">
        <v>2218</v>
      </c>
      <c r="B631" s="22" t="s">
        <v>15</v>
      </c>
      <c r="C631" t="s">
        <v>31</v>
      </c>
      <c r="D631" s="23">
        <f>VLOOKUP(A631,Übersicht!$C$2:$D$67,2,FALSE)</f>
        <v>0</v>
      </c>
      <c r="E631" s="23" t="str">
        <f>VLOOKUP(A631,Übersicht!$C$2:$E$67,3,FALSE)</f>
        <v>≤ 5 bar</v>
      </c>
      <c r="F631" s="3">
        <v>625</v>
      </c>
      <c r="G631" s="3">
        <f>VLOOKUP(A631,Übersicht!$C$2:$P$67,14,FALSE)</f>
        <v>3</v>
      </c>
      <c r="H631" s="3">
        <v>1</v>
      </c>
      <c r="I631" s="24">
        <v>0</v>
      </c>
      <c r="J631" s="3">
        <v>2017</v>
      </c>
      <c r="K631" s="4">
        <f t="shared" si="9"/>
        <v>41</v>
      </c>
      <c r="L631" s="21">
        <f>VLOOKUP(A631,Übersicht!$C$2:$F$67,4,FALSE)</f>
        <v>45</v>
      </c>
      <c r="M631" s="21">
        <f>VLOOKUP(A631,Übersicht!$C$2:$F$67,4,FALSE)</f>
        <v>45</v>
      </c>
      <c r="N631" s="3" t="s">
        <v>67</v>
      </c>
      <c r="O631" s="3">
        <v>1</v>
      </c>
      <c r="P631" s="4">
        <f>VLOOKUP(A631,Übersicht!$C$2:$I$67,7,FALSE)*100</f>
        <v>40</v>
      </c>
      <c r="Q631" s="4" t="s">
        <v>67</v>
      </c>
      <c r="R631" s="4">
        <f>VLOOKUP(A631,Übersicht!$C$2:$J$67,8,FALSE)*100</f>
        <v>100</v>
      </c>
      <c r="S631" s="4" t="str">
        <f>VLOOKUP(A631,Übersicht!$C$2:$K$67,9,FALSE)</f>
        <v>-</v>
      </c>
      <c r="T631" s="4" t="str">
        <f>VLOOKUP(A631,Übersicht!$C$2:$L$67,10,FALSE)</f>
        <v>-</v>
      </c>
      <c r="U631" s="25">
        <f>VLOOKUP(A631,Übersicht!$C$2:$M$67,11,FALSE)</f>
        <v>0</v>
      </c>
      <c r="V631" s="25" t="str">
        <f>VLOOKUP(A631,Übersicht!$C$2:$N$67,12,FALSE)</f>
        <v>-</v>
      </c>
      <c r="W631" s="25" t="str">
        <f>VLOOKUP(A631,Übersicht!$C$2:$O$67,13,FALSE)</f>
        <v>-</v>
      </c>
      <c r="X631" s="4" t="s">
        <v>67</v>
      </c>
    </row>
    <row r="632" spans="1:24" x14ac:dyDescent="0.35">
      <c r="A632" s="3">
        <v>2218</v>
      </c>
      <c r="B632" s="22" t="s">
        <v>15</v>
      </c>
      <c r="C632" t="s">
        <v>31</v>
      </c>
      <c r="D632" s="23">
        <f>VLOOKUP(A632,Übersicht!$C$2:$D$67,2,FALSE)</f>
        <v>0</v>
      </c>
      <c r="E632" s="23" t="str">
        <f>VLOOKUP(A632,Übersicht!$C$2:$E$67,3,FALSE)</f>
        <v>≤ 5 bar</v>
      </c>
      <c r="F632" s="3">
        <v>626</v>
      </c>
      <c r="G632" s="3">
        <f>VLOOKUP(A632,Übersicht!$C$2:$P$67,14,FALSE)</f>
        <v>3</v>
      </c>
      <c r="H632" s="3">
        <v>1</v>
      </c>
      <c r="I632" s="24">
        <v>0</v>
      </c>
      <c r="J632" s="3">
        <v>2018</v>
      </c>
      <c r="K632" s="4">
        <f t="shared" si="9"/>
        <v>42</v>
      </c>
      <c r="L632" s="21">
        <f>VLOOKUP(A632,Übersicht!$C$2:$F$67,4,FALSE)</f>
        <v>45</v>
      </c>
      <c r="M632" s="21">
        <f>VLOOKUP(A632,Übersicht!$C$2:$F$67,4,FALSE)</f>
        <v>45</v>
      </c>
      <c r="N632" s="3" t="s">
        <v>67</v>
      </c>
      <c r="O632" s="3">
        <v>1</v>
      </c>
      <c r="P632" s="4">
        <f>VLOOKUP(A632,Übersicht!$C$2:$I$67,7,FALSE)*100</f>
        <v>40</v>
      </c>
      <c r="Q632" s="4" t="s">
        <v>67</v>
      </c>
      <c r="R632" s="4">
        <f>VLOOKUP(A632,Übersicht!$C$2:$J$67,8,FALSE)*100</f>
        <v>100</v>
      </c>
      <c r="S632" s="4" t="str">
        <f>VLOOKUP(A632,Übersicht!$C$2:$K$67,9,FALSE)</f>
        <v>-</v>
      </c>
      <c r="T632" s="4" t="str">
        <f>VLOOKUP(A632,Übersicht!$C$2:$L$67,10,FALSE)</f>
        <v>-</v>
      </c>
      <c r="U632" s="25">
        <f>VLOOKUP(A632,Übersicht!$C$2:$M$67,11,FALSE)</f>
        <v>0</v>
      </c>
      <c r="V632" s="25" t="str">
        <f>VLOOKUP(A632,Übersicht!$C$2:$N$67,12,FALSE)</f>
        <v>-</v>
      </c>
      <c r="W632" s="25" t="str">
        <f>VLOOKUP(A632,Übersicht!$C$2:$O$67,13,FALSE)</f>
        <v>-</v>
      </c>
      <c r="X632" s="4" t="s">
        <v>67</v>
      </c>
    </row>
    <row r="633" spans="1:24" x14ac:dyDescent="0.35">
      <c r="A633" s="3">
        <v>2218</v>
      </c>
      <c r="B633" s="22" t="s">
        <v>15</v>
      </c>
      <c r="C633" t="s">
        <v>31</v>
      </c>
      <c r="D633" s="23">
        <f>VLOOKUP(A633,Übersicht!$C$2:$D$67,2,FALSE)</f>
        <v>0</v>
      </c>
      <c r="E633" s="23" t="str">
        <f>VLOOKUP(A633,Übersicht!$C$2:$E$67,3,FALSE)</f>
        <v>≤ 5 bar</v>
      </c>
      <c r="F633" s="3">
        <v>627</v>
      </c>
      <c r="G633" s="3">
        <f>VLOOKUP(A633,Übersicht!$C$2:$P$67,14,FALSE)</f>
        <v>3</v>
      </c>
      <c r="H633" s="3">
        <v>1</v>
      </c>
      <c r="I633" s="24">
        <v>0</v>
      </c>
      <c r="J633" s="3">
        <v>2019</v>
      </c>
      <c r="K633" s="4">
        <f t="shared" si="9"/>
        <v>43</v>
      </c>
      <c r="L633" s="21">
        <f>VLOOKUP(A633,Übersicht!$C$2:$F$67,4,FALSE)</f>
        <v>45</v>
      </c>
      <c r="M633" s="21">
        <f>VLOOKUP(A633,Übersicht!$C$2:$F$67,4,FALSE)</f>
        <v>45</v>
      </c>
      <c r="N633" s="3" t="s">
        <v>67</v>
      </c>
      <c r="O633" s="3">
        <v>1</v>
      </c>
      <c r="P633" s="4">
        <f>VLOOKUP(A633,Übersicht!$C$2:$I$67,7,FALSE)*100</f>
        <v>40</v>
      </c>
      <c r="Q633" s="4" t="s">
        <v>67</v>
      </c>
      <c r="R633" s="4">
        <f>VLOOKUP(A633,Übersicht!$C$2:$J$67,8,FALSE)*100</f>
        <v>100</v>
      </c>
      <c r="S633" s="4" t="str">
        <f>VLOOKUP(A633,Übersicht!$C$2:$K$67,9,FALSE)</f>
        <v>-</v>
      </c>
      <c r="T633" s="4" t="str">
        <f>VLOOKUP(A633,Übersicht!$C$2:$L$67,10,FALSE)</f>
        <v>-</v>
      </c>
      <c r="U633" s="25">
        <f>VLOOKUP(A633,Übersicht!$C$2:$M$67,11,FALSE)</f>
        <v>0</v>
      </c>
      <c r="V633" s="25" t="str">
        <f>VLOOKUP(A633,Übersicht!$C$2:$N$67,12,FALSE)</f>
        <v>-</v>
      </c>
      <c r="W633" s="25" t="str">
        <f>VLOOKUP(A633,Übersicht!$C$2:$O$67,13,FALSE)</f>
        <v>-</v>
      </c>
      <c r="X633" s="4" t="s">
        <v>67</v>
      </c>
    </row>
    <row r="634" spans="1:24" x14ac:dyDescent="0.35">
      <c r="A634" s="3">
        <v>2218</v>
      </c>
      <c r="B634" s="22" t="s">
        <v>15</v>
      </c>
      <c r="C634" t="s">
        <v>31</v>
      </c>
      <c r="D634" s="23">
        <f>VLOOKUP(A634,Übersicht!$C$2:$D$67,2,FALSE)</f>
        <v>0</v>
      </c>
      <c r="E634" s="23" t="str">
        <f>VLOOKUP(A634,Übersicht!$C$2:$E$67,3,FALSE)</f>
        <v>≤ 5 bar</v>
      </c>
      <c r="F634" s="3">
        <v>628</v>
      </c>
      <c r="G634" s="3">
        <f>VLOOKUP(A634,Übersicht!$C$2:$P$67,14,FALSE)</f>
        <v>3</v>
      </c>
      <c r="H634" s="3">
        <v>1</v>
      </c>
      <c r="I634" s="24">
        <v>0</v>
      </c>
      <c r="J634" s="3">
        <v>2020</v>
      </c>
      <c r="K634" s="4">
        <f t="shared" si="9"/>
        <v>44</v>
      </c>
      <c r="L634" s="21">
        <f>VLOOKUP(A634,Übersicht!$C$2:$F$67,4,FALSE)</f>
        <v>45</v>
      </c>
      <c r="M634" s="21">
        <f>VLOOKUP(A634,Übersicht!$C$2:$F$67,4,FALSE)</f>
        <v>45</v>
      </c>
      <c r="N634" s="3" t="s">
        <v>67</v>
      </c>
      <c r="O634" s="3">
        <v>1</v>
      </c>
      <c r="P634" s="4">
        <f>VLOOKUP(A634,Übersicht!$C$2:$I$67,7,FALSE)*100</f>
        <v>40</v>
      </c>
      <c r="Q634" s="4" t="s">
        <v>67</v>
      </c>
      <c r="R634" s="4">
        <f>VLOOKUP(A634,Übersicht!$C$2:$J$67,8,FALSE)*100</f>
        <v>100</v>
      </c>
      <c r="S634" s="4" t="str">
        <f>VLOOKUP(A634,Übersicht!$C$2:$K$67,9,FALSE)</f>
        <v>-</v>
      </c>
      <c r="T634" s="4" t="str">
        <f>VLOOKUP(A634,Übersicht!$C$2:$L$67,10,FALSE)</f>
        <v>-</v>
      </c>
      <c r="U634" s="25">
        <f>VLOOKUP(A634,Übersicht!$C$2:$M$67,11,FALSE)</f>
        <v>0</v>
      </c>
      <c r="V634" s="25" t="str">
        <f>VLOOKUP(A634,Übersicht!$C$2:$N$67,12,FALSE)</f>
        <v>-</v>
      </c>
      <c r="W634" s="25" t="str">
        <f>VLOOKUP(A634,Übersicht!$C$2:$O$67,13,FALSE)</f>
        <v>-</v>
      </c>
      <c r="X634" s="4" t="s">
        <v>67</v>
      </c>
    </row>
    <row r="635" spans="1:24" x14ac:dyDescent="0.35">
      <c r="A635" s="3">
        <v>2218</v>
      </c>
      <c r="B635" s="22" t="s">
        <v>15</v>
      </c>
      <c r="C635" t="s">
        <v>31</v>
      </c>
      <c r="D635" s="23">
        <f>VLOOKUP(A635,Übersicht!$C$2:$D$67,2,FALSE)</f>
        <v>0</v>
      </c>
      <c r="E635" s="23" t="str">
        <f>VLOOKUP(A635,Übersicht!$C$2:$E$67,3,FALSE)</f>
        <v>≤ 5 bar</v>
      </c>
      <c r="F635" s="3">
        <v>629</v>
      </c>
      <c r="G635" s="3">
        <f>VLOOKUP(A635,Übersicht!$C$2:$P$67,14,FALSE)</f>
        <v>3</v>
      </c>
      <c r="H635" s="3">
        <v>1</v>
      </c>
      <c r="I635" s="24">
        <v>0</v>
      </c>
      <c r="J635" s="3">
        <v>2021</v>
      </c>
      <c r="K635" s="4">
        <f t="shared" si="9"/>
        <v>45</v>
      </c>
      <c r="L635" s="21">
        <f>VLOOKUP(A635,Übersicht!$C$2:$F$67,4,FALSE)</f>
        <v>45</v>
      </c>
      <c r="M635" s="21">
        <f>VLOOKUP(A635,Übersicht!$C$2:$F$67,4,FALSE)</f>
        <v>45</v>
      </c>
      <c r="N635" s="3" t="s">
        <v>67</v>
      </c>
      <c r="O635" s="3">
        <v>1</v>
      </c>
      <c r="P635" s="4">
        <f>VLOOKUP(A635,Übersicht!$C$2:$I$67,7,FALSE)*100</f>
        <v>40</v>
      </c>
      <c r="Q635" s="4" t="s">
        <v>67</v>
      </c>
      <c r="R635" s="4">
        <f>VLOOKUP(A635,Übersicht!$C$2:$J$67,8,FALSE)*100</f>
        <v>100</v>
      </c>
      <c r="S635" s="4" t="str">
        <f>VLOOKUP(A635,Übersicht!$C$2:$K$67,9,FALSE)</f>
        <v>-</v>
      </c>
      <c r="T635" s="4" t="str">
        <f>VLOOKUP(A635,Übersicht!$C$2:$L$67,10,FALSE)</f>
        <v>-</v>
      </c>
      <c r="U635" s="25">
        <f>VLOOKUP(A635,Übersicht!$C$2:$M$67,11,FALSE)</f>
        <v>0</v>
      </c>
      <c r="V635" s="25" t="str">
        <f>VLOOKUP(A635,Übersicht!$C$2:$N$67,12,FALSE)</f>
        <v>-</v>
      </c>
      <c r="W635" s="25" t="str">
        <f>VLOOKUP(A635,Übersicht!$C$2:$O$67,13,FALSE)</f>
        <v>-</v>
      </c>
      <c r="X635" s="4" t="s">
        <v>67</v>
      </c>
    </row>
    <row r="636" spans="1:24" x14ac:dyDescent="0.35">
      <c r="A636" s="3">
        <v>2221</v>
      </c>
      <c r="B636" s="22" t="s">
        <v>15</v>
      </c>
      <c r="C636" s="21" t="s">
        <v>32</v>
      </c>
      <c r="D636" s="23">
        <f>VLOOKUP(A636,Übersicht!$C$2:$D$67,2,FALSE)</f>
        <v>0</v>
      </c>
      <c r="E636" s="23" t="str">
        <f>VLOOKUP(A636,Übersicht!$C$2:$E$67,3,FALSE)</f>
        <v>≤ 5 bar</v>
      </c>
      <c r="F636" s="3">
        <v>630</v>
      </c>
      <c r="G636" s="3">
        <f>VLOOKUP(A636,Übersicht!$C$2:$P$67,14,FALSE)</f>
        <v>3</v>
      </c>
      <c r="H636" s="3">
        <v>1</v>
      </c>
      <c r="I636" s="24">
        <v>1477.0666666666666</v>
      </c>
      <c r="J636" s="3">
        <v>1992</v>
      </c>
      <c r="K636" s="4">
        <f t="shared" si="9"/>
        <v>1</v>
      </c>
      <c r="L636" s="21">
        <f>VLOOKUP(A636,Übersicht!$C$2:$F$67,4,FALSE)</f>
        <v>30</v>
      </c>
      <c r="M636" s="21">
        <f>VLOOKUP(A636,Übersicht!$C$2:$F$67,4,FALSE)</f>
        <v>30</v>
      </c>
      <c r="N636" s="3" t="s">
        <v>67</v>
      </c>
      <c r="O636" s="3">
        <v>1</v>
      </c>
      <c r="P636" s="4">
        <f>VLOOKUP(A636,Übersicht!$C$2:$I$67,7,FALSE)*100</f>
        <v>60</v>
      </c>
      <c r="Q636" s="4" t="s">
        <v>67</v>
      </c>
      <c r="R636" s="4">
        <f>VLOOKUP(A636,Übersicht!$C$2:$J$67,8,FALSE)*100</f>
        <v>100</v>
      </c>
      <c r="S636" s="4" t="str">
        <f>VLOOKUP(A636,Übersicht!$C$2:$K$67,9,FALSE)</f>
        <v>-</v>
      </c>
      <c r="T636" s="4" t="str">
        <f>VLOOKUP(A636,Übersicht!$C$2:$L$67,10,FALSE)</f>
        <v>-</v>
      </c>
      <c r="U636" s="25">
        <f>VLOOKUP(A636,Übersicht!$C$2:$M$67,11,FALSE)</f>
        <v>0</v>
      </c>
      <c r="V636" s="25" t="str">
        <f>VLOOKUP(A636,Übersicht!$C$2:$N$67,12,FALSE)</f>
        <v>-</v>
      </c>
      <c r="W636" s="25" t="str">
        <f>VLOOKUP(A636,Übersicht!$C$2:$O$67,13,FALSE)</f>
        <v>-</v>
      </c>
      <c r="X636" s="4" t="s">
        <v>67</v>
      </c>
    </row>
    <row r="637" spans="1:24" x14ac:dyDescent="0.35">
      <c r="A637" s="3">
        <v>2221</v>
      </c>
      <c r="B637" s="22" t="s">
        <v>15</v>
      </c>
      <c r="C637" s="21" t="s">
        <v>32</v>
      </c>
      <c r="D637" s="23">
        <f>VLOOKUP(A637,Übersicht!$C$2:$D$67,2,FALSE)</f>
        <v>0</v>
      </c>
      <c r="E637" s="23" t="str">
        <f>VLOOKUP(A637,Übersicht!$C$2:$E$67,3,FALSE)</f>
        <v>≤ 5 bar</v>
      </c>
      <c r="F637" s="3">
        <v>631</v>
      </c>
      <c r="G637" s="3">
        <f>VLOOKUP(A637,Übersicht!$C$2:$P$67,14,FALSE)</f>
        <v>3</v>
      </c>
      <c r="H637" s="3">
        <v>1</v>
      </c>
      <c r="I637" s="24">
        <v>1477.0666666666666</v>
      </c>
      <c r="J637" s="3">
        <v>1993</v>
      </c>
      <c r="K637" s="4">
        <f t="shared" si="9"/>
        <v>2</v>
      </c>
      <c r="L637" s="21">
        <f>VLOOKUP(A637,Übersicht!$C$2:$F$67,4,FALSE)</f>
        <v>30</v>
      </c>
      <c r="M637" s="21">
        <f>VLOOKUP(A637,Übersicht!$C$2:$F$67,4,FALSE)</f>
        <v>30</v>
      </c>
      <c r="N637" s="3" t="s">
        <v>67</v>
      </c>
      <c r="O637" s="3">
        <v>1</v>
      </c>
      <c r="P637" s="4">
        <f>VLOOKUP(A637,Übersicht!$C$2:$I$67,7,FALSE)*100</f>
        <v>60</v>
      </c>
      <c r="Q637" s="4" t="s">
        <v>67</v>
      </c>
      <c r="R637" s="4">
        <f>VLOOKUP(A637,Übersicht!$C$2:$J$67,8,FALSE)*100</f>
        <v>100</v>
      </c>
      <c r="S637" s="4" t="str">
        <f>VLOOKUP(A637,Übersicht!$C$2:$K$67,9,FALSE)</f>
        <v>-</v>
      </c>
      <c r="T637" s="4" t="str">
        <f>VLOOKUP(A637,Übersicht!$C$2:$L$67,10,FALSE)</f>
        <v>-</v>
      </c>
      <c r="U637" s="25">
        <f>VLOOKUP(A637,Übersicht!$C$2:$M$67,11,FALSE)</f>
        <v>0</v>
      </c>
      <c r="V637" s="25" t="str">
        <f>VLOOKUP(A637,Übersicht!$C$2:$N$67,12,FALSE)</f>
        <v>-</v>
      </c>
      <c r="W637" s="25" t="str">
        <f>VLOOKUP(A637,Übersicht!$C$2:$O$67,13,FALSE)</f>
        <v>-</v>
      </c>
      <c r="X637" s="4" t="s">
        <v>67</v>
      </c>
    </row>
    <row r="638" spans="1:24" x14ac:dyDescent="0.35">
      <c r="A638" s="3">
        <v>2221</v>
      </c>
      <c r="B638" s="22" t="s">
        <v>15</v>
      </c>
      <c r="C638" s="21" t="s">
        <v>32</v>
      </c>
      <c r="D638" s="23">
        <f>VLOOKUP(A638,Übersicht!$C$2:$D$67,2,FALSE)</f>
        <v>0</v>
      </c>
      <c r="E638" s="23" t="str">
        <f>VLOOKUP(A638,Übersicht!$C$2:$E$67,3,FALSE)</f>
        <v>≤ 5 bar</v>
      </c>
      <c r="F638" s="3">
        <v>632</v>
      </c>
      <c r="G638" s="3">
        <f>VLOOKUP(A638,Übersicht!$C$2:$P$67,14,FALSE)</f>
        <v>3</v>
      </c>
      <c r="H638" s="3">
        <v>1</v>
      </c>
      <c r="I638" s="24">
        <v>1477.0666666666666</v>
      </c>
      <c r="J638" s="3">
        <v>1994</v>
      </c>
      <c r="K638" s="4">
        <f t="shared" si="9"/>
        <v>3</v>
      </c>
      <c r="L638" s="21">
        <f>VLOOKUP(A638,Übersicht!$C$2:$F$67,4,FALSE)</f>
        <v>30</v>
      </c>
      <c r="M638" s="21">
        <f>VLOOKUP(A638,Übersicht!$C$2:$F$67,4,FALSE)</f>
        <v>30</v>
      </c>
      <c r="N638" s="3" t="s">
        <v>67</v>
      </c>
      <c r="O638" s="3">
        <v>1</v>
      </c>
      <c r="P638" s="4">
        <f>VLOOKUP(A638,Übersicht!$C$2:$I$67,7,FALSE)*100</f>
        <v>60</v>
      </c>
      <c r="Q638" s="4" t="s">
        <v>67</v>
      </c>
      <c r="R638" s="4">
        <f>VLOOKUP(A638,Übersicht!$C$2:$J$67,8,FALSE)*100</f>
        <v>100</v>
      </c>
      <c r="S638" s="4" t="str">
        <f>VLOOKUP(A638,Übersicht!$C$2:$K$67,9,FALSE)</f>
        <v>-</v>
      </c>
      <c r="T638" s="4" t="str">
        <f>VLOOKUP(A638,Übersicht!$C$2:$L$67,10,FALSE)</f>
        <v>-</v>
      </c>
      <c r="U638" s="25">
        <f>VLOOKUP(A638,Übersicht!$C$2:$M$67,11,FALSE)</f>
        <v>0</v>
      </c>
      <c r="V638" s="25" t="str">
        <f>VLOOKUP(A638,Übersicht!$C$2:$N$67,12,FALSE)</f>
        <v>-</v>
      </c>
      <c r="W638" s="25" t="str">
        <f>VLOOKUP(A638,Übersicht!$C$2:$O$67,13,FALSE)</f>
        <v>-</v>
      </c>
      <c r="X638" s="4" t="s">
        <v>67</v>
      </c>
    </row>
    <row r="639" spans="1:24" x14ac:dyDescent="0.35">
      <c r="A639" s="3">
        <v>2221</v>
      </c>
      <c r="B639" s="22" t="s">
        <v>15</v>
      </c>
      <c r="C639" s="21" t="s">
        <v>32</v>
      </c>
      <c r="D639" s="23">
        <f>VLOOKUP(A639,Übersicht!$C$2:$D$67,2,FALSE)</f>
        <v>0</v>
      </c>
      <c r="E639" s="23" t="str">
        <f>VLOOKUP(A639,Übersicht!$C$2:$E$67,3,FALSE)</f>
        <v>≤ 5 bar</v>
      </c>
      <c r="F639" s="3">
        <v>633</v>
      </c>
      <c r="G639" s="3">
        <f>VLOOKUP(A639,Übersicht!$C$2:$P$67,14,FALSE)</f>
        <v>3</v>
      </c>
      <c r="H639" s="3">
        <v>1</v>
      </c>
      <c r="I639" s="24">
        <v>1477.0666666666666</v>
      </c>
      <c r="J639" s="3">
        <v>1995</v>
      </c>
      <c r="K639" s="4">
        <f t="shared" si="9"/>
        <v>4</v>
      </c>
      <c r="L639" s="21">
        <f>VLOOKUP(A639,Übersicht!$C$2:$F$67,4,FALSE)</f>
        <v>30</v>
      </c>
      <c r="M639" s="21">
        <f>VLOOKUP(A639,Übersicht!$C$2:$F$67,4,FALSE)</f>
        <v>30</v>
      </c>
      <c r="N639" s="3" t="s">
        <v>67</v>
      </c>
      <c r="O639" s="3">
        <v>1</v>
      </c>
      <c r="P639" s="4">
        <f>VLOOKUP(A639,Übersicht!$C$2:$I$67,7,FALSE)*100</f>
        <v>60</v>
      </c>
      <c r="Q639" s="4" t="s">
        <v>67</v>
      </c>
      <c r="R639" s="4">
        <f>VLOOKUP(A639,Übersicht!$C$2:$J$67,8,FALSE)*100</f>
        <v>100</v>
      </c>
      <c r="S639" s="4" t="str">
        <f>VLOOKUP(A639,Übersicht!$C$2:$K$67,9,FALSE)</f>
        <v>-</v>
      </c>
      <c r="T639" s="4" t="str">
        <f>VLOOKUP(A639,Übersicht!$C$2:$L$67,10,FALSE)</f>
        <v>-</v>
      </c>
      <c r="U639" s="25">
        <f>VLOOKUP(A639,Übersicht!$C$2:$M$67,11,FALSE)</f>
        <v>0</v>
      </c>
      <c r="V639" s="25" t="str">
        <f>VLOOKUP(A639,Übersicht!$C$2:$N$67,12,FALSE)</f>
        <v>-</v>
      </c>
      <c r="W639" s="25" t="str">
        <f>VLOOKUP(A639,Übersicht!$C$2:$O$67,13,FALSE)</f>
        <v>-</v>
      </c>
      <c r="X639" s="4" t="s">
        <v>67</v>
      </c>
    </row>
    <row r="640" spans="1:24" x14ac:dyDescent="0.35">
      <c r="A640" s="3">
        <v>2221</v>
      </c>
      <c r="B640" s="22" t="s">
        <v>15</v>
      </c>
      <c r="C640" s="21" t="s">
        <v>32</v>
      </c>
      <c r="D640" s="23">
        <f>VLOOKUP(A640,Übersicht!$C$2:$D$67,2,FALSE)</f>
        <v>0</v>
      </c>
      <c r="E640" s="23" t="str">
        <f>VLOOKUP(A640,Übersicht!$C$2:$E$67,3,FALSE)</f>
        <v>≤ 5 bar</v>
      </c>
      <c r="F640" s="3">
        <v>634</v>
      </c>
      <c r="G640" s="3">
        <f>VLOOKUP(A640,Übersicht!$C$2:$P$67,14,FALSE)</f>
        <v>3</v>
      </c>
      <c r="H640" s="3">
        <v>1</v>
      </c>
      <c r="I640" s="24">
        <v>1477.0666666666666</v>
      </c>
      <c r="J640" s="3">
        <v>1996</v>
      </c>
      <c r="K640" s="4">
        <f t="shared" si="9"/>
        <v>5</v>
      </c>
      <c r="L640" s="21">
        <f>VLOOKUP(A640,Übersicht!$C$2:$F$67,4,FALSE)</f>
        <v>30</v>
      </c>
      <c r="M640" s="21">
        <f>VLOOKUP(A640,Übersicht!$C$2:$F$67,4,FALSE)</f>
        <v>30</v>
      </c>
      <c r="N640" s="3" t="s">
        <v>67</v>
      </c>
      <c r="O640" s="3">
        <v>1</v>
      </c>
      <c r="P640" s="4">
        <f>VLOOKUP(A640,Übersicht!$C$2:$I$67,7,FALSE)*100</f>
        <v>60</v>
      </c>
      <c r="Q640" s="4" t="s">
        <v>67</v>
      </c>
      <c r="R640" s="4">
        <f>VLOOKUP(A640,Übersicht!$C$2:$J$67,8,FALSE)*100</f>
        <v>100</v>
      </c>
      <c r="S640" s="4" t="str">
        <f>VLOOKUP(A640,Übersicht!$C$2:$K$67,9,FALSE)</f>
        <v>-</v>
      </c>
      <c r="T640" s="4" t="str">
        <f>VLOOKUP(A640,Übersicht!$C$2:$L$67,10,FALSE)</f>
        <v>-</v>
      </c>
      <c r="U640" s="25">
        <f>VLOOKUP(A640,Übersicht!$C$2:$M$67,11,FALSE)</f>
        <v>0</v>
      </c>
      <c r="V640" s="25" t="str">
        <f>VLOOKUP(A640,Übersicht!$C$2:$N$67,12,FALSE)</f>
        <v>-</v>
      </c>
      <c r="W640" s="25" t="str">
        <f>VLOOKUP(A640,Übersicht!$C$2:$O$67,13,FALSE)</f>
        <v>-</v>
      </c>
      <c r="X640" s="4" t="s">
        <v>67</v>
      </c>
    </row>
    <row r="641" spans="1:24" x14ac:dyDescent="0.35">
      <c r="A641" s="3">
        <v>2221</v>
      </c>
      <c r="B641" s="22" t="s">
        <v>15</v>
      </c>
      <c r="C641" s="21" t="s">
        <v>32</v>
      </c>
      <c r="D641" s="23">
        <f>VLOOKUP(A641,Übersicht!$C$2:$D$67,2,FALSE)</f>
        <v>0</v>
      </c>
      <c r="E641" s="23" t="str">
        <f>VLOOKUP(A641,Übersicht!$C$2:$E$67,3,FALSE)</f>
        <v>≤ 5 bar</v>
      </c>
      <c r="F641" s="3">
        <v>635</v>
      </c>
      <c r="G641" s="3">
        <f>VLOOKUP(A641,Übersicht!$C$2:$P$67,14,FALSE)</f>
        <v>3</v>
      </c>
      <c r="H641" s="3">
        <v>1</v>
      </c>
      <c r="I641" s="24">
        <v>1477.0666666666666</v>
      </c>
      <c r="J641" s="3">
        <v>1997</v>
      </c>
      <c r="K641" s="4">
        <f t="shared" si="9"/>
        <v>6</v>
      </c>
      <c r="L641" s="21">
        <f>VLOOKUP(A641,Übersicht!$C$2:$F$67,4,FALSE)</f>
        <v>30</v>
      </c>
      <c r="M641" s="21">
        <f>VLOOKUP(A641,Übersicht!$C$2:$F$67,4,FALSE)</f>
        <v>30</v>
      </c>
      <c r="N641" s="3" t="s">
        <v>67</v>
      </c>
      <c r="O641" s="3">
        <v>1</v>
      </c>
      <c r="P641" s="4">
        <f>VLOOKUP(A641,Übersicht!$C$2:$I$67,7,FALSE)*100</f>
        <v>60</v>
      </c>
      <c r="Q641" s="4" t="s">
        <v>67</v>
      </c>
      <c r="R641" s="4">
        <f>VLOOKUP(A641,Übersicht!$C$2:$J$67,8,FALSE)*100</f>
        <v>100</v>
      </c>
      <c r="S641" s="4" t="str">
        <f>VLOOKUP(A641,Übersicht!$C$2:$K$67,9,FALSE)</f>
        <v>-</v>
      </c>
      <c r="T641" s="4" t="str">
        <f>VLOOKUP(A641,Übersicht!$C$2:$L$67,10,FALSE)</f>
        <v>-</v>
      </c>
      <c r="U641" s="25">
        <f>VLOOKUP(A641,Übersicht!$C$2:$M$67,11,FALSE)</f>
        <v>0</v>
      </c>
      <c r="V641" s="25" t="str">
        <f>VLOOKUP(A641,Übersicht!$C$2:$N$67,12,FALSE)</f>
        <v>-</v>
      </c>
      <c r="W641" s="25" t="str">
        <f>VLOOKUP(A641,Übersicht!$C$2:$O$67,13,FALSE)</f>
        <v>-</v>
      </c>
      <c r="X641" s="4" t="s">
        <v>67</v>
      </c>
    </row>
    <row r="642" spans="1:24" x14ac:dyDescent="0.35">
      <c r="A642" s="3">
        <v>2221</v>
      </c>
      <c r="B642" s="22" t="s">
        <v>15</v>
      </c>
      <c r="C642" s="21" t="s">
        <v>32</v>
      </c>
      <c r="D642" s="23">
        <f>VLOOKUP(A642,Übersicht!$C$2:$D$67,2,FALSE)</f>
        <v>0</v>
      </c>
      <c r="E642" s="23" t="str">
        <f>VLOOKUP(A642,Übersicht!$C$2:$E$67,3,FALSE)</f>
        <v>≤ 5 bar</v>
      </c>
      <c r="F642" s="3">
        <v>636</v>
      </c>
      <c r="G642" s="3">
        <f>VLOOKUP(A642,Übersicht!$C$2:$P$67,14,FALSE)</f>
        <v>3</v>
      </c>
      <c r="H642" s="3">
        <v>1</v>
      </c>
      <c r="I642" s="24">
        <v>1477.0666666666666</v>
      </c>
      <c r="J642" s="3">
        <v>1998</v>
      </c>
      <c r="K642" s="4">
        <f t="shared" si="9"/>
        <v>7</v>
      </c>
      <c r="L642" s="21">
        <f>VLOOKUP(A642,Übersicht!$C$2:$F$67,4,FALSE)</f>
        <v>30</v>
      </c>
      <c r="M642" s="21">
        <f>VLOOKUP(A642,Übersicht!$C$2:$F$67,4,FALSE)</f>
        <v>30</v>
      </c>
      <c r="N642" s="3" t="s">
        <v>67</v>
      </c>
      <c r="O642" s="3">
        <v>1</v>
      </c>
      <c r="P642" s="4">
        <f>VLOOKUP(A642,Übersicht!$C$2:$I$67,7,FALSE)*100</f>
        <v>60</v>
      </c>
      <c r="Q642" s="4" t="s">
        <v>67</v>
      </c>
      <c r="R642" s="4">
        <f>VLOOKUP(A642,Übersicht!$C$2:$J$67,8,FALSE)*100</f>
        <v>100</v>
      </c>
      <c r="S642" s="4" t="str">
        <f>VLOOKUP(A642,Übersicht!$C$2:$K$67,9,FALSE)</f>
        <v>-</v>
      </c>
      <c r="T642" s="4" t="str">
        <f>VLOOKUP(A642,Übersicht!$C$2:$L$67,10,FALSE)</f>
        <v>-</v>
      </c>
      <c r="U642" s="25">
        <f>VLOOKUP(A642,Übersicht!$C$2:$M$67,11,FALSE)</f>
        <v>0</v>
      </c>
      <c r="V642" s="25" t="str">
        <f>VLOOKUP(A642,Übersicht!$C$2:$N$67,12,FALSE)</f>
        <v>-</v>
      </c>
      <c r="W642" s="25" t="str">
        <f>VLOOKUP(A642,Übersicht!$C$2:$O$67,13,FALSE)</f>
        <v>-</v>
      </c>
      <c r="X642" s="4" t="s">
        <v>67</v>
      </c>
    </row>
    <row r="643" spans="1:24" x14ac:dyDescent="0.35">
      <c r="A643" s="3">
        <v>2221</v>
      </c>
      <c r="B643" s="22" t="s">
        <v>15</v>
      </c>
      <c r="C643" s="21" t="s">
        <v>32</v>
      </c>
      <c r="D643" s="23">
        <f>VLOOKUP(A643,Übersicht!$C$2:$D$67,2,FALSE)</f>
        <v>0</v>
      </c>
      <c r="E643" s="23" t="str">
        <f>VLOOKUP(A643,Übersicht!$C$2:$E$67,3,FALSE)</f>
        <v>≤ 5 bar</v>
      </c>
      <c r="F643" s="3">
        <v>637</v>
      </c>
      <c r="G643" s="3">
        <f>VLOOKUP(A643,Übersicht!$C$2:$P$67,14,FALSE)</f>
        <v>3</v>
      </c>
      <c r="H643" s="3">
        <v>1</v>
      </c>
      <c r="I643" s="24">
        <v>1477.0666666666666</v>
      </c>
      <c r="J643" s="3">
        <v>1999</v>
      </c>
      <c r="K643" s="4">
        <f t="shared" si="9"/>
        <v>8</v>
      </c>
      <c r="L643" s="21">
        <f>VLOOKUP(A643,Übersicht!$C$2:$F$67,4,FALSE)</f>
        <v>30</v>
      </c>
      <c r="M643" s="21">
        <f>VLOOKUP(A643,Übersicht!$C$2:$F$67,4,FALSE)</f>
        <v>30</v>
      </c>
      <c r="N643" s="3" t="s">
        <v>67</v>
      </c>
      <c r="O643" s="3">
        <v>1</v>
      </c>
      <c r="P643" s="4">
        <f>VLOOKUP(A643,Übersicht!$C$2:$I$67,7,FALSE)*100</f>
        <v>60</v>
      </c>
      <c r="Q643" s="4" t="s">
        <v>67</v>
      </c>
      <c r="R643" s="4">
        <f>VLOOKUP(A643,Übersicht!$C$2:$J$67,8,FALSE)*100</f>
        <v>100</v>
      </c>
      <c r="S643" s="4" t="str">
        <f>VLOOKUP(A643,Übersicht!$C$2:$K$67,9,FALSE)</f>
        <v>-</v>
      </c>
      <c r="T643" s="4" t="str">
        <f>VLOOKUP(A643,Übersicht!$C$2:$L$67,10,FALSE)</f>
        <v>-</v>
      </c>
      <c r="U643" s="25">
        <f>VLOOKUP(A643,Übersicht!$C$2:$M$67,11,FALSE)</f>
        <v>0</v>
      </c>
      <c r="V643" s="25" t="str">
        <f>VLOOKUP(A643,Übersicht!$C$2:$N$67,12,FALSE)</f>
        <v>-</v>
      </c>
      <c r="W643" s="25" t="str">
        <f>VLOOKUP(A643,Übersicht!$C$2:$O$67,13,FALSE)</f>
        <v>-</v>
      </c>
      <c r="X643" s="4" t="s">
        <v>67</v>
      </c>
    </row>
    <row r="644" spans="1:24" x14ac:dyDescent="0.35">
      <c r="A644" s="3">
        <v>2221</v>
      </c>
      <c r="B644" s="22" t="s">
        <v>15</v>
      </c>
      <c r="C644" s="21" t="s">
        <v>32</v>
      </c>
      <c r="D644" s="23">
        <f>VLOOKUP(A644,Übersicht!$C$2:$D$67,2,FALSE)</f>
        <v>0</v>
      </c>
      <c r="E644" s="23" t="str">
        <f>VLOOKUP(A644,Übersicht!$C$2:$E$67,3,FALSE)</f>
        <v>≤ 5 bar</v>
      </c>
      <c r="F644" s="3">
        <v>638</v>
      </c>
      <c r="G644" s="3">
        <f>VLOOKUP(A644,Übersicht!$C$2:$P$67,14,FALSE)</f>
        <v>3</v>
      </c>
      <c r="H644" s="3">
        <v>1</v>
      </c>
      <c r="I644" s="24">
        <v>1477.0666666666666</v>
      </c>
      <c r="J644" s="3">
        <v>2000</v>
      </c>
      <c r="K644" s="4">
        <f t="shared" si="9"/>
        <v>9</v>
      </c>
      <c r="L644" s="21">
        <f>VLOOKUP(A644,Übersicht!$C$2:$F$67,4,FALSE)</f>
        <v>30</v>
      </c>
      <c r="M644" s="21">
        <f>VLOOKUP(A644,Übersicht!$C$2:$F$67,4,FALSE)</f>
        <v>30</v>
      </c>
      <c r="N644" s="3" t="s">
        <v>67</v>
      </c>
      <c r="O644" s="3">
        <v>1</v>
      </c>
      <c r="P644" s="4">
        <f>VLOOKUP(A644,Übersicht!$C$2:$I$67,7,FALSE)*100</f>
        <v>60</v>
      </c>
      <c r="Q644" s="4" t="s">
        <v>67</v>
      </c>
      <c r="R644" s="4">
        <f>VLOOKUP(A644,Übersicht!$C$2:$J$67,8,FALSE)*100</f>
        <v>100</v>
      </c>
      <c r="S644" s="4" t="str">
        <f>VLOOKUP(A644,Übersicht!$C$2:$K$67,9,FALSE)</f>
        <v>-</v>
      </c>
      <c r="T644" s="4" t="str">
        <f>VLOOKUP(A644,Übersicht!$C$2:$L$67,10,FALSE)</f>
        <v>-</v>
      </c>
      <c r="U644" s="25">
        <f>VLOOKUP(A644,Übersicht!$C$2:$M$67,11,FALSE)</f>
        <v>0</v>
      </c>
      <c r="V644" s="25" t="str">
        <f>VLOOKUP(A644,Übersicht!$C$2:$N$67,12,FALSE)</f>
        <v>-</v>
      </c>
      <c r="W644" s="25" t="str">
        <f>VLOOKUP(A644,Übersicht!$C$2:$O$67,13,FALSE)</f>
        <v>-</v>
      </c>
      <c r="X644" s="4" t="s">
        <v>67</v>
      </c>
    </row>
    <row r="645" spans="1:24" x14ac:dyDescent="0.35">
      <c r="A645" s="3">
        <v>2221</v>
      </c>
      <c r="B645" s="22" t="s">
        <v>15</v>
      </c>
      <c r="C645" s="21" t="s">
        <v>32</v>
      </c>
      <c r="D645" s="23">
        <f>VLOOKUP(A645,Übersicht!$C$2:$D$67,2,FALSE)</f>
        <v>0</v>
      </c>
      <c r="E645" s="23" t="str">
        <f>VLOOKUP(A645,Übersicht!$C$2:$E$67,3,FALSE)</f>
        <v>≤ 5 bar</v>
      </c>
      <c r="F645" s="3">
        <v>639</v>
      </c>
      <c r="G645" s="3">
        <f>VLOOKUP(A645,Übersicht!$C$2:$P$67,14,FALSE)</f>
        <v>3</v>
      </c>
      <c r="H645" s="3">
        <v>1</v>
      </c>
      <c r="I645" s="24">
        <v>1477.0666666666666</v>
      </c>
      <c r="J645" s="3">
        <v>2001</v>
      </c>
      <c r="K645" s="4">
        <f t="shared" si="9"/>
        <v>10</v>
      </c>
      <c r="L645" s="21">
        <f>VLOOKUP(A645,Übersicht!$C$2:$F$67,4,FALSE)</f>
        <v>30</v>
      </c>
      <c r="M645" s="21">
        <f>VLOOKUP(A645,Übersicht!$C$2:$F$67,4,FALSE)</f>
        <v>30</v>
      </c>
      <c r="N645" s="3" t="s">
        <v>67</v>
      </c>
      <c r="O645" s="3">
        <v>1</v>
      </c>
      <c r="P645" s="4">
        <f>VLOOKUP(A645,Übersicht!$C$2:$I$67,7,FALSE)*100</f>
        <v>60</v>
      </c>
      <c r="Q645" s="4" t="s">
        <v>67</v>
      </c>
      <c r="R645" s="4">
        <f>VLOOKUP(A645,Übersicht!$C$2:$J$67,8,FALSE)*100</f>
        <v>100</v>
      </c>
      <c r="S645" s="4" t="str">
        <f>VLOOKUP(A645,Übersicht!$C$2:$K$67,9,FALSE)</f>
        <v>-</v>
      </c>
      <c r="T645" s="4" t="str">
        <f>VLOOKUP(A645,Übersicht!$C$2:$L$67,10,FALSE)</f>
        <v>-</v>
      </c>
      <c r="U645" s="25">
        <f>VLOOKUP(A645,Übersicht!$C$2:$M$67,11,FALSE)</f>
        <v>0</v>
      </c>
      <c r="V645" s="25" t="str">
        <f>VLOOKUP(A645,Übersicht!$C$2:$N$67,12,FALSE)</f>
        <v>-</v>
      </c>
      <c r="W645" s="25" t="str">
        <f>VLOOKUP(A645,Übersicht!$C$2:$O$67,13,FALSE)</f>
        <v>-</v>
      </c>
      <c r="X645" s="4" t="s">
        <v>67</v>
      </c>
    </row>
    <row r="646" spans="1:24" x14ac:dyDescent="0.35">
      <c r="A646" s="3">
        <v>2221</v>
      </c>
      <c r="B646" s="22" t="s">
        <v>15</v>
      </c>
      <c r="C646" s="21" t="s">
        <v>32</v>
      </c>
      <c r="D646" s="23">
        <f>VLOOKUP(A646,Übersicht!$C$2:$D$67,2,FALSE)</f>
        <v>0</v>
      </c>
      <c r="E646" s="23" t="str">
        <f>VLOOKUP(A646,Übersicht!$C$2:$E$67,3,FALSE)</f>
        <v>≤ 5 bar</v>
      </c>
      <c r="F646" s="3">
        <v>640</v>
      </c>
      <c r="G646" s="3">
        <f>VLOOKUP(A646,Übersicht!$C$2:$P$67,14,FALSE)</f>
        <v>3</v>
      </c>
      <c r="H646" s="3">
        <v>1</v>
      </c>
      <c r="I646" s="24">
        <v>1477.0666666666666</v>
      </c>
      <c r="J646" s="3">
        <v>2002</v>
      </c>
      <c r="K646" s="4">
        <f t="shared" si="9"/>
        <v>11</v>
      </c>
      <c r="L646" s="21">
        <f>VLOOKUP(A646,Übersicht!$C$2:$F$67,4,FALSE)</f>
        <v>30</v>
      </c>
      <c r="M646" s="21">
        <f>VLOOKUP(A646,Übersicht!$C$2:$F$67,4,FALSE)</f>
        <v>30</v>
      </c>
      <c r="N646" s="3" t="s">
        <v>67</v>
      </c>
      <c r="O646" s="3">
        <v>1</v>
      </c>
      <c r="P646" s="4">
        <f>VLOOKUP(A646,Übersicht!$C$2:$I$67,7,FALSE)*100</f>
        <v>60</v>
      </c>
      <c r="Q646" s="4" t="s">
        <v>67</v>
      </c>
      <c r="R646" s="4">
        <f>VLOOKUP(A646,Übersicht!$C$2:$J$67,8,FALSE)*100</f>
        <v>100</v>
      </c>
      <c r="S646" s="4" t="str">
        <f>VLOOKUP(A646,Übersicht!$C$2:$K$67,9,FALSE)</f>
        <v>-</v>
      </c>
      <c r="T646" s="4" t="str">
        <f>VLOOKUP(A646,Übersicht!$C$2:$L$67,10,FALSE)</f>
        <v>-</v>
      </c>
      <c r="U646" s="25">
        <f>VLOOKUP(A646,Übersicht!$C$2:$M$67,11,FALSE)</f>
        <v>0</v>
      </c>
      <c r="V646" s="25" t="str">
        <f>VLOOKUP(A646,Übersicht!$C$2:$N$67,12,FALSE)</f>
        <v>-</v>
      </c>
      <c r="W646" s="25" t="str">
        <f>VLOOKUP(A646,Übersicht!$C$2:$O$67,13,FALSE)</f>
        <v>-</v>
      </c>
      <c r="X646" s="4" t="s">
        <v>67</v>
      </c>
    </row>
    <row r="647" spans="1:24" x14ac:dyDescent="0.35">
      <c r="A647" s="3">
        <v>2221</v>
      </c>
      <c r="B647" s="22" t="s">
        <v>15</v>
      </c>
      <c r="C647" s="21" t="s">
        <v>32</v>
      </c>
      <c r="D647" s="23">
        <f>VLOOKUP(A647,Übersicht!$C$2:$D$67,2,FALSE)</f>
        <v>0</v>
      </c>
      <c r="E647" s="23" t="str">
        <f>VLOOKUP(A647,Übersicht!$C$2:$E$67,3,FALSE)</f>
        <v>≤ 5 bar</v>
      </c>
      <c r="F647" s="3">
        <v>641</v>
      </c>
      <c r="G647" s="3">
        <f>VLOOKUP(A647,Übersicht!$C$2:$P$67,14,FALSE)</f>
        <v>3</v>
      </c>
      <c r="H647" s="3">
        <v>1</v>
      </c>
      <c r="I647" s="24">
        <v>1477.0666666666666</v>
      </c>
      <c r="J647" s="3">
        <v>2003</v>
      </c>
      <c r="K647" s="4">
        <f t="shared" ref="K647:K710" si="10">IF(M647-($K$2-J647)&lt;=0,0,M647-($K$2-J647))</f>
        <v>12</v>
      </c>
      <c r="L647" s="21">
        <f>VLOOKUP(A647,Übersicht!$C$2:$F$67,4,FALSE)</f>
        <v>30</v>
      </c>
      <c r="M647" s="21">
        <f>VLOOKUP(A647,Übersicht!$C$2:$F$67,4,FALSE)</f>
        <v>30</v>
      </c>
      <c r="N647" s="3" t="s">
        <v>67</v>
      </c>
      <c r="O647" s="3">
        <v>1</v>
      </c>
      <c r="P647" s="4">
        <f>VLOOKUP(A647,Übersicht!$C$2:$I$67,7,FALSE)*100</f>
        <v>60</v>
      </c>
      <c r="Q647" s="4" t="s">
        <v>67</v>
      </c>
      <c r="R647" s="4">
        <f>VLOOKUP(A647,Übersicht!$C$2:$J$67,8,FALSE)*100</f>
        <v>100</v>
      </c>
      <c r="S647" s="4" t="str">
        <f>VLOOKUP(A647,Übersicht!$C$2:$K$67,9,FALSE)</f>
        <v>-</v>
      </c>
      <c r="T647" s="4" t="str">
        <f>VLOOKUP(A647,Übersicht!$C$2:$L$67,10,FALSE)</f>
        <v>-</v>
      </c>
      <c r="U647" s="25">
        <f>VLOOKUP(A647,Übersicht!$C$2:$M$67,11,FALSE)</f>
        <v>0</v>
      </c>
      <c r="V647" s="25" t="str">
        <f>VLOOKUP(A647,Übersicht!$C$2:$N$67,12,FALSE)</f>
        <v>-</v>
      </c>
      <c r="W647" s="25" t="str">
        <f>VLOOKUP(A647,Übersicht!$C$2:$O$67,13,FALSE)</f>
        <v>-</v>
      </c>
      <c r="X647" s="4" t="s">
        <v>67</v>
      </c>
    </row>
    <row r="648" spans="1:24" x14ac:dyDescent="0.35">
      <c r="A648" s="3">
        <v>2221</v>
      </c>
      <c r="B648" s="22" t="s">
        <v>15</v>
      </c>
      <c r="C648" s="21" t="s">
        <v>32</v>
      </c>
      <c r="D648" s="23">
        <f>VLOOKUP(A648,Übersicht!$C$2:$D$67,2,FALSE)</f>
        <v>0</v>
      </c>
      <c r="E648" s="23" t="str">
        <f>VLOOKUP(A648,Übersicht!$C$2:$E$67,3,FALSE)</f>
        <v>≤ 5 bar</v>
      </c>
      <c r="F648" s="3">
        <v>642</v>
      </c>
      <c r="G648" s="3">
        <f>VLOOKUP(A648,Übersicht!$C$2:$P$67,14,FALSE)</f>
        <v>3</v>
      </c>
      <c r="H648" s="3">
        <v>1</v>
      </c>
      <c r="I648" s="24">
        <v>1477.0666666666666</v>
      </c>
      <c r="J648" s="3">
        <v>2004</v>
      </c>
      <c r="K648" s="4">
        <f t="shared" si="10"/>
        <v>13</v>
      </c>
      <c r="L648" s="21">
        <f>VLOOKUP(A648,Übersicht!$C$2:$F$67,4,FALSE)</f>
        <v>30</v>
      </c>
      <c r="M648" s="21">
        <f>VLOOKUP(A648,Übersicht!$C$2:$F$67,4,FALSE)</f>
        <v>30</v>
      </c>
      <c r="N648" s="3" t="s">
        <v>67</v>
      </c>
      <c r="O648" s="3">
        <v>1</v>
      </c>
      <c r="P648" s="4">
        <f>VLOOKUP(A648,Übersicht!$C$2:$I$67,7,FALSE)*100</f>
        <v>60</v>
      </c>
      <c r="Q648" s="4" t="s">
        <v>67</v>
      </c>
      <c r="R648" s="4">
        <f>VLOOKUP(A648,Übersicht!$C$2:$J$67,8,FALSE)*100</f>
        <v>100</v>
      </c>
      <c r="S648" s="4" t="str">
        <f>VLOOKUP(A648,Übersicht!$C$2:$K$67,9,FALSE)</f>
        <v>-</v>
      </c>
      <c r="T648" s="4" t="str">
        <f>VLOOKUP(A648,Übersicht!$C$2:$L$67,10,FALSE)</f>
        <v>-</v>
      </c>
      <c r="U648" s="25">
        <f>VLOOKUP(A648,Übersicht!$C$2:$M$67,11,FALSE)</f>
        <v>0</v>
      </c>
      <c r="V648" s="25" t="str">
        <f>VLOOKUP(A648,Übersicht!$C$2:$N$67,12,FALSE)</f>
        <v>-</v>
      </c>
      <c r="W648" s="25" t="str">
        <f>VLOOKUP(A648,Übersicht!$C$2:$O$67,13,FALSE)</f>
        <v>-</v>
      </c>
      <c r="X648" s="4" t="s">
        <v>67</v>
      </c>
    </row>
    <row r="649" spans="1:24" x14ac:dyDescent="0.35">
      <c r="A649" s="3">
        <v>2221</v>
      </c>
      <c r="B649" s="22" t="s">
        <v>15</v>
      </c>
      <c r="C649" s="21" t="s">
        <v>32</v>
      </c>
      <c r="D649" s="23">
        <f>VLOOKUP(A649,Übersicht!$C$2:$D$67,2,FALSE)</f>
        <v>0</v>
      </c>
      <c r="E649" s="23" t="str">
        <f>VLOOKUP(A649,Übersicht!$C$2:$E$67,3,FALSE)</f>
        <v>≤ 5 bar</v>
      </c>
      <c r="F649" s="3">
        <v>643</v>
      </c>
      <c r="G649" s="3">
        <f>VLOOKUP(A649,Übersicht!$C$2:$P$67,14,FALSE)</f>
        <v>3</v>
      </c>
      <c r="H649" s="3">
        <v>1</v>
      </c>
      <c r="I649" s="24">
        <v>1477.0666666666666</v>
      </c>
      <c r="J649" s="3">
        <v>2005</v>
      </c>
      <c r="K649" s="4">
        <f t="shared" si="10"/>
        <v>14</v>
      </c>
      <c r="L649" s="21">
        <f>VLOOKUP(A649,Übersicht!$C$2:$F$67,4,FALSE)</f>
        <v>30</v>
      </c>
      <c r="M649" s="21">
        <f>VLOOKUP(A649,Übersicht!$C$2:$F$67,4,FALSE)</f>
        <v>30</v>
      </c>
      <c r="N649" s="3" t="s">
        <v>67</v>
      </c>
      <c r="O649" s="3">
        <v>1</v>
      </c>
      <c r="P649" s="4">
        <f>VLOOKUP(A649,Übersicht!$C$2:$I$67,7,FALSE)*100</f>
        <v>60</v>
      </c>
      <c r="Q649" s="4" t="s">
        <v>67</v>
      </c>
      <c r="R649" s="4">
        <f>VLOOKUP(A649,Übersicht!$C$2:$J$67,8,FALSE)*100</f>
        <v>100</v>
      </c>
      <c r="S649" s="4" t="str">
        <f>VLOOKUP(A649,Übersicht!$C$2:$K$67,9,FALSE)</f>
        <v>-</v>
      </c>
      <c r="T649" s="4" t="str">
        <f>VLOOKUP(A649,Übersicht!$C$2:$L$67,10,FALSE)</f>
        <v>-</v>
      </c>
      <c r="U649" s="25">
        <f>VLOOKUP(A649,Übersicht!$C$2:$M$67,11,FALSE)</f>
        <v>0</v>
      </c>
      <c r="V649" s="25" t="str">
        <f>VLOOKUP(A649,Übersicht!$C$2:$N$67,12,FALSE)</f>
        <v>-</v>
      </c>
      <c r="W649" s="25" t="str">
        <f>VLOOKUP(A649,Übersicht!$C$2:$O$67,13,FALSE)</f>
        <v>-</v>
      </c>
      <c r="X649" s="4" t="s">
        <v>67</v>
      </c>
    </row>
    <row r="650" spans="1:24" x14ac:dyDescent="0.35">
      <c r="A650" s="3">
        <v>2221</v>
      </c>
      <c r="B650" s="22" t="s">
        <v>15</v>
      </c>
      <c r="C650" s="21" t="s">
        <v>32</v>
      </c>
      <c r="D650" s="23">
        <f>VLOOKUP(A650,Übersicht!$C$2:$D$67,2,FALSE)</f>
        <v>0</v>
      </c>
      <c r="E650" s="23" t="str">
        <f>VLOOKUP(A650,Übersicht!$C$2:$E$67,3,FALSE)</f>
        <v>≤ 5 bar</v>
      </c>
      <c r="F650" s="3">
        <v>644</v>
      </c>
      <c r="G650" s="3">
        <f>VLOOKUP(A650,Übersicht!$C$2:$P$67,14,FALSE)</f>
        <v>3</v>
      </c>
      <c r="H650" s="3">
        <v>1</v>
      </c>
      <c r="I650" s="24">
        <v>1477.0666666666666</v>
      </c>
      <c r="J650" s="3">
        <v>2006</v>
      </c>
      <c r="K650" s="4">
        <f t="shared" si="10"/>
        <v>15</v>
      </c>
      <c r="L650" s="21">
        <f>VLOOKUP(A650,Übersicht!$C$2:$F$67,4,FALSE)</f>
        <v>30</v>
      </c>
      <c r="M650" s="21">
        <f>VLOOKUP(A650,Übersicht!$C$2:$F$67,4,FALSE)</f>
        <v>30</v>
      </c>
      <c r="N650" s="3" t="s">
        <v>67</v>
      </c>
      <c r="O650" s="3">
        <v>1</v>
      </c>
      <c r="P650" s="4">
        <f>VLOOKUP(A650,Übersicht!$C$2:$I$67,7,FALSE)*100</f>
        <v>60</v>
      </c>
      <c r="Q650" s="4" t="s">
        <v>67</v>
      </c>
      <c r="R650" s="4">
        <f>VLOOKUP(A650,Übersicht!$C$2:$J$67,8,FALSE)*100</f>
        <v>100</v>
      </c>
      <c r="S650" s="4" t="str">
        <f>VLOOKUP(A650,Übersicht!$C$2:$K$67,9,FALSE)</f>
        <v>-</v>
      </c>
      <c r="T650" s="4" t="str">
        <f>VLOOKUP(A650,Übersicht!$C$2:$L$67,10,FALSE)</f>
        <v>-</v>
      </c>
      <c r="U650" s="25">
        <f>VLOOKUP(A650,Übersicht!$C$2:$M$67,11,FALSE)</f>
        <v>0</v>
      </c>
      <c r="V650" s="25" t="str">
        <f>VLOOKUP(A650,Übersicht!$C$2:$N$67,12,FALSE)</f>
        <v>-</v>
      </c>
      <c r="W650" s="25" t="str">
        <f>VLOOKUP(A650,Übersicht!$C$2:$O$67,13,FALSE)</f>
        <v>-</v>
      </c>
      <c r="X650" s="4" t="s">
        <v>67</v>
      </c>
    </row>
    <row r="651" spans="1:24" x14ac:dyDescent="0.35">
      <c r="A651" s="3">
        <v>2221</v>
      </c>
      <c r="B651" s="22" t="s">
        <v>15</v>
      </c>
      <c r="C651" s="21" t="s">
        <v>32</v>
      </c>
      <c r="D651" s="23">
        <f>VLOOKUP(A651,Übersicht!$C$2:$D$67,2,FALSE)</f>
        <v>0</v>
      </c>
      <c r="E651" s="23" t="str">
        <f>VLOOKUP(A651,Übersicht!$C$2:$E$67,3,FALSE)</f>
        <v>≤ 5 bar</v>
      </c>
      <c r="F651" s="3">
        <v>645</v>
      </c>
      <c r="G651" s="3">
        <f>VLOOKUP(A651,Übersicht!$C$2:$P$67,14,FALSE)</f>
        <v>3</v>
      </c>
      <c r="H651" s="3">
        <v>1</v>
      </c>
      <c r="I651" s="24">
        <v>1477.0666666666666</v>
      </c>
      <c r="J651" s="3">
        <v>2007</v>
      </c>
      <c r="K651" s="4">
        <f t="shared" si="10"/>
        <v>16</v>
      </c>
      <c r="L651" s="21">
        <f>VLOOKUP(A651,Übersicht!$C$2:$F$67,4,FALSE)</f>
        <v>30</v>
      </c>
      <c r="M651" s="21">
        <f>VLOOKUP(A651,Übersicht!$C$2:$F$67,4,FALSE)</f>
        <v>30</v>
      </c>
      <c r="N651" s="3" t="s">
        <v>67</v>
      </c>
      <c r="O651" s="3">
        <v>1</v>
      </c>
      <c r="P651" s="4">
        <f>VLOOKUP(A651,Übersicht!$C$2:$I$67,7,FALSE)*100</f>
        <v>60</v>
      </c>
      <c r="Q651" s="4" t="s">
        <v>67</v>
      </c>
      <c r="R651" s="4">
        <f>VLOOKUP(A651,Übersicht!$C$2:$J$67,8,FALSE)*100</f>
        <v>100</v>
      </c>
      <c r="S651" s="4" t="str">
        <f>VLOOKUP(A651,Übersicht!$C$2:$K$67,9,FALSE)</f>
        <v>-</v>
      </c>
      <c r="T651" s="4" t="str">
        <f>VLOOKUP(A651,Übersicht!$C$2:$L$67,10,FALSE)</f>
        <v>-</v>
      </c>
      <c r="U651" s="25">
        <f>VLOOKUP(A651,Übersicht!$C$2:$M$67,11,FALSE)</f>
        <v>0</v>
      </c>
      <c r="V651" s="25" t="str">
        <f>VLOOKUP(A651,Übersicht!$C$2:$N$67,12,FALSE)</f>
        <v>-</v>
      </c>
      <c r="W651" s="25" t="str">
        <f>VLOOKUP(A651,Übersicht!$C$2:$O$67,13,FALSE)</f>
        <v>-</v>
      </c>
      <c r="X651" s="4" t="s">
        <v>67</v>
      </c>
    </row>
    <row r="652" spans="1:24" x14ac:dyDescent="0.35">
      <c r="A652" s="3">
        <v>2221</v>
      </c>
      <c r="B652" s="22" t="s">
        <v>15</v>
      </c>
      <c r="C652" s="21" t="s">
        <v>32</v>
      </c>
      <c r="D652" s="23">
        <f>VLOOKUP(A652,Übersicht!$C$2:$D$67,2,FALSE)</f>
        <v>0</v>
      </c>
      <c r="E652" s="23" t="str">
        <f>VLOOKUP(A652,Übersicht!$C$2:$E$67,3,FALSE)</f>
        <v>≤ 5 bar</v>
      </c>
      <c r="F652" s="3">
        <v>646</v>
      </c>
      <c r="G652" s="3">
        <f>VLOOKUP(A652,Übersicht!$C$2:$P$67,14,FALSE)</f>
        <v>3</v>
      </c>
      <c r="H652" s="3">
        <v>1</v>
      </c>
      <c r="I652" s="24">
        <v>1477.0666666666666</v>
      </c>
      <c r="J652" s="3">
        <v>2008</v>
      </c>
      <c r="K652" s="4">
        <f t="shared" si="10"/>
        <v>17</v>
      </c>
      <c r="L652" s="21">
        <f>VLOOKUP(A652,Übersicht!$C$2:$F$67,4,FALSE)</f>
        <v>30</v>
      </c>
      <c r="M652" s="21">
        <f>VLOOKUP(A652,Übersicht!$C$2:$F$67,4,FALSE)</f>
        <v>30</v>
      </c>
      <c r="N652" s="3" t="s">
        <v>67</v>
      </c>
      <c r="O652" s="3">
        <v>1</v>
      </c>
      <c r="P652" s="4">
        <f>VLOOKUP(A652,Übersicht!$C$2:$I$67,7,FALSE)*100</f>
        <v>60</v>
      </c>
      <c r="Q652" s="4" t="s">
        <v>67</v>
      </c>
      <c r="R652" s="4">
        <f>VLOOKUP(A652,Übersicht!$C$2:$J$67,8,FALSE)*100</f>
        <v>100</v>
      </c>
      <c r="S652" s="4" t="str">
        <f>VLOOKUP(A652,Übersicht!$C$2:$K$67,9,FALSE)</f>
        <v>-</v>
      </c>
      <c r="T652" s="4" t="str">
        <f>VLOOKUP(A652,Übersicht!$C$2:$L$67,10,FALSE)</f>
        <v>-</v>
      </c>
      <c r="U652" s="25">
        <f>VLOOKUP(A652,Übersicht!$C$2:$M$67,11,FALSE)</f>
        <v>0</v>
      </c>
      <c r="V652" s="25" t="str">
        <f>VLOOKUP(A652,Übersicht!$C$2:$N$67,12,FALSE)</f>
        <v>-</v>
      </c>
      <c r="W652" s="25" t="str">
        <f>VLOOKUP(A652,Übersicht!$C$2:$O$67,13,FALSE)</f>
        <v>-</v>
      </c>
      <c r="X652" s="4" t="s">
        <v>67</v>
      </c>
    </row>
    <row r="653" spans="1:24" x14ac:dyDescent="0.35">
      <c r="A653" s="3">
        <v>2221</v>
      </c>
      <c r="B653" s="22" t="s">
        <v>15</v>
      </c>
      <c r="C653" s="21" t="s">
        <v>32</v>
      </c>
      <c r="D653" s="23">
        <f>VLOOKUP(A653,Übersicht!$C$2:$D$67,2,FALSE)</f>
        <v>0</v>
      </c>
      <c r="E653" s="23" t="str">
        <f>VLOOKUP(A653,Übersicht!$C$2:$E$67,3,FALSE)</f>
        <v>≤ 5 bar</v>
      </c>
      <c r="F653" s="3">
        <v>647</v>
      </c>
      <c r="G653" s="3">
        <f>VLOOKUP(A653,Übersicht!$C$2:$P$67,14,FALSE)</f>
        <v>3</v>
      </c>
      <c r="H653" s="3">
        <v>1</v>
      </c>
      <c r="I653" s="24">
        <v>1477.0666666666666</v>
      </c>
      <c r="J653" s="3">
        <v>2009</v>
      </c>
      <c r="K653" s="4">
        <f t="shared" si="10"/>
        <v>18</v>
      </c>
      <c r="L653" s="21">
        <f>VLOOKUP(A653,Übersicht!$C$2:$F$67,4,FALSE)</f>
        <v>30</v>
      </c>
      <c r="M653" s="21">
        <f>VLOOKUP(A653,Übersicht!$C$2:$F$67,4,FALSE)</f>
        <v>30</v>
      </c>
      <c r="N653" s="3" t="s">
        <v>67</v>
      </c>
      <c r="O653" s="3">
        <v>1</v>
      </c>
      <c r="P653" s="4">
        <f>VLOOKUP(A653,Übersicht!$C$2:$I$67,7,FALSE)*100</f>
        <v>60</v>
      </c>
      <c r="Q653" s="4" t="s">
        <v>67</v>
      </c>
      <c r="R653" s="4">
        <f>VLOOKUP(A653,Übersicht!$C$2:$J$67,8,FALSE)*100</f>
        <v>100</v>
      </c>
      <c r="S653" s="4" t="str">
        <f>VLOOKUP(A653,Übersicht!$C$2:$K$67,9,FALSE)</f>
        <v>-</v>
      </c>
      <c r="T653" s="4" t="str">
        <f>VLOOKUP(A653,Übersicht!$C$2:$L$67,10,FALSE)</f>
        <v>-</v>
      </c>
      <c r="U653" s="25">
        <f>VLOOKUP(A653,Übersicht!$C$2:$M$67,11,FALSE)</f>
        <v>0</v>
      </c>
      <c r="V653" s="25" t="str">
        <f>VLOOKUP(A653,Übersicht!$C$2:$N$67,12,FALSE)</f>
        <v>-</v>
      </c>
      <c r="W653" s="25" t="str">
        <f>VLOOKUP(A653,Übersicht!$C$2:$O$67,13,FALSE)</f>
        <v>-</v>
      </c>
      <c r="X653" s="4" t="s">
        <v>67</v>
      </c>
    </row>
    <row r="654" spans="1:24" x14ac:dyDescent="0.35">
      <c r="A654" s="3">
        <v>2221</v>
      </c>
      <c r="B654" s="22" t="s">
        <v>15</v>
      </c>
      <c r="C654" s="21" t="s">
        <v>32</v>
      </c>
      <c r="D654" s="23">
        <f>VLOOKUP(A654,Übersicht!$C$2:$D$67,2,FALSE)</f>
        <v>0</v>
      </c>
      <c r="E654" s="23" t="str">
        <f>VLOOKUP(A654,Übersicht!$C$2:$E$67,3,FALSE)</f>
        <v>≤ 5 bar</v>
      </c>
      <c r="F654" s="3">
        <v>648</v>
      </c>
      <c r="G654" s="3">
        <f>VLOOKUP(A654,Übersicht!$C$2:$P$67,14,FALSE)</f>
        <v>3</v>
      </c>
      <c r="H654" s="3">
        <v>1</v>
      </c>
      <c r="I654" s="24">
        <v>1477.0666666666666</v>
      </c>
      <c r="J654" s="3">
        <v>2010</v>
      </c>
      <c r="K654" s="4">
        <f t="shared" si="10"/>
        <v>19</v>
      </c>
      <c r="L654" s="21">
        <f>VLOOKUP(A654,Übersicht!$C$2:$F$67,4,FALSE)</f>
        <v>30</v>
      </c>
      <c r="M654" s="21">
        <f>VLOOKUP(A654,Übersicht!$C$2:$F$67,4,FALSE)</f>
        <v>30</v>
      </c>
      <c r="N654" s="3" t="s">
        <v>67</v>
      </c>
      <c r="O654" s="3">
        <v>1</v>
      </c>
      <c r="P654" s="4">
        <f>VLOOKUP(A654,Übersicht!$C$2:$I$67,7,FALSE)*100</f>
        <v>60</v>
      </c>
      <c r="Q654" s="4" t="s">
        <v>67</v>
      </c>
      <c r="R654" s="4">
        <f>VLOOKUP(A654,Übersicht!$C$2:$J$67,8,FALSE)*100</f>
        <v>100</v>
      </c>
      <c r="S654" s="4" t="str">
        <f>VLOOKUP(A654,Übersicht!$C$2:$K$67,9,FALSE)</f>
        <v>-</v>
      </c>
      <c r="T654" s="4" t="str">
        <f>VLOOKUP(A654,Übersicht!$C$2:$L$67,10,FALSE)</f>
        <v>-</v>
      </c>
      <c r="U654" s="25">
        <f>VLOOKUP(A654,Übersicht!$C$2:$M$67,11,FALSE)</f>
        <v>0</v>
      </c>
      <c r="V654" s="25" t="str">
        <f>VLOOKUP(A654,Übersicht!$C$2:$N$67,12,FALSE)</f>
        <v>-</v>
      </c>
      <c r="W654" s="25" t="str">
        <f>VLOOKUP(A654,Übersicht!$C$2:$O$67,13,FALSE)</f>
        <v>-</v>
      </c>
      <c r="X654" s="4" t="s">
        <v>67</v>
      </c>
    </row>
    <row r="655" spans="1:24" x14ac:dyDescent="0.35">
      <c r="A655" s="3">
        <v>2221</v>
      </c>
      <c r="B655" s="22" t="s">
        <v>15</v>
      </c>
      <c r="C655" s="21" t="s">
        <v>32</v>
      </c>
      <c r="D655" s="23">
        <f>VLOOKUP(A655,Übersicht!$C$2:$D$67,2,FALSE)</f>
        <v>0</v>
      </c>
      <c r="E655" s="23" t="str">
        <f>VLOOKUP(A655,Übersicht!$C$2:$E$67,3,FALSE)</f>
        <v>≤ 5 bar</v>
      </c>
      <c r="F655" s="3">
        <v>649</v>
      </c>
      <c r="G655" s="3">
        <f>VLOOKUP(A655,Übersicht!$C$2:$P$67,14,FALSE)</f>
        <v>3</v>
      </c>
      <c r="H655" s="3">
        <v>1</v>
      </c>
      <c r="I655" s="24">
        <v>1477.0666666666666</v>
      </c>
      <c r="J655" s="3">
        <v>2011</v>
      </c>
      <c r="K655" s="4">
        <f t="shared" si="10"/>
        <v>20</v>
      </c>
      <c r="L655" s="21">
        <f>VLOOKUP(A655,Übersicht!$C$2:$F$67,4,FALSE)</f>
        <v>30</v>
      </c>
      <c r="M655" s="21">
        <f>VLOOKUP(A655,Übersicht!$C$2:$F$67,4,FALSE)</f>
        <v>30</v>
      </c>
      <c r="N655" s="3" t="s">
        <v>67</v>
      </c>
      <c r="O655" s="3">
        <v>1</v>
      </c>
      <c r="P655" s="4">
        <f>VLOOKUP(A655,Übersicht!$C$2:$I$67,7,FALSE)*100</f>
        <v>60</v>
      </c>
      <c r="Q655" s="4" t="s">
        <v>67</v>
      </c>
      <c r="R655" s="4">
        <f>VLOOKUP(A655,Übersicht!$C$2:$J$67,8,FALSE)*100</f>
        <v>100</v>
      </c>
      <c r="S655" s="4" t="str">
        <f>VLOOKUP(A655,Übersicht!$C$2:$K$67,9,FALSE)</f>
        <v>-</v>
      </c>
      <c r="T655" s="4" t="str">
        <f>VLOOKUP(A655,Übersicht!$C$2:$L$67,10,FALSE)</f>
        <v>-</v>
      </c>
      <c r="U655" s="25">
        <f>VLOOKUP(A655,Übersicht!$C$2:$M$67,11,FALSE)</f>
        <v>0</v>
      </c>
      <c r="V655" s="25" t="str">
        <f>VLOOKUP(A655,Übersicht!$C$2:$N$67,12,FALSE)</f>
        <v>-</v>
      </c>
      <c r="W655" s="25" t="str">
        <f>VLOOKUP(A655,Übersicht!$C$2:$O$67,13,FALSE)</f>
        <v>-</v>
      </c>
      <c r="X655" s="4" t="s">
        <v>67</v>
      </c>
    </row>
    <row r="656" spans="1:24" x14ac:dyDescent="0.35">
      <c r="A656" s="3">
        <v>2221</v>
      </c>
      <c r="B656" s="22" t="s">
        <v>15</v>
      </c>
      <c r="C656" s="21" t="s">
        <v>32</v>
      </c>
      <c r="D656" s="23">
        <f>VLOOKUP(A656,Übersicht!$C$2:$D$67,2,FALSE)</f>
        <v>0</v>
      </c>
      <c r="E656" s="23" t="str">
        <f>VLOOKUP(A656,Übersicht!$C$2:$E$67,3,FALSE)</f>
        <v>≤ 5 bar</v>
      </c>
      <c r="F656" s="3">
        <v>650</v>
      </c>
      <c r="G656" s="3">
        <f>VLOOKUP(A656,Übersicht!$C$2:$P$67,14,FALSE)</f>
        <v>3</v>
      </c>
      <c r="H656" s="3">
        <v>1</v>
      </c>
      <c r="I656" s="24">
        <v>1477.0666666666666</v>
      </c>
      <c r="J656" s="3">
        <v>2012</v>
      </c>
      <c r="K656" s="4">
        <f t="shared" si="10"/>
        <v>21</v>
      </c>
      <c r="L656" s="21">
        <f>VLOOKUP(A656,Übersicht!$C$2:$F$67,4,FALSE)</f>
        <v>30</v>
      </c>
      <c r="M656" s="21">
        <f>VLOOKUP(A656,Übersicht!$C$2:$F$67,4,FALSE)</f>
        <v>30</v>
      </c>
      <c r="N656" s="3" t="s">
        <v>67</v>
      </c>
      <c r="O656" s="3">
        <v>1</v>
      </c>
      <c r="P656" s="4">
        <f>VLOOKUP(A656,Übersicht!$C$2:$I$67,7,FALSE)*100</f>
        <v>60</v>
      </c>
      <c r="Q656" s="4" t="s">
        <v>67</v>
      </c>
      <c r="R656" s="4">
        <f>VLOOKUP(A656,Übersicht!$C$2:$J$67,8,FALSE)*100</f>
        <v>100</v>
      </c>
      <c r="S656" s="4" t="str">
        <f>VLOOKUP(A656,Übersicht!$C$2:$K$67,9,FALSE)</f>
        <v>-</v>
      </c>
      <c r="T656" s="4" t="str">
        <f>VLOOKUP(A656,Übersicht!$C$2:$L$67,10,FALSE)</f>
        <v>-</v>
      </c>
      <c r="U656" s="25">
        <f>VLOOKUP(A656,Übersicht!$C$2:$M$67,11,FALSE)</f>
        <v>0</v>
      </c>
      <c r="V656" s="25" t="str">
        <f>VLOOKUP(A656,Übersicht!$C$2:$N$67,12,FALSE)</f>
        <v>-</v>
      </c>
      <c r="W656" s="25" t="str">
        <f>VLOOKUP(A656,Übersicht!$C$2:$O$67,13,FALSE)</f>
        <v>-</v>
      </c>
      <c r="X656" s="4" t="s">
        <v>67</v>
      </c>
    </row>
    <row r="657" spans="1:24" x14ac:dyDescent="0.35">
      <c r="A657" s="3">
        <v>2221</v>
      </c>
      <c r="B657" s="22" t="s">
        <v>15</v>
      </c>
      <c r="C657" s="21" t="s">
        <v>32</v>
      </c>
      <c r="D657" s="23">
        <f>VLOOKUP(A657,Übersicht!$C$2:$D$67,2,FALSE)</f>
        <v>0</v>
      </c>
      <c r="E657" s="23" t="str">
        <f>VLOOKUP(A657,Übersicht!$C$2:$E$67,3,FALSE)</f>
        <v>≤ 5 bar</v>
      </c>
      <c r="F657" s="3">
        <v>651</v>
      </c>
      <c r="G657" s="3">
        <f>VLOOKUP(A657,Übersicht!$C$2:$P$67,14,FALSE)</f>
        <v>3</v>
      </c>
      <c r="H657" s="3">
        <v>1</v>
      </c>
      <c r="I657" s="24">
        <v>1477.0666666666666</v>
      </c>
      <c r="J657" s="3">
        <v>2013</v>
      </c>
      <c r="K657" s="4">
        <f t="shared" si="10"/>
        <v>22</v>
      </c>
      <c r="L657" s="21">
        <f>VLOOKUP(A657,Übersicht!$C$2:$F$67,4,FALSE)</f>
        <v>30</v>
      </c>
      <c r="M657" s="21">
        <f>VLOOKUP(A657,Übersicht!$C$2:$F$67,4,FALSE)</f>
        <v>30</v>
      </c>
      <c r="N657" s="3" t="s">
        <v>67</v>
      </c>
      <c r="O657" s="3">
        <v>1</v>
      </c>
      <c r="P657" s="4">
        <f>VLOOKUP(A657,Übersicht!$C$2:$I$67,7,FALSE)*100</f>
        <v>60</v>
      </c>
      <c r="Q657" s="4" t="s">
        <v>67</v>
      </c>
      <c r="R657" s="4">
        <f>VLOOKUP(A657,Übersicht!$C$2:$J$67,8,FALSE)*100</f>
        <v>100</v>
      </c>
      <c r="S657" s="4" t="str">
        <f>VLOOKUP(A657,Übersicht!$C$2:$K$67,9,FALSE)</f>
        <v>-</v>
      </c>
      <c r="T657" s="4" t="str">
        <f>VLOOKUP(A657,Übersicht!$C$2:$L$67,10,FALSE)</f>
        <v>-</v>
      </c>
      <c r="U657" s="25">
        <f>VLOOKUP(A657,Übersicht!$C$2:$M$67,11,FALSE)</f>
        <v>0</v>
      </c>
      <c r="V657" s="25" t="str">
        <f>VLOOKUP(A657,Übersicht!$C$2:$N$67,12,FALSE)</f>
        <v>-</v>
      </c>
      <c r="W657" s="25" t="str">
        <f>VLOOKUP(A657,Übersicht!$C$2:$O$67,13,FALSE)</f>
        <v>-</v>
      </c>
      <c r="X657" s="4" t="s">
        <v>67</v>
      </c>
    </row>
    <row r="658" spans="1:24" x14ac:dyDescent="0.35">
      <c r="A658" s="3">
        <v>2221</v>
      </c>
      <c r="B658" s="22" t="s">
        <v>15</v>
      </c>
      <c r="C658" s="21" t="s">
        <v>32</v>
      </c>
      <c r="D658" s="23">
        <f>VLOOKUP(A658,Übersicht!$C$2:$D$67,2,FALSE)</f>
        <v>0</v>
      </c>
      <c r="E658" s="23" t="str">
        <f>VLOOKUP(A658,Übersicht!$C$2:$E$67,3,FALSE)</f>
        <v>≤ 5 bar</v>
      </c>
      <c r="F658" s="3">
        <v>652</v>
      </c>
      <c r="G658" s="3">
        <f>VLOOKUP(A658,Übersicht!$C$2:$P$67,14,FALSE)</f>
        <v>3</v>
      </c>
      <c r="H658" s="3">
        <v>1</v>
      </c>
      <c r="I658" s="24">
        <v>1477.0666666666666</v>
      </c>
      <c r="J658" s="3">
        <v>2014</v>
      </c>
      <c r="K658" s="4">
        <f t="shared" si="10"/>
        <v>23</v>
      </c>
      <c r="L658" s="21">
        <f>VLOOKUP(A658,Übersicht!$C$2:$F$67,4,FALSE)</f>
        <v>30</v>
      </c>
      <c r="M658" s="21">
        <f>VLOOKUP(A658,Übersicht!$C$2:$F$67,4,FALSE)</f>
        <v>30</v>
      </c>
      <c r="N658" s="3" t="s">
        <v>67</v>
      </c>
      <c r="O658" s="3">
        <v>1</v>
      </c>
      <c r="P658" s="4">
        <f>VLOOKUP(A658,Übersicht!$C$2:$I$67,7,FALSE)*100</f>
        <v>60</v>
      </c>
      <c r="Q658" s="4" t="s">
        <v>67</v>
      </c>
      <c r="R658" s="4">
        <f>VLOOKUP(A658,Übersicht!$C$2:$J$67,8,FALSE)*100</f>
        <v>100</v>
      </c>
      <c r="S658" s="4" t="str">
        <f>VLOOKUP(A658,Übersicht!$C$2:$K$67,9,FALSE)</f>
        <v>-</v>
      </c>
      <c r="T658" s="4" t="str">
        <f>VLOOKUP(A658,Übersicht!$C$2:$L$67,10,FALSE)</f>
        <v>-</v>
      </c>
      <c r="U658" s="25">
        <f>VLOOKUP(A658,Übersicht!$C$2:$M$67,11,FALSE)</f>
        <v>0</v>
      </c>
      <c r="V658" s="25" t="str">
        <f>VLOOKUP(A658,Übersicht!$C$2:$N$67,12,FALSE)</f>
        <v>-</v>
      </c>
      <c r="W658" s="25" t="str">
        <f>VLOOKUP(A658,Übersicht!$C$2:$O$67,13,FALSE)</f>
        <v>-</v>
      </c>
      <c r="X658" s="4" t="s">
        <v>67</v>
      </c>
    </row>
    <row r="659" spans="1:24" x14ac:dyDescent="0.35">
      <c r="A659" s="3">
        <v>2221</v>
      </c>
      <c r="B659" s="22" t="s">
        <v>15</v>
      </c>
      <c r="C659" s="21" t="s">
        <v>32</v>
      </c>
      <c r="D659" s="23">
        <f>VLOOKUP(A659,Übersicht!$C$2:$D$67,2,FALSE)</f>
        <v>0</v>
      </c>
      <c r="E659" s="23" t="str">
        <f>VLOOKUP(A659,Übersicht!$C$2:$E$67,3,FALSE)</f>
        <v>≤ 5 bar</v>
      </c>
      <c r="F659" s="3">
        <v>653</v>
      </c>
      <c r="G659" s="3">
        <f>VLOOKUP(A659,Übersicht!$C$2:$P$67,14,FALSE)</f>
        <v>3</v>
      </c>
      <c r="H659" s="3">
        <v>1</v>
      </c>
      <c r="I659" s="24">
        <v>1477.0666666666666</v>
      </c>
      <c r="J659" s="3">
        <v>2015</v>
      </c>
      <c r="K659" s="4">
        <f t="shared" si="10"/>
        <v>24</v>
      </c>
      <c r="L659" s="21">
        <f>VLOOKUP(A659,Übersicht!$C$2:$F$67,4,FALSE)</f>
        <v>30</v>
      </c>
      <c r="M659" s="21">
        <f>VLOOKUP(A659,Übersicht!$C$2:$F$67,4,FALSE)</f>
        <v>30</v>
      </c>
      <c r="N659" s="3" t="s">
        <v>67</v>
      </c>
      <c r="O659" s="3">
        <v>1</v>
      </c>
      <c r="P659" s="4">
        <f>VLOOKUP(A659,Übersicht!$C$2:$I$67,7,FALSE)*100</f>
        <v>60</v>
      </c>
      <c r="Q659" s="4" t="s">
        <v>67</v>
      </c>
      <c r="R659" s="4">
        <f>VLOOKUP(A659,Übersicht!$C$2:$J$67,8,FALSE)*100</f>
        <v>100</v>
      </c>
      <c r="S659" s="4" t="str">
        <f>VLOOKUP(A659,Übersicht!$C$2:$K$67,9,FALSE)</f>
        <v>-</v>
      </c>
      <c r="T659" s="4" t="str">
        <f>VLOOKUP(A659,Übersicht!$C$2:$L$67,10,FALSE)</f>
        <v>-</v>
      </c>
      <c r="U659" s="25">
        <f>VLOOKUP(A659,Übersicht!$C$2:$M$67,11,FALSE)</f>
        <v>0</v>
      </c>
      <c r="V659" s="25" t="str">
        <f>VLOOKUP(A659,Übersicht!$C$2:$N$67,12,FALSE)</f>
        <v>-</v>
      </c>
      <c r="W659" s="25" t="str">
        <f>VLOOKUP(A659,Übersicht!$C$2:$O$67,13,FALSE)</f>
        <v>-</v>
      </c>
      <c r="X659" s="4" t="s">
        <v>67</v>
      </c>
    </row>
    <row r="660" spans="1:24" x14ac:dyDescent="0.35">
      <c r="A660" s="3">
        <v>2221</v>
      </c>
      <c r="B660" s="22" t="s">
        <v>15</v>
      </c>
      <c r="C660" s="21" t="s">
        <v>32</v>
      </c>
      <c r="D660" s="23">
        <f>VLOOKUP(A660,Übersicht!$C$2:$D$67,2,FALSE)</f>
        <v>0</v>
      </c>
      <c r="E660" s="23" t="str">
        <f>VLOOKUP(A660,Übersicht!$C$2:$E$67,3,FALSE)</f>
        <v>≤ 5 bar</v>
      </c>
      <c r="F660" s="3">
        <v>654</v>
      </c>
      <c r="G660" s="3">
        <f>VLOOKUP(A660,Übersicht!$C$2:$P$67,14,FALSE)</f>
        <v>3</v>
      </c>
      <c r="H660" s="3">
        <v>1</v>
      </c>
      <c r="I660" s="24">
        <v>1477.0666666666666</v>
      </c>
      <c r="J660" s="3">
        <v>2016</v>
      </c>
      <c r="K660" s="4">
        <f t="shared" si="10"/>
        <v>25</v>
      </c>
      <c r="L660" s="21">
        <f>VLOOKUP(A660,Übersicht!$C$2:$F$67,4,FALSE)</f>
        <v>30</v>
      </c>
      <c r="M660" s="21">
        <f>VLOOKUP(A660,Übersicht!$C$2:$F$67,4,FALSE)</f>
        <v>30</v>
      </c>
      <c r="N660" s="3" t="s">
        <v>67</v>
      </c>
      <c r="O660" s="3">
        <v>1</v>
      </c>
      <c r="P660" s="4">
        <f>VLOOKUP(A660,Übersicht!$C$2:$I$67,7,FALSE)*100</f>
        <v>60</v>
      </c>
      <c r="Q660" s="4" t="s">
        <v>67</v>
      </c>
      <c r="R660" s="4">
        <f>VLOOKUP(A660,Übersicht!$C$2:$J$67,8,FALSE)*100</f>
        <v>100</v>
      </c>
      <c r="S660" s="4" t="str">
        <f>VLOOKUP(A660,Übersicht!$C$2:$K$67,9,FALSE)</f>
        <v>-</v>
      </c>
      <c r="T660" s="4" t="str">
        <f>VLOOKUP(A660,Übersicht!$C$2:$L$67,10,FALSE)</f>
        <v>-</v>
      </c>
      <c r="U660" s="25">
        <f>VLOOKUP(A660,Übersicht!$C$2:$M$67,11,FALSE)</f>
        <v>0</v>
      </c>
      <c r="V660" s="25" t="str">
        <f>VLOOKUP(A660,Übersicht!$C$2:$N$67,12,FALSE)</f>
        <v>-</v>
      </c>
      <c r="W660" s="25" t="str">
        <f>VLOOKUP(A660,Übersicht!$C$2:$O$67,13,FALSE)</f>
        <v>-</v>
      </c>
      <c r="X660" s="4" t="s">
        <v>67</v>
      </c>
    </row>
    <row r="661" spans="1:24" x14ac:dyDescent="0.35">
      <c r="A661" s="3">
        <v>2221</v>
      </c>
      <c r="B661" s="22" t="s">
        <v>15</v>
      </c>
      <c r="C661" s="21" t="s">
        <v>32</v>
      </c>
      <c r="D661" s="23">
        <f>VLOOKUP(A661,Übersicht!$C$2:$D$67,2,FALSE)</f>
        <v>0</v>
      </c>
      <c r="E661" s="23" t="str">
        <f>VLOOKUP(A661,Übersicht!$C$2:$E$67,3,FALSE)</f>
        <v>≤ 5 bar</v>
      </c>
      <c r="F661" s="3">
        <v>655</v>
      </c>
      <c r="G661" s="3">
        <f>VLOOKUP(A661,Übersicht!$C$2:$P$67,14,FALSE)</f>
        <v>3</v>
      </c>
      <c r="H661" s="3">
        <v>1</v>
      </c>
      <c r="I661" s="24">
        <v>1477.0666666666666</v>
      </c>
      <c r="J661" s="3">
        <v>2017</v>
      </c>
      <c r="K661" s="4">
        <f t="shared" si="10"/>
        <v>26</v>
      </c>
      <c r="L661" s="21">
        <f>VLOOKUP(A661,Übersicht!$C$2:$F$67,4,FALSE)</f>
        <v>30</v>
      </c>
      <c r="M661" s="21">
        <f>VLOOKUP(A661,Übersicht!$C$2:$F$67,4,FALSE)</f>
        <v>30</v>
      </c>
      <c r="N661" s="3" t="s">
        <v>67</v>
      </c>
      <c r="O661" s="3">
        <v>1</v>
      </c>
      <c r="P661" s="4">
        <f>VLOOKUP(A661,Übersicht!$C$2:$I$67,7,FALSE)*100</f>
        <v>60</v>
      </c>
      <c r="Q661" s="4" t="s">
        <v>67</v>
      </c>
      <c r="R661" s="4">
        <f>VLOOKUP(A661,Übersicht!$C$2:$J$67,8,FALSE)*100</f>
        <v>100</v>
      </c>
      <c r="S661" s="4" t="str">
        <f>VLOOKUP(A661,Übersicht!$C$2:$K$67,9,FALSE)</f>
        <v>-</v>
      </c>
      <c r="T661" s="4" t="str">
        <f>VLOOKUP(A661,Übersicht!$C$2:$L$67,10,FALSE)</f>
        <v>-</v>
      </c>
      <c r="U661" s="25">
        <f>VLOOKUP(A661,Übersicht!$C$2:$M$67,11,FALSE)</f>
        <v>0</v>
      </c>
      <c r="V661" s="25" t="str">
        <f>VLOOKUP(A661,Übersicht!$C$2:$N$67,12,FALSE)</f>
        <v>-</v>
      </c>
      <c r="W661" s="25" t="str">
        <f>VLOOKUP(A661,Übersicht!$C$2:$O$67,13,FALSE)</f>
        <v>-</v>
      </c>
      <c r="X661" s="4" t="s">
        <v>67</v>
      </c>
    </row>
    <row r="662" spans="1:24" x14ac:dyDescent="0.35">
      <c r="A662" s="3">
        <v>2221</v>
      </c>
      <c r="B662" s="22" t="s">
        <v>15</v>
      </c>
      <c r="C662" s="21" t="s">
        <v>32</v>
      </c>
      <c r="D662" s="23">
        <f>VLOOKUP(A662,Übersicht!$C$2:$D$67,2,FALSE)</f>
        <v>0</v>
      </c>
      <c r="E662" s="23" t="str">
        <f>VLOOKUP(A662,Übersicht!$C$2:$E$67,3,FALSE)</f>
        <v>≤ 5 bar</v>
      </c>
      <c r="F662" s="3">
        <v>656</v>
      </c>
      <c r="G662" s="3">
        <f>VLOOKUP(A662,Übersicht!$C$2:$P$67,14,FALSE)</f>
        <v>3</v>
      </c>
      <c r="H662" s="3">
        <v>1</v>
      </c>
      <c r="I662" s="24">
        <v>1477.0666666666666</v>
      </c>
      <c r="J662" s="3">
        <v>2018</v>
      </c>
      <c r="K662" s="4">
        <f t="shared" si="10"/>
        <v>27</v>
      </c>
      <c r="L662" s="21">
        <f>VLOOKUP(A662,Übersicht!$C$2:$F$67,4,FALSE)</f>
        <v>30</v>
      </c>
      <c r="M662" s="21">
        <f>VLOOKUP(A662,Übersicht!$C$2:$F$67,4,FALSE)</f>
        <v>30</v>
      </c>
      <c r="N662" s="3" t="s">
        <v>67</v>
      </c>
      <c r="O662" s="3">
        <v>1</v>
      </c>
      <c r="P662" s="4">
        <f>VLOOKUP(A662,Übersicht!$C$2:$I$67,7,FALSE)*100</f>
        <v>60</v>
      </c>
      <c r="Q662" s="4" t="s">
        <v>67</v>
      </c>
      <c r="R662" s="4">
        <f>VLOOKUP(A662,Übersicht!$C$2:$J$67,8,FALSE)*100</f>
        <v>100</v>
      </c>
      <c r="S662" s="4" t="str">
        <f>VLOOKUP(A662,Übersicht!$C$2:$K$67,9,FALSE)</f>
        <v>-</v>
      </c>
      <c r="T662" s="4" t="str">
        <f>VLOOKUP(A662,Übersicht!$C$2:$L$67,10,FALSE)</f>
        <v>-</v>
      </c>
      <c r="U662" s="25">
        <f>VLOOKUP(A662,Übersicht!$C$2:$M$67,11,FALSE)</f>
        <v>0</v>
      </c>
      <c r="V662" s="25" t="str">
        <f>VLOOKUP(A662,Übersicht!$C$2:$N$67,12,FALSE)</f>
        <v>-</v>
      </c>
      <c r="W662" s="25" t="str">
        <f>VLOOKUP(A662,Übersicht!$C$2:$O$67,13,FALSE)</f>
        <v>-</v>
      </c>
      <c r="X662" s="4" t="s">
        <v>67</v>
      </c>
    </row>
    <row r="663" spans="1:24" x14ac:dyDescent="0.35">
      <c r="A663" s="3">
        <v>2221</v>
      </c>
      <c r="B663" s="22" t="s">
        <v>15</v>
      </c>
      <c r="C663" s="21" t="s">
        <v>32</v>
      </c>
      <c r="D663" s="23">
        <f>VLOOKUP(A663,Übersicht!$C$2:$D$67,2,FALSE)</f>
        <v>0</v>
      </c>
      <c r="E663" s="23" t="str">
        <f>VLOOKUP(A663,Übersicht!$C$2:$E$67,3,FALSE)</f>
        <v>≤ 5 bar</v>
      </c>
      <c r="F663" s="3">
        <v>657</v>
      </c>
      <c r="G663" s="3">
        <f>VLOOKUP(A663,Übersicht!$C$2:$P$67,14,FALSE)</f>
        <v>3</v>
      </c>
      <c r="H663" s="3">
        <v>1</v>
      </c>
      <c r="I663" s="24">
        <v>1477.0666666666666</v>
      </c>
      <c r="J663" s="3">
        <v>2019</v>
      </c>
      <c r="K663" s="4">
        <f t="shared" si="10"/>
        <v>28</v>
      </c>
      <c r="L663" s="21">
        <f>VLOOKUP(A663,Übersicht!$C$2:$F$67,4,FALSE)</f>
        <v>30</v>
      </c>
      <c r="M663" s="21">
        <f>VLOOKUP(A663,Übersicht!$C$2:$F$67,4,FALSE)</f>
        <v>30</v>
      </c>
      <c r="N663" s="3" t="s">
        <v>67</v>
      </c>
      <c r="O663" s="3">
        <v>1</v>
      </c>
      <c r="P663" s="4">
        <f>VLOOKUP(A663,Übersicht!$C$2:$I$67,7,FALSE)*100</f>
        <v>60</v>
      </c>
      <c r="Q663" s="4" t="s">
        <v>67</v>
      </c>
      <c r="R663" s="4">
        <f>VLOOKUP(A663,Übersicht!$C$2:$J$67,8,FALSE)*100</f>
        <v>100</v>
      </c>
      <c r="S663" s="4" t="str">
        <f>VLOOKUP(A663,Übersicht!$C$2:$K$67,9,FALSE)</f>
        <v>-</v>
      </c>
      <c r="T663" s="4" t="str">
        <f>VLOOKUP(A663,Übersicht!$C$2:$L$67,10,FALSE)</f>
        <v>-</v>
      </c>
      <c r="U663" s="25">
        <f>VLOOKUP(A663,Übersicht!$C$2:$M$67,11,FALSE)</f>
        <v>0</v>
      </c>
      <c r="V663" s="25" t="str">
        <f>VLOOKUP(A663,Übersicht!$C$2:$N$67,12,FALSE)</f>
        <v>-</v>
      </c>
      <c r="W663" s="25" t="str">
        <f>VLOOKUP(A663,Übersicht!$C$2:$O$67,13,FALSE)</f>
        <v>-</v>
      </c>
      <c r="X663" s="4" t="s">
        <v>67</v>
      </c>
    </row>
    <row r="664" spans="1:24" x14ac:dyDescent="0.35">
      <c r="A664" s="3">
        <v>2221</v>
      </c>
      <c r="B664" s="22" t="s">
        <v>15</v>
      </c>
      <c r="C664" s="21" t="s">
        <v>32</v>
      </c>
      <c r="D664" s="23">
        <f>VLOOKUP(A664,Übersicht!$C$2:$D$67,2,FALSE)</f>
        <v>0</v>
      </c>
      <c r="E664" s="23" t="str">
        <f>VLOOKUP(A664,Übersicht!$C$2:$E$67,3,FALSE)</f>
        <v>≤ 5 bar</v>
      </c>
      <c r="F664" s="3">
        <v>658</v>
      </c>
      <c r="G664" s="3">
        <f>VLOOKUP(A664,Übersicht!$C$2:$P$67,14,FALSE)</f>
        <v>3</v>
      </c>
      <c r="H664" s="3">
        <v>1</v>
      </c>
      <c r="I664" s="24">
        <v>1477.0666666666666</v>
      </c>
      <c r="J664" s="3">
        <v>2020</v>
      </c>
      <c r="K664" s="4">
        <f t="shared" si="10"/>
        <v>29</v>
      </c>
      <c r="L664" s="21">
        <f>VLOOKUP(A664,Übersicht!$C$2:$F$67,4,FALSE)</f>
        <v>30</v>
      </c>
      <c r="M664" s="21">
        <f>VLOOKUP(A664,Übersicht!$C$2:$F$67,4,FALSE)</f>
        <v>30</v>
      </c>
      <c r="N664" s="3" t="s">
        <v>67</v>
      </c>
      <c r="O664" s="3">
        <v>1</v>
      </c>
      <c r="P664" s="4">
        <f>VLOOKUP(A664,Übersicht!$C$2:$I$67,7,FALSE)*100</f>
        <v>60</v>
      </c>
      <c r="Q664" s="4" t="s">
        <v>67</v>
      </c>
      <c r="R664" s="4">
        <f>VLOOKUP(A664,Übersicht!$C$2:$J$67,8,FALSE)*100</f>
        <v>100</v>
      </c>
      <c r="S664" s="4" t="str">
        <f>VLOOKUP(A664,Übersicht!$C$2:$K$67,9,FALSE)</f>
        <v>-</v>
      </c>
      <c r="T664" s="4" t="str">
        <f>VLOOKUP(A664,Übersicht!$C$2:$L$67,10,FALSE)</f>
        <v>-</v>
      </c>
      <c r="U664" s="25">
        <f>VLOOKUP(A664,Übersicht!$C$2:$M$67,11,FALSE)</f>
        <v>0</v>
      </c>
      <c r="V664" s="25" t="str">
        <f>VLOOKUP(A664,Übersicht!$C$2:$N$67,12,FALSE)</f>
        <v>-</v>
      </c>
      <c r="W664" s="25" t="str">
        <f>VLOOKUP(A664,Übersicht!$C$2:$O$67,13,FALSE)</f>
        <v>-</v>
      </c>
      <c r="X664" s="4" t="s">
        <v>67</v>
      </c>
    </row>
    <row r="665" spans="1:24" x14ac:dyDescent="0.35">
      <c r="A665" s="3">
        <v>2221</v>
      </c>
      <c r="B665" s="22" t="s">
        <v>15</v>
      </c>
      <c r="C665" s="21" t="s">
        <v>32</v>
      </c>
      <c r="D665" s="23">
        <f>VLOOKUP(A665,Übersicht!$C$2:$D$67,2,FALSE)</f>
        <v>0</v>
      </c>
      <c r="E665" s="23" t="str">
        <f>VLOOKUP(A665,Übersicht!$C$2:$E$67,3,FALSE)</f>
        <v>≤ 5 bar</v>
      </c>
      <c r="F665" s="3">
        <v>659</v>
      </c>
      <c r="G665" s="3">
        <f>VLOOKUP(A665,Übersicht!$C$2:$P$67,14,FALSE)</f>
        <v>3</v>
      </c>
      <c r="H665" s="3">
        <v>1</v>
      </c>
      <c r="I665" s="24">
        <v>1477.0666666666666</v>
      </c>
      <c r="J665" s="3">
        <v>2021</v>
      </c>
      <c r="K665" s="4">
        <f t="shared" si="10"/>
        <v>30</v>
      </c>
      <c r="L665" s="21">
        <f>VLOOKUP(A665,Übersicht!$C$2:$F$67,4,FALSE)</f>
        <v>30</v>
      </c>
      <c r="M665" s="21">
        <f>VLOOKUP(A665,Übersicht!$C$2:$F$67,4,FALSE)</f>
        <v>30</v>
      </c>
      <c r="N665" s="3" t="s">
        <v>67</v>
      </c>
      <c r="O665" s="3">
        <v>1</v>
      </c>
      <c r="P665" s="4">
        <f>VLOOKUP(A665,Übersicht!$C$2:$I$67,7,FALSE)*100</f>
        <v>60</v>
      </c>
      <c r="Q665" s="4" t="s">
        <v>67</v>
      </c>
      <c r="R665" s="4">
        <f>VLOOKUP(A665,Übersicht!$C$2:$J$67,8,FALSE)*100</f>
        <v>100</v>
      </c>
      <c r="S665" s="4" t="str">
        <f>VLOOKUP(A665,Übersicht!$C$2:$K$67,9,FALSE)</f>
        <v>-</v>
      </c>
      <c r="T665" s="4" t="str">
        <f>VLOOKUP(A665,Übersicht!$C$2:$L$67,10,FALSE)</f>
        <v>-</v>
      </c>
      <c r="U665" s="25">
        <f>VLOOKUP(A665,Übersicht!$C$2:$M$67,11,FALSE)</f>
        <v>0</v>
      </c>
      <c r="V665" s="25" t="str">
        <f>VLOOKUP(A665,Übersicht!$C$2:$N$67,12,FALSE)</f>
        <v>-</v>
      </c>
      <c r="W665" s="25" t="str">
        <f>VLOOKUP(A665,Übersicht!$C$2:$O$67,13,FALSE)</f>
        <v>-</v>
      </c>
      <c r="X665" s="4" t="s">
        <v>67</v>
      </c>
    </row>
    <row r="666" spans="1:24" x14ac:dyDescent="0.35">
      <c r="A666" s="3">
        <v>2224</v>
      </c>
      <c r="B666" s="22" t="s">
        <v>15</v>
      </c>
      <c r="C666" t="s">
        <v>33</v>
      </c>
      <c r="D666" s="23">
        <f>VLOOKUP(A666,Übersicht!$C$2:$D$67,2,FALSE)</f>
        <v>0</v>
      </c>
      <c r="E666" s="23" t="str">
        <f>VLOOKUP(A666,Übersicht!$C$2:$E$67,3,FALSE)</f>
        <v>≤ 5 bar</v>
      </c>
      <c r="F666" s="3">
        <v>660</v>
      </c>
      <c r="G666" s="3">
        <f>VLOOKUP(A666,Übersicht!$C$2:$P$67,14,FALSE)</f>
        <v>3</v>
      </c>
      <c r="H666" s="3">
        <v>1</v>
      </c>
      <c r="I666" s="24">
        <v>738.5333333333333</v>
      </c>
      <c r="J666" s="3">
        <v>1992</v>
      </c>
      <c r="K666" s="4">
        <f t="shared" si="10"/>
        <v>1</v>
      </c>
      <c r="L666" s="21">
        <f>VLOOKUP(A666,Übersicht!$C$2:$F$67,4,FALSE)</f>
        <v>30</v>
      </c>
      <c r="M666" s="21">
        <f>VLOOKUP(A666,Übersicht!$C$2:$F$67,4,FALSE)</f>
        <v>30</v>
      </c>
      <c r="N666" s="3" t="s">
        <v>67</v>
      </c>
      <c r="O666" s="3">
        <v>1</v>
      </c>
      <c r="P666" s="4">
        <f>VLOOKUP(A666,Übersicht!$C$2:$I$67,7,FALSE)*100</f>
        <v>60</v>
      </c>
      <c r="Q666" s="4" t="s">
        <v>67</v>
      </c>
      <c r="R666" s="4">
        <f>VLOOKUP(A666,Übersicht!$C$2:$J$67,8,FALSE)*100</f>
        <v>100</v>
      </c>
      <c r="S666" s="4" t="str">
        <f>VLOOKUP(A666,Übersicht!$C$2:$K$67,9,FALSE)</f>
        <v>-</v>
      </c>
      <c r="T666" s="4" t="str">
        <f>VLOOKUP(A666,Übersicht!$C$2:$L$67,10,FALSE)</f>
        <v>-</v>
      </c>
      <c r="U666" s="25">
        <f>VLOOKUP(A666,Übersicht!$C$2:$M$67,11,FALSE)</f>
        <v>500</v>
      </c>
      <c r="V666" s="25" t="str">
        <f>VLOOKUP(A666,Übersicht!$C$2:$N$67,12,FALSE)</f>
        <v>-</v>
      </c>
      <c r="W666" s="25" t="str">
        <f>VLOOKUP(A666,Übersicht!$C$2:$O$67,13,FALSE)</f>
        <v>-</v>
      </c>
      <c r="X666" s="4" t="s">
        <v>67</v>
      </c>
    </row>
    <row r="667" spans="1:24" x14ac:dyDescent="0.35">
      <c r="A667" s="3">
        <v>2224</v>
      </c>
      <c r="B667" s="22" t="s">
        <v>15</v>
      </c>
      <c r="C667" t="s">
        <v>33</v>
      </c>
      <c r="D667" s="23">
        <f>VLOOKUP(A667,Übersicht!$C$2:$D$67,2,FALSE)</f>
        <v>0</v>
      </c>
      <c r="E667" s="23" t="str">
        <f>VLOOKUP(A667,Übersicht!$C$2:$E$67,3,FALSE)</f>
        <v>≤ 5 bar</v>
      </c>
      <c r="F667" s="3">
        <v>661</v>
      </c>
      <c r="G667" s="3">
        <f>VLOOKUP(A667,Übersicht!$C$2:$P$67,14,FALSE)</f>
        <v>3</v>
      </c>
      <c r="H667" s="3">
        <v>1</v>
      </c>
      <c r="I667" s="24">
        <v>738.5333333333333</v>
      </c>
      <c r="J667" s="3">
        <v>1993</v>
      </c>
      <c r="K667" s="4">
        <f t="shared" si="10"/>
        <v>2</v>
      </c>
      <c r="L667" s="21">
        <f>VLOOKUP(A667,Übersicht!$C$2:$F$67,4,FALSE)</f>
        <v>30</v>
      </c>
      <c r="M667" s="21">
        <f>VLOOKUP(A667,Übersicht!$C$2:$F$67,4,FALSE)</f>
        <v>30</v>
      </c>
      <c r="N667" s="3" t="s">
        <v>67</v>
      </c>
      <c r="O667" s="3">
        <v>1</v>
      </c>
      <c r="P667" s="4">
        <f>VLOOKUP(A667,Übersicht!$C$2:$I$67,7,FALSE)*100</f>
        <v>60</v>
      </c>
      <c r="Q667" s="4" t="s">
        <v>67</v>
      </c>
      <c r="R667" s="4">
        <f>VLOOKUP(A667,Übersicht!$C$2:$J$67,8,FALSE)*100</f>
        <v>100</v>
      </c>
      <c r="S667" s="4" t="str">
        <f>VLOOKUP(A667,Übersicht!$C$2:$K$67,9,FALSE)</f>
        <v>-</v>
      </c>
      <c r="T667" s="4" t="str">
        <f>VLOOKUP(A667,Übersicht!$C$2:$L$67,10,FALSE)</f>
        <v>-</v>
      </c>
      <c r="U667" s="25">
        <f>VLOOKUP(A667,Übersicht!$C$2:$M$67,11,FALSE)</f>
        <v>500</v>
      </c>
      <c r="V667" s="25" t="str">
        <f>VLOOKUP(A667,Übersicht!$C$2:$N$67,12,FALSE)</f>
        <v>-</v>
      </c>
      <c r="W667" s="25" t="str">
        <f>VLOOKUP(A667,Übersicht!$C$2:$O$67,13,FALSE)</f>
        <v>-</v>
      </c>
      <c r="X667" s="4" t="s">
        <v>67</v>
      </c>
    </row>
    <row r="668" spans="1:24" x14ac:dyDescent="0.35">
      <c r="A668" s="3">
        <v>2224</v>
      </c>
      <c r="B668" s="22" t="s">
        <v>15</v>
      </c>
      <c r="C668" t="s">
        <v>33</v>
      </c>
      <c r="D668" s="23">
        <f>VLOOKUP(A668,Übersicht!$C$2:$D$67,2,FALSE)</f>
        <v>0</v>
      </c>
      <c r="E668" s="23" t="str">
        <f>VLOOKUP(A668,Übersicht!$C$2:$E$67,3,FALSE)</f>
        <v>≤ 5 bar</v>
      </c>
      <c r="F668" s="3">
        <v>662</v>
      </c>
      <c r="G668" s="3">
        <f>VLOOKUP(A668,Übersicht!$C$2:$P$67,14,FALSE)</f>
        <v>3</v>
      </c>
      <c r="H668" s="3">
        <v>1</v>
      </c>
      <c r="I668" s="24">
        <v>738.5333333333333</v>
      </c>
      <c r="J668" s="3">
        <v>1994</v>
      </c>
      <c r="K668" s="4">
        <f t="shared" si="10"/>
        <v>3</v>
      </c>
      <c r="L668" s="21">
        <f>VLOOKUP(A668,Übersicht!$C$2:$F$67,4,FALSE)</f>
        <v>30</v>
      </c>
      <c r="M668" s="21">
        <f>VLOOKUP(A668,Übersicht!$C$2:$F$67,4,FALSE)</f>
        <v>30</v>
      </c>
      <c r="N668" s="3" t="s">
        <v>67</v>
      </c>
      <c r="O668" s="3">
        <v>1</v>
      </c>
      <c r="P668" s="4">
        <f>VLOOKUP(A668,Übersicht!$C$2:$I$67,7,FALSE)*100</f>
        <v>60</v>
      </c>
      <c r="Q668" s="4" t="s">
        <v>67</v>
      </c>
      <c r="R668" s="4">
        <f>VLOOKUP(A668,Übersicht!$C$2:$J$67,8,FALSE)*100</f>
        <v>100</v>
      </c>
      <c r="S668" s="4" t="str">
        <f>VLOOKUP(A668,Übersicht!$C$2:$K$67,9,FALSE)</f>
        <v>-</v>
      </c>
      <c r="T668" s="4" t="str">
        <f>VLOOKUP(A668,Übersicht!$C$2:$L$67,10,FALSE)</f>
        <v>-</v>
      </c>
      <c r="U668" s="25">
        <f>VLOOKUP(A668,Übersicht!$C$2:$M$67,11,FALSE)</f>
        <v>500</v>
      </c>
      <c r="V668" s="25" t="str">
        <f>VLOOKUP(A668,Übersicht!$C$2:$N$67,12,FALSE)</f>
        <v>-</v>
      </c>
      <c r="W668" s="25" t="str">
        <f>VLOOKUP(A668,Übersicht!$C$2:$O$67,13,FALSE)</f>
        <v>-</v>
      </c>
      <c r="X668" s="4" t="s">
        <v>67</v>
      </c>
    </row>
    <row r="669" spans="1:24" x14ac:dyDescent="0.35">
      <c r="A669" s="3">
        <v>2224</v>
      </c>
      <c r="B669" s="22" t="s">
        <v>15</v>
      </c>
      <c r="C669" t="s">
        <v>33</v>
      </c>
      <c r="D669" s="23">
        <f>VLOOKUP(A669,Übersicht!$C$2:$D$67,2,FALSE)</f>
        <v>0</v>
      </c>
      <c r="E669" s="23" t="str">
        <f>VLOOKUP(A669,Übersicht!$C$2:$E$67,3,FALSE)</f>
        <v>≤ 5 bar</v>
      </c>
      <c r="F669" s="3">
        <v>663</v>
      </c>
      <c r="G669" s="3">
        <f>VLOOKUP(A669,Übersicht!$C$2:$P$67,14,FALSE)</f>
        <v>3</v>
      </c>
      <c r="H669" s="3">
        <v>1</v>
      </c>
      <c r="I669" s="24">
        <v>738.5333333333333</v>
      </c>
      <c r="J669" s="3">
        <v>1995</v>
      </c>
      <c r="K669" s="4">
        <f t="shared" si="10"/>
        <v>4</v>
      </c>
      <c r="L669" s="21">
        <f>VLOOKUP(A669,Übersicht!$C$2:$F$67,4,FALSE)</f>
        <v>30</v>
      </c>
      <c r="M669" s="21">
        <f>VLOOKUP(A669,Übersicht!$C$2:$F$67,4,FALSE)</f>
        <v>30</v>
      </c>
      <c r="N669" s="3" t="s">
        <v>67</v>
      </c>
      <c r="O669" s="3">
        <v>1</v>
      </c>
      <c r="P669" s="4">
        <f>VLOOKUP(A669,Übersicht!$C$2:$I$67,7,FALSE)*100</f>
        <v>60</v>
      </c>
      <c r="Q669" s="4" t="s">
        <v>67</v>
      </c>
      <c r="R669" s="4">
        <f>VLOOKUP(A669,Übersicht!$C$2:$J$67,8,FALSE)*100</f>
        <v>100</v>
      </c>
      <c r="S669" s="4" t="str">
        <f>VLOOKUP(A669,Übersicht!$C$2:$K$67,9,FALSE)</f>
        <v>-</v>
      </c>
      <c r="T669" s="4" t="str">
        <f>VLOOKUP(A669,Übersicht!$C$2:$L$67,10,FALSE)</f>
        <v>-</v>
      </c>
      <c r="U669" s="25">
        <f>VLOOKUP(A669,Übersicht!$C$2:$M$67,11,FALSE)</f>
        <v>500</v>
      </c>
      <c r="V669" s="25" t="str">
        <f>VLOOKUP(A669,Übersicht!$C$2:$N$67,12,FALSE)</f>
        <v>-</v>
      </c>
      <c r="W669" s="25" t="str">
        <f>VLOOKUP(A669,Übersicht!$C$2:$O$67,13,FALSE)</f>
        <v>-</v>
      </c>
      <c r="X669" s="4" t="s">
        <v>67</v>
      </c>
    </row>
    <row r="670" spans="1:24" x14ac:dyDescent="0.35">
      <c r="A670" s="3">
        <v>2224</v>
      </c>
      <c r="B670" s="22" t="s">
        <v>15</v>
      </c>
      <c r="C670" t="s">
        <v>33</v>
      </c>
      <c r="D670" s="23">
        <f>VLOOKUP(A670,Übersicht!$C$2:$D$67,2,FALSE)</f>
        <v>0</v>
      </c>
      <c r="E670" s="23" t="str">
        <f>VLOOKUP(A670,Übersicht!$C$2:$E$67,3,FALSE)</f>
        <v>≤ 5 bar</v>
      </c>
      <c r="F670" s="3">
        <v>664</v>
      </c>
      <c r="G670" s="3">
        <f>VLOOKUP(A670,Übersicht!$C$2:$P$67,14,FALSE)</f>
        <v>3</v>
      </c>
      <c r="H670" s="3">
        <v>1</v>
      </c>
      <c r="I670" s="24">
        <v>738.5333333333333</v>
      </c>
      <c r="J670" s="3">
        <v>1996</v>
      </c>
      <c r="K670" s="4">
        <f t="shared" si="10"/>
        <v>5</v>
      </c>
      <c r="L670" s="21">
        <f>VLOOKUP(A670,Übersicht!$C$2:$F$67,4,FALSE)</f>
        <v>30</v>
      </c>
      <c r="M670" s="21">
        <f>VLOOKUP(A670,Übersicht!$C$2:$F$67,4,FALSE)</f>
        <v>30</v>
      </c>
      <c r="N670" s="3" t="s">
        <v>67</v>
      </c>
      <c r="O670" s="3">
        <v>1</v>
      </c>
      <c r="P670" s="4">
        <f>VLOOKUP(A670,Übersicht!$C$2:$I$67,7,FALSE)*100</f>
        <v>60</v>
      </c>
      <c r="Q670" s="4" t="s">
        <v>67</v>
      </c>
      <c r="R670" s="4">
        <f>VLOOKUP(A670,Übersicht!$C$2:$J$67,8,FALSE)*100</f>
        <v>100</v>
      </c>
      <c r="S670" s="4" t="str">
        <f>VLOOKUP(A670,Übersicht!$C$2:$K$67,9,FALSE)</f>
        <v>-</v>
      </c>
      <c r="T670" s="4" t="str">
        <f>VLOOKUP(A670,Übersicht!$C$2:$L$67,10,FALSE)</f>
        <v>-</v>
      </c>
      <c r="U670" s="25">
        <f>VLOOKUP(A670,Übersicht!$C$2:$M$67,11,FALSE)</f>
        <v>500</v>
      </c>
      <c r="V670" s="25" t="str">
        <f>VLOOKUP(A670,Übersicht!$C$2:$N$67,12,FALSE)</f>
        <v>-</v>
      </c>
      <c r="W670" s="25" t="str">
        <f>VLOOKUP(A670,Übersicht!$C$2:$O$67,13,FALSE)</f>
        <v>-</v>
      </c>
      <c r="X670" s="4" t="s">
        <v>67</v>
      </c>
    </row>
    <row r="671" spans="1:24" x14ac:dyDescent="0.35">
      <c r="A671" s="3">
        <v>2224</v>
      </c>
      <c r="B671" s="22" t="s">
        <v>15</v>
      </c>
      <c r="C671" t="s">
        <v>33</v>
      </c>
      <c r="D671" s="23">
        <f>VLOOKUP(A671,Übersicht!$C$2:$D$67,2,FALSE)</f>
        <v>0</v>
      </c>
      <c r="E671" s="23" t="str">
        <f>VLOOKUP(A671,Übersicht!$C$2:$E$67,3,FALSE)</f>
        <v>≤ 5 bar</v>
      </c>
      <c r="F671" s="3">
        <v>665</v>
      </c>
      <c r="G671" s="3">
        <f>VLOOKUP(A671,Übersicht!$C$2:$P$67,14,FALSE)</f>
        <v>3</v>
      </c>
      <c r="H671" s="3">
        <v>1</v>
      </c>
      <c r="I671" s="24">
        <v>738.5333333333333</v>
      </c>
      <c r="J671" s="3">
        <v>1997</v>
      </c>
      <c r="K671" s="4">
        <f t="shared" si="10"/>
        <v>6</v>
      </c>
      <c r="L671" s="21">
        <f>VLOOKUP(A671,Übersicht!$C$2:$F$67,4,FALSE)</f>
        <v>30</v>
      </c>
      <c r="M671" s="21">
        <f>VLOOKUP(A671,Übersicht!$C$2:$F$67,4,FALSE)</f>
        <v>30</v>
      </c>
      <c r="N671" s="3" t="s">
        <v>67</v>
      </c>
      <c r="O671" s="3">
        <v>1</v>
      </c>
      <c r="P671" s="4">
        <f>VLOOKUP(A671,Übersicht!$C$2:$I$67,7,FALSE)*100</f>
        <v>60</v>
      </c>
      <c r="Q671" s="4" t="s">
        <v>67</v>
      </c>
      <c r="R671" s="4">
        <f>VLOOKUP(A671,Übersicht!$C$2:$J$67,8,FALSE)*100</f>
        <v>100</v>
      </c>
      <c r="S671" s="4" t="str">
        <f>VLOOKUP(A671,Übersicht!$C$2:$K$67,9,FALSE)</f>
        <v>-</v>
      </c>
      <c r="T671" s="4" t="str">
        <f>VLOOKUP(A671,Übersicht!$C$2:$L$67,10,FALSE)</f>
        <v>-</v>
      </c>
      <c r="U671" s="25">
        <f>VLOOKUP(A671,Übersicht!$C$2:$M$67,11,FALSE)</f>
        <v>500</v>
      </c>
      <c r="V671" s="25" t="str">
        <f>VLOOKUP(A671,Übersicht!$C$2:$N$67,12,FALSE)</f>
        <v>-</v>
      </c>
      <c r="W671" s="25" t="str">
        <f>VLOOKUP(A671,Übersicht!$C$2:$O$67,13,FALSE)</f>
        <v>-</v>
      </c>
      <c r="X671" s="4" t="s">
        <v>67</v>
      </c>
    </row>
    <row r="672" spans="1:24" x14ac:dyDescent="0.35">
      <c r="A672" s="3">
        <v>2224</v>
      </c>
      <c r="B672" s="22" t="s">
        <v>15</v>
      </c>
      <c r="C672" t="s">
        <v>33</v>
      </c>
      <c r="D672" s="23">
        <f>VLOOKUP(A672,Übersicht!$C$2:$D$67,2,FALSE)</f>
        <v>0</v>
      </c>
      <c r="E672" s="23" t="str">
        <f>VLOOKUP(A672,Übersicht!$C$2:$E$67,3,FALSE)</f>
        <v>≤ 5 bar</v>
      </c>
      <c r="F672" s="3">
        <v>666</v>
      </c>
      <c r="G672" s="3">
        <f>VLOOKUP(A672,Übersicht!$C$2:$P$67,14,FALSE)</f>
        <v>3</v>
      </c>
      <c r="H672" s="3">
        <v>1</v>
      </c>
      <c r="I672" s="24">
        <v>738.5333333333333</v>
      </c>
      <c r="J672" s="3">
        <v>1998</v>
      </c>
      <c r="K672" s="4">
        <f t="shared" si="10"/>
        <v>7</v>
      </c>
      <c r="L672" s="21">
        <f>VLOOKUP(A672,Übersicht!$C$2:$F$67,4,FALSE)</f>
        <v>30</v>
      </c>
      <c r="M672" s="21">
        <f>VLOOKUP(A672,Übersicht!$C$2:$F$67,4,FALSE)</f>
        <v>30</v>
      </c>
      <c r="N672" s="3" t="s">
        <v>67</v>
      </c>
      <c r="O672" s="3">
        <v>1</v>
      </c>
      <c r="P672" s="4">
        <f>VLOOKUP(A672,Übersicht!$C$2:$I$67,7,FALSE)*100</f>
        <v>60</v>
      </c>
      <c r="Q672" s="4" t="s">
        <v>67</v>
      </c>
      <c r="R672" s="4">
        <f>VLOOKUP(A672,Übersicht!$C$2:$J$67,8,FALSE)*100</f>
        <v>100</v>
      </c>
      <c r="S672" s="4" t="str">
        <f>VLOOKUP(A672,Übersicht!$C$2:$K$67,9,FALSE)</f>
        <v>-</v>
      </c>
      <c r="T672" s="4" t="str">
        <f>VLOOKUP(A672,Übersicht!$C$2:$L$67,10,FALSE)</f>
        <v>-</v>
      </c>
      <c r="U672" s="25">
        <f>VLOOKUP(A672,Übersicht!$C$2:$M$67,11,FALSE)</f>
        <v>500</v>
      </c>
      <c r="V672" s="25" t="str">
        <f>VLOOKUP(A672,Übersicht!$C$2:$N$67,12,FALSE)</f>
        <v>-</v>
      </c>
      <c r="W672" s="25" t="str">
        <f>VLOOKUP(A672,Übersicht!$C$2:$O$67,13,FALSE)</f>
        <v>-</v>
      </c>
      <c r="X672" s="4" t="s">
        <v>67</v>
      </c>
    </row>
    <row r="673" spans="1:24" x14ac:dyDescent="0.35">
      <c r="A673" s="3">
        <v>2224</v>
      </c>
      <c r="B673" s="22" t="s">
        <v>15</v>
      </c>
      <c r="C673" t="s">
        <v>33</v>
      </c>
      <c r="D673" s="23">
        <f>VLOOKUP(A673,Übersicht!$C$2:$D$67,2,FALSE)</f>
        <v>0</v>
      </c>
      <c r="E673" s="23" t="str">
        <f>VLOOKUP(A673,Übersicht!$C$2:$E$67,3,FALSE)</f>
        <v>≤ 5 bar</v>
      </c>
      <c r="F673" s="3">
        <v>667</v>
      </c>
      <c r="G673" s="3">
        <f>VLOOKUP(A673,Übersicht!$C$2:$P$67,14,FALSE)</f>
        <v>3</v>
      </c>
      <c r="H673" s="3">
        <v>1</v>
      </c>
      <c r="I673" s="24">
        <v>738.5333333333333</v>
      </c>
      <c r="J673" s="3">
        <v>1999</v>
      </c>
      <c r="K673" s="4">
        <f t="shared" si="10"/>
        <v>8</v>
      </c>
      <c r="L673" s="21">
        <f>VLOOKUP(A673,Übersicht!$C$2:$F$67,4,FALSE)</f>
        <v>30</v>
      </c>
      <c r="M673" s="21">
        <f>VLOOKUP(A673,Übersicht!$C$2:$F$67,4,FALSE)</f>
        <v>30</v>
      </c>
      <c r="N673" s="3" t="s">
        <v>67</v>
      </c>
      <c r="O673" s="3">
        <v>1</v>
      </c>
      <c r="P673" s="4">
        <f>VLOOKUP(A673,Übersicht!$C$2:$I$67,7,FALSE)*100</f>
        <v>60</v>
      </c>
      <c r="Q673" s="4" t="s">
        <v>67</v>
      </c>
      <c r="R673" s="4">
        <f>VLOOKUP(A673,Übersicht!$C$2:$J$67,8,FALSE)*100</f>
        <v>100</v>
      </c>
      <c r="S673" s="4" t="str">
        <f>VLOOKUP(A673,Übersicht!$C$2:$K$67,9,FALSE)</f>
        <v>-</v>
      </c>
      <c r="T673" s="4" t="str">
        <f>VLOOKUP(A673,Übersicht!$C$2:$L$67,10,FALSE)</f>
        <v>-</v>
      </c>
      <c r="U673" s="25">
        <f>VLOOKUP(A673,Übersicht!$C$2:$M$67,11,FALSE)</f>
        <v>500</v>
      </c>
      <c r="V673" s="25" t="str">
        <f>VLOOKUP(A673,Übersicht!$C$2:$N$67,12,FALSE)</f>
        <v>-</v>
      </c>
      <c r="W673" s="25" t="str">
        <f>VLOOKUP(A673,Übersicht!$C$2:$O$67,13,FALSE)</f>
        <v>-</v>
      </c>
      <c r="X673" s="4" t="s">
        <v>67</v>
      </c>
    </row>
    <row r="674" spans="1:24" x14ac:dyDescent="0.35">
      <c r="A674" s="3">
        <v>2224</v>
      </c>
      <c r="B674" s="22" t="s">
        <v>15</v>
      </c>
      <c r="C674" t="s">
        <v>33</v>
      </c>
      <c r="D674" s="23">
        <f>VLOOKUP(A674,Übersicht!$C$2:$D$67,2,FALSE)</f>
        <v>0</v>
      </c>
      <c r="E674" s="23" t="str">
        <f>VLOOKUP(A674,Übersicht!$C$2:$E$67,3,FALSE)</f>
        <v>≤ 5 bar</v>
      </c>
      <c r="F674" s="3">
        <v>668</v>
      </c>
      <c r="G674" s="3">
        <f>VLOOKUP(A674,Übersicht!$C$2:$P$67,14,FALSE)</f>
        <v>3</v>
      </c>
      <c r="H674" s="3">
        <v>1</v>
      </c>
      <c r="I674" s="24">
        <v>738.5333333333333</v>
      </c>
      <c r="J674" s="3">
        <v>2000</v>
      </c>
      <c r="K674" s="4">
        <f t="shared" si="10"/>
        <v>9</v>
      </c>
      <c r="L674" s="21">
        <f>VLOOKUP(A674,Übersicht!$C$2:$F$67,4,FALSE)</f>
        <v>30</v>
      </c>
      <c r="M674" s="21">
        <f>VLOOKUP(A674,Übersicht!$C$2:$F$67,4,FALSE)</f>
        <v>30</v>
      </c>
      <c r="N674" s="3" t="s">
        <v>67</v>
      </c>
      <c r="O674" s="3">
        <v>1</v>
      </c>
      <c r="P674" s="4">
        <f>VLOOKUP(A674,Übersicht!$C$2:$I$67,7,FALSE)*100</f>
        <v>60</v>
      </c>
      <c r="Q674" s="4" t="s">
        <v>67</v>
      </c>
      <c r="R674" s="4">
        <f>VLOOKUP(A674,Übersicht!$C$2:$J$67,8,FALSE)*100</f>
        <v>100</v>
      </c>
      <c r="S674" s="4" t="str">
        <f>VLOOKUP(A674,Übersicht!$C$2:$K$67,9,FALSE)</f>
        <v>-</v>
      </c>
      <c r="T674" s="4" t="str">
        <f>VLOOKUP(A674,Übersicht!$C$2:$L$67,10,FALSE)</f>
        <v>-</v>
      </c>
      <c r="U674" s="25">
        <f>VLOOKUP(A674,Übersicht!$C$2:$M$67,11,FALSE)</f>
        <v>500</v>
      </c>
      <c r="V674" s="25" t="str">
        <f>VLOOKUP(A674,Übersicht!$C$2:$N$67,12,FALSE)</f>
        <v>-</v>
      </c>
      <c r="W674" s="25" t="str">
        <f>VLOOKUP(A674,Übersicht!$C$2:$O$67,13,FALSE)</f>
        <v>-</v>
      </c>
      <c r="X674" s="4" t="s">
        <v>67</v>
      </c>
    </row>
    <row r="675" spans="1:24" x14ac:dyDescent="0.35">
      <c r="A675" s="3">
        <v>2224</v>
      </c>
      <c r="B675" s="22" t="s">
        <v>15</v>
      </c>
      <c r="C675" t="s">
        <v>33</v>
      </c>
      <c r="D675" s="23">
        <f>VLOOKUP(A675,Übersicht!$C$2:$D$67,2,FALSE)</f>
        <v>0</v>
      </c>
      <c r="E675" s="23" t="str">
        <f>VLOOKUP(A675,Übersicht!$C$2:$E$67,3,FALSE)</f>
        <v>≤ 5 bar</v>
      </c>
      <c r="F675" s="3">
        <v>669</v>
      </c>
      <c r="G675" s="3">
        <f>VLOOKUP(A675,Übersicht!$C$2:$P$67,14,FALSE)</f>
        <v>3</v>
      </c>
      <c r="H675" s="3">
        <v>1</v>
      </c>
      <c r="I675" s="24">
        <v>738.5333333333333</v>
      </c>
      <c r="J675" s="3">
        <v>2001</v>
      </c>
      <c r="K675" s="4">
        <f t="shared" si="10"/>
        <v>10</v>
      </c>
      <c r="L675" s="21">
        <f>VLOOKUP(A675,Übersicht!$C$2:$F$67,4,FALSE)</f>
        <v>30</v>
      </c>
      <c r="M675" s="21">
        <f>VLOOKUP(A675,Übersicht!$C$2:$F$67,4,FALSE)</f>
        <v>30</v>
      </c>
      <c r="N675" s="3" t="s">
        <v>67</v>
      </c>
      <c r="O675" s="3">
        <v>1</v>
      </c>
      <c r="P675" s="4">
        <f>VLOOKUP(A675,Übersicht!$C$2:$I$67,7,FALSE)*100</f>
        <v>60</v>
      </c>
      <c r="Q675" s="4" t="s">
        <v>67</v>
      </c>
      <c r="R675" s="4">
        <f>VLOOKUP(A675,Übersicht!$C$2:$J$67,8,FALSE)*100</f>
        <v>100</v>
      </c>
      <c r="S675" s="4" t="str">
        <f>VLOOKUP(A675,Übersicht!$C$2:$K$67,9,FALSE)</f>
        <v>-</v>
      </c>
      <c r="T675" s="4" t="str">
        <f>VLOOKUP(A675,Übersicht!$C$2:$L$67,10,FALSE)</f>
        <v>-</v>
      </c>
      <c r="U675" s="25">
        <f>VLOOKUP(A675,Übersicht!$C$2:$M$67,11,FALSE)</f>
        <v>500</v>
      </c>
      <c r="V675" s="25" t="str">
        <f>VLOOKUP(A675,Übersicht!$C$2:$N$67,12,FALSE)</f>
        <v>-</v>
      </c>
      <c r="W675" s="25" t="str">
        <f>VLOOKUP(A675,Übersicht!$C$2:$O$67,13,FALSE)</f>
        <v>-</v>
      </c>
      <c r="X675" s="4" t="s">
        <v>67</v>
      </c>
    </row>
    <row r="676" spans="1:24" x14ac:dyDescent="0.35">
      <c r="A676" s="3">
        <v>2224</v>
      </c>
      <c r="B676" s="22" t="s">
        <v>15</v>
      </c>
      <c r="C676" t="s">
        <v>33</v>
      </c>
      <c r="D676" s="23">
        <f>VLOOKUP(A676,Übersicht!$C$2:$D$67,2,FALSE)</f>
        <v>0</v>
      </c>
      <c r="E676" s="23" t="str">
        <f>VLOOKUP(A676,Übersicht!$C$2:$E$67,3,FALSE)</f>
        <v>≤ 5 bar</v>
      </c>
      <c r="F676" s="3">
        <v>670</v>
      </c>
      <c r="G676" s="3">
        <f>VLOOKUP(A676,Übersicht!$C$2:$P$67,14,FALSE)</f>
        <v>3</v>
      </c>
      <c r="H676" s="3">
        <v>1</v>
      </c>
      <c r="I676" s="24">
        <v>738.5333333333333</v>
      </c>
      <c r="J676" s="3">
        <v>2002</v>
      </c>
      <c r="K676" s="4">
        <f t="shared" si="10"/>
        <v>11</v>
      </c>
      <c r="L676" s="21">
        <f>VLOOKUP(A676,Übersicht!$C$2:$F$67,4,FALSE)</f>
        <v>30</v>
      </c>
      <c r="M676" s="21">
        <f>VLOOKUP(A676,Übersicht!$C$2:$F$67,4,FALSE)</f>
        <v>30</v>
      </c>
      <c r="N676" s="3" t="s">
        <v>67</v>
      </c>
      <c r="O676" s="3">
        <v>1</v>
      </c>
      <c r="P676" s="4">
        <f>VLOOKUP(A676,Übersicht!$C$2:$I$67,7,FALSE)*100</f>
        <v>60</v>
      </c>
      <c r="Q676" s="4" t="s">
        <v>67</v>
      </c>
      <c r="R676" s="4">
        <f>VLOOKUP(A676,Übersicht!$C$2:$J$67,8,FALSE)*100</f>
        <v>100</v>
      </c>
      <c r="S676" s="4" t="str">
        <f>VLOOKUP(A676,Übersicht!$C$2:$K$67,9,FALSE)</f>
        <v>-</v>
      </c>
      <c r="T676" s="4" t="str">
        <f>VLOOKUP(A676,Übersicht!$C$2:$L$67,10,FALSE)</f>
        <v>-</v>
      </c>
      <c r="U676" s="25">
        <f>VLOOKUP(A676,Übersicht!$C$2:$M$67,11,FALSE)</f>
        <v>500</v>
      </c>
      <c r="V676" s="25" t="str">
        <f>VLOOKUP(A676,Übersicht!$C$2:$N$67,12,FALSE)</f>
        <v>-</v>
      </c>
      <c r="W676" s="25" t="str">
        <f>VLOOKUP(A676,Übersicht!$C$2:$O$67,13,FALSE)</f>
        <v>-</v>
      </c>
      <c r="X676" s="4" t="s">
        <v>67</v>
      </c>
    </row>
    <row r="677" spans="1:24" x14ac:dyDescent="0.35">
      <c r="A677" s="3">
        <v>2224</v>
      </c>
      <c r="B677" s="22" t="s">
        <v>15</v>
      </c>
      <c r="C677" t="s">
        <v>33</v>
      </c>
      <c r="D677" s="23">
        <f>VLOOKUP(A677,Übersicht!$C$2:$D$67,2,FALSE)</f>
        <v>0</v>
      </c>
      <c r="E677" s="23" t="str">
        <f>VLOOKUP(A677,Übersicht!$C$2:$E$67,3,FALSE)</f>
        <v>≤ 5 bar</v>
      </c>
      <c r="F677" s="3">
        <v>671</v>
      </c>
      <c r="G677" s="3">
        <f>VLOOKUP(A677,Übersicht!$C$2:$P$67,14,FALSE)</f>
        <v>3</v>
      </c>
      <c r="H677" s="3">
        <v>1</v>
      </c>
      <c r="I677" s="24">
        <v>738.5333333333333</v>
      </c>
      <c r="J677" s="3">
        <v>2003</v>
      </c>
      <c r="K677" s="4">
        <f t="shared" si="10"/>
        <v>12</v>
      </c>
      <c r="L677" s="21">
        <f>VLOOKUP(A677,Übersicht!$C$2:$F$67,4,FALSE)</f>
        <v>30</v>
      </c>
      <c r="M677" s="21">
        <f>VLOOKUP(A677,Übersicht!$C$2:$F$67,4,FALSE)</f>
        <v>30</v>
      </c>
      <c r="N677" s="3" t="s">
        <v>67</v>
      </c>
      <c r="O677" s="3">
        <v>1</v>
      </c>
      <c r="P677" s="4">
        <f>VLOOKUP(A677,Übersicht!$C$2:$I$67,7,FALSE)*100</f>
        <v>60</v>
      </c>
      <c r="Q677" s="4" t="s">
        <v>67</v>
      </c>
      <c r="R677" s="4">
        <f>VLOOKUP(A677,Übersicht!$C$2:$J$67,8,FALSE)*100</f>
        <v>100</v>
      </c>
      <c r="S677" s="4" t="str">
        <f>VLOOKUP(A677,Übersicht!$C$2:$K$67,9,FALSE)</f>
        <v>-</v>
      </c>
      <c r="T677" s="4" t="str">
        <f>VLOOKUP(A677,Übersicht!$C$2:$L$67,10,FALSE)</f>
        <v>-</v>
      </c>
      <c r="U677" s="25">
        <f>VLOOKUP(A677,Übersicht!$C$2:$M$67,11,FALSE)</f>
        <v>500</v>
      </c>
      <c r="V677" s="25" t="str">
        <f>VLOOKUP(A677,Übersicht!$C$2:$N$67,12,FALSE)</f>
        <v>-</v>
      </c>
      <c r="W677" s="25" t="str">
        <f>VLOOKUP(A677,Übersicht!$C$2:$O$67,13,FALSE)</f>
        <v>-</v>
      </c>
      <c r="X677" s="4" t="s">
        <v>67</v>
      </c>
    </row>
    <row r="678" spans="1:24" x14ac:dyDescent="0.35">
      <c r="A678" s="3">
        <v>2224</v>
      </c>
      <c r="B678" s="22" t="s">
        <v>15</v>
      </c>
      <c r="C678" t="s">
        <v>33</v>
      </c>
      <c r="D678" s="23">
        <f>VLOOKUP(A678,Übersicht!$C$2:$D$67,2,FALSE)</f>
        <v>0</v>
      </c>
      <c r="E678" s="23" t="str">
        <f>VLOOKUP(A678,Übersicht!$C$2:$E$67,3,FALSE)</f>
        <v>≤ 5 bar</v>
      </c>
      <c r="F678" s="3">
        <v>672</v>
      </c>
      <c r="G678" s="3">
        <f>VLOOKUP(A678,Übersicht!$C$2:$P$67,14,FALSE)</f>
        <v>3</v>
      </c>
      <c r="H678" s="3">
        <v>1</v>
      </c>
      <c r="I678" s="24">
        <v>738.5333333333333</v>
      </c>
      <c r="J678" s="3">
        <v>2004</v>
      </c>
      <c r="K678" s="4">
        <f t="shared" si="10"/>
        <v>13</v>
      </c>
      <c r="L678" s="21">
        <f>VLOOKUP(A678,Übersicht!$C$2:$F$67,4,FALSE)</f>
        <v>30</v>
      </c>
      <c r="M678" s="21">
        <f>VLOOKUP(A678,Übersicht!$C$2:$F$67,4,FALSE)</f>
        <v>30</v>
      </c>
      <c r="N678" s="3" t="s">
        <v>67</v>
      </c>
      <c r="O678" s="3">
        <v>1</v>
      </c>
      <c r="P678" s="4">
        <f>VLOOKUP(A678,Übersicht!$C$2:$I$67,7,FALSE)*100</f>
        <v>60</v>
      </c>
      <c r="Q678" s="4" t="s">
        <v>67</v>
      </c>
      <c r="R678" s="4">
        <f>VLOOKUP(A678,Übersicht!$C$2:$J$67,8,FALSE)*100</f>
        <v>100</v>
      </c>
      <c r="S678" s="4" t="str">
        <f>VLOOKUP(A678,Übersicht!$C$2:$K$67,9,FALSE)</f>
        <v>-</v>
      </c>
      <c r="T678" s="4" t="str">
        <f>VLOOKUP(A678,Übersicht!$C$2:$L$67,10,FALSE)</f>
        <v>-</v>
      </c>
      <c r="U678" s="25">
        <f>VLOOKUP(A678,Übersicht!$C$2:$M$67,11,FALSE)</f>
        <v>500</v>
      </c>
      <c r="V678" s="25" t="str">
        <f>VLOOKUP(A678,Übersicht!$C$2:$N$67,12,FALSE)</f>
        <v>-</v>
      </c>
      <c r="W678" s="25" t="str">
        <f>VLOOKUP(A678,Übersicht!$C$2:$O$67,13,FALSE)</f>
        <v>-</v>
      </c>
      <c r="X678" s="4" t="s">
        <v>67</v>
      </c>
    </row>
    <row r="679" spans="1:24" x14ac:dyDescent="0.35">
      <c r="A679" s="3">
        <v>2224</v>
      </c>
      <c r="B679" s="22" t="s">
        <v>15</v>
      </c>
      <c r="C679" t="s">
        <v>33</v>
      </c>
      <c r="D679" s="23">
        <f>VLOOKUP(A679,Übersicht!$C$2:$D$67,2,FALSE)</f>
        <v>0</v>
      </c>
      <c r="E679" s="23" t="str">
        <f>VLOOKUP(A679,Übersicht!$C$2:$E$67,3,FALSE)</f>
        <v>≤ 5 bar</v>
      </c>
      <c r="F679" s="3">
        <v>673</v>
      </c>
      <c r="G679" s="3">
        <f>VLOOKUP(A679,Übersicht!$C$2:$P$67,14,FALSE)</f>
        <v>3</v>
      </c>
      <c r="H679" s="3">
        <v>1</v>
      </c>
      <c r="I679" s="24">
        <v>738.5333333333333</v>
      </c>
      <c r="J679" s="3">
        <v>2005</v>
      </c>
      <c r="K679" s="4">
        <f t="shared" si="10"/>
        <v>14</v>
      </c>
      <c r="L679" s="21">
        <f>VLOOKUP(A679,Übersicht!$C$2:$F$67,4,FALSE)</f>
        <v>30</v>
      </c>
      <c r="M679" s="21">
        <f>VLOOKUP(A679,Übersicht!$C$2:$F$67,4,FALSE)</f>
        <v>30</v>
      </c>
      <c r="N679" s="3" t="s">
        <v>67</v>
      </c>
      <c r="O679" s="3">
        <v>1</v>
      </c>
      <c r="P679" s="4">
        <f>VLOOKUP(A679,Übersicht!$C$2:$I$67,7,FALSE)*100</f>
        <v>60</v>
      </c>
      <c r="Q679" s="4" t="s">
        <v>67</v>
      </c>
      <c r="R679" s="4">
        <f>VLOOKUP(A679,Übersicht!$C$2:$J$67,8,FALSE)*100</f>
        <v>100</v>
      </c>
      <c r="S679" s="4" t="str">
        <f>VLOOKUP(A679,Übersicht!$C$2:$K$67,9,FALSE)</f>
        <v>-</v>
      </c>
      <c r="T679" s="4" t="str">
        <f>VLOOKUP(A679,Übersicht!$C$2:$L$67,10,FALSE)</f>
        <v>-</v>
      </c>
      <c r="U679" s="25">
        <f>VLOOKUP(A679,Übersicht!$C$2:$M$67,11,FALSE)</f>
        <v>500</v>
      </c>
      <c r="V679" s="25" t="str">
        <f>VLOOKUP(A679,Übersicht!$C$2:$N$67,12,FALSE)</f>
        <v>-</v>
      </c>
      <c r="W679" s="25" t="str">
        <f>VLOOKUP(A679,Übersicht!$C$2:$O$67,13,FALSE)</f>
        <v>-</v>
      </c>
      <c r="X679" s="4" t="s">
        <v>67</v>
      </c>
    </row>
    <row r="680" spans="1:24" x14ac:dyDescent="0.35">
      <c r="A680" s="3">
        <v>2224</v>
      </c>
      <c r="B680" s="22" t="s">
        <v>15</v>
      </c>
      <c r="C680" t="s">
        <v>33</v>
      </c>
      <c r="D680" s="23">
        <f>VLOOKUP(A680,Übersicht!$C$2:$D$67,2,FALSE)</f>
        <v>0</v>
      </c>
      <c r="E680" s="23" t="str">
        <f>VLOOKUP(A680,Übersicht!$C$2:$E$67,3,FALSE)</f>
        <v>≤ 5 bar</v>
      </c>
      <c r="F680" s="3">
        <v>674</v>
      </c>
      <c r="G680" s="3">
        <f>VLOOKUP(A680,Übersicht!$C$2:$P$67,14,FALSE)</f>
        <v>3</v>
      </c>
      <c r="H680" s="3">
        <v>1</v>
      </c>
      <c r="I680" s="24">
        <v>738.5333333333333</v>
      </c>
      <c r="J680" s="3">
        <v>2006</v>
      </c>
      <c r="K680" s="4">
        <f t="shared" si="10"/>
        <v>15</v>
      </c>
      <c r="L680" s="21">
        <f>VLOOKUP(A680,Übersicht!$C$2:$F$67,4,FALSE)</f>
        <v>30</v>
      </c>
      <c r="M680" s="21">
        <f>VLOOKUP(A680,Übersicht!$C$2:$F$67,4,FALSE)</f>
        <v>30</v>
      </c>
      <c r="N680" s="3" t="s">
        <v>67</v>
      </c>
      <c r="O680" s="3">
        <v>1</v>
      </c>
      <c r="P680" s="4">
        <f>VLOOKUP(A680,Übersicht!$C$2:$I$67,7,FALSE)*100</f>
        <v>60</v>
      </c>
      <c r="Q680" s="4" t="s">
        <v>67</v>
      </c>
      <c r="R680" s="4">
        <f>VLOOKUP(A680,Übersicht!$C$2:$J$67,8,FALSE)*100</f>
        <v>100</v>
      </c>
      <c r="S680" s="4" t="str">
        <f>VLOOKUP(A680,Übersicht!$C$2:$K$67,9,FALSE)</f>
        <v>-</v>
      </c>
      <c r="T680" s="4" t="str">
        <f>VLOOKUP(A680,Übersicht!$C$2:$L$67,10,FALSE)</f>
        <v>-</v>
      </c>
      <c r="U680" s="25">
        <f>VLOOKUP(A680,Übersicht!$C$2:$M$67,11,FALSE)</f>
        <v>500</v>
      </c>
      <c r="V680" s="25" t="str">
        <f>VLOOKUP(A680,Übersicht!$C$2:$N$67,12,FALSE)</f>
        <v>-</v>
      </c>
      <c r="W680" s="25" t="str">
        <f>VLOOKUP(A680,Übersicht!$C$2:$O$67,13,FALSE)</f>
        <v>-</v>
      </c>
      <c r="X680" s="4" t="s">
        <v>67</v>
      </c>
    </row>
    <row r="681" spans="1:24" x14ac:dyDescent="0.35">
      <c r="A681" s="3">
        <v>2224</v>
      </c>
      <c r="B681" s="22" t="s">
        <v>15</v>
      </c>
      <c r="C681" t="s">
        <v>33</v>
      </c>
      <c r="D681" s="23">
        <f>VLOOKUP(A681,Übersicht!$C$2:$D$67,2,FALSE)</f>
        <v>0</v>
      </c>
      <c r="E681" s="23" t="str">
        <f>VLOOKUP(A681,Übersicht!$C$2:$E$67,3,FALSE)</f>
        <v>≤ 5 bar</v>
      </c>
      <c r="F681" s="3">
        <v>675</v>
      </c>
      <c r="G681" s="3">
        <f>VLOOKUP(A681,Übersicht!$C$2:$P$67,14,FALSE)</f>
        <v>3</v>
      </c>
      <c r="H681" s="3">
        <v>1</v>
      </c>
      <c r="I681" s="24">
        <v>738.5333333333333</v>
      </c>
      <c r="J681" s="3">
        <v>2007</v>
      </c>
      <c r="K681" s="4">
        <f t="shared" si="10"/>
        <v>16</v>
      </c>
      <c r="L681" s="21">
        <f>VLOOKUP(A681,Übersicht!$C$2:$F$67,4,FALSE)</f>
        <v>30</v>
      </c>
      <c r="M681" s="21">
        <f>VLOOKUP(A681,Übersicht!$C$2:$F$67,4,FALSE)</f>
        <v>30</v>
      </c>
      <c r="N681" s="3" t="s">
        <v>67</v>
      </c>
      <c r="O681" s="3">
        <v>1</v>
      </c>
      <c r="P681" s="4">
        <f>VLOOKUP(A681,Übersicht!$C$2:$I$67,7,FALSE)*100</f>
        <v>60</v>
      </c>
      <c r="Q681" s="4" t="s">
        <v>67</v>
      </c>
      <c r="R681" s="4">
        <f>VLOOKUP(A681,Übersicht!$C$2:$J$67,8,FALSE)*100</f>
        <v>100</v>
      </c>
      <c r="S681" s="4" t="str">
        <f>VLOOKUP(A681,Übersicht!$C$2:$K$67,9,FALSE)</f>
        <v>-</v>
      </c>
      <c r="T681" s="4" t="str">
        <f>VLOOKUP(A681,Übersicht!$C$2:$L$67,10,FALSE)</f>
        <v>-</v>
      </c>
      <c r="U681" s="25">
        <f>VLOOKUP(A681,Übersicht!$C$2:$M$67,11,FALSE)</f>
        <v>500</v>
      </c>
      <c r="V681" s="25" t="str">
        <f>VLOOKUP(A681,Übersicht!$C$2:$N$67,12,FALSE)</f>
        <v>-</v>
      </c>
      <c r="W681" s="25" t="str">
        <f>VLOOKUP(A681,Übersicht!$C$2:$O$67,13,FALSE)</f>
        <v>-</v>
      </c>
      <c r="X681" s="4" t="s">
        <v>67</v>
      </c>
    </row>
    <row r="682" spans="1:24" x14ac:dyDescent="0.35">
      <c r="A682" s="3">
        <v>2224</v>
      </c>
      <c r="B682" s="22" t="s">
        <v>15</v>
      </c>
      <c r="C682" t="s">
        <v>33</v>
      </c>
      <c r="D682" s="23">
        <f>VLOOKUP(A682,Übersicht!$C$2:$D$67,2,FALSE)</f>
        <v>0</v>
      </c>
      <c r="E682" s="23" t="str">
        <f>VLOOKUP(A682,Übersicht!$C$2:$E$67,3,FALSE)</f>
        <v>≤ 5 bar</v>
      </c>
      <c r="F682" s="3">
        <v>676</v>
      </c>
      <c r="G682" s="3">
        <f>VLOOKUP(A682,Übersicht!$C$2:$P$67,14,FALSE)</f>
        <v>3</v>
      </c>
      <c r="H682" s="3">
        <v>1</v>
      </c>
      <c r="I682" s="24">
        <v>738.5333333333333</v>
      </c>
      <c r="J682" s="3">
        <v>2008</v>
      </c>
      <c r="K682" s="4">
        <f t="shared" si="10"/>
        <v>17</v>
      </c>
      <c r="L682" s="21">
        <f>VLOOKUP(A682,Übersicht!$C$2:$F$67,4,FALSE)</f>
        <v>30</v>
      </c>
      <c r="M682" s="21">
        <f>VLOOKUP(A682,Übersicht!$C$2:$F$67,4,FALSE)</f>
        <v>30</v>
      </c>
      <c r="N682" s="3" t="s">
        <v>67</v>
      </c>
      <c r="O682" s="3">
        <v>1</v>
      </c>
      <c r="P682" s="4">
        <f>VLOOKUP(A682,Übersicht!$C$2:$I$67,7,FALSE)*100</f>
        <v>60</v>
      </c>
      <c r="Q682" s="4" t="s">
        <v>67</v>
      </c>
      <c r="R682" s="4">
        <f>VLOOKUP(A682,Übersicht!$C$2:$J$67,8,FALSE)*100</f>
        <v>100</v>
      </c>
      <c r="S682" s="4" t="str">
        <f>VLOOKUP(A682,Übersicht!$C$2:$K$67,9,FALSE)</f>
        <v>-</v>
      </c>
      <c r="T682" s="4" t="str">
        <f>VLOOKUP(A682,Übersicht!$C$2:$L$67,10,FALSE)</f>
        <v>-</v>
      </c>
      <c r="U682" s="25">
        <f>VLOOKUP(A682,Übersicht!$C$2:$M$67,11,FALSE)</f>
        <v>500</v>
      </c>
      <c r="V682" s="25" t="str">
        <f>VLOOKUP(A682,Übersicht!$C$2:$N$67,12,FALSE)</f>
        <v>-</v>
      </c>
      <c r="W682" s="25" t="str">
        <f>VLOOKUP(A682,Übersicht!$C$2:$O$67,13,FALSE)</f>
        <v>-</v>
      </c>
      <c r="X682" s="4" t="s">
        <v>67</v>
      </c>
    </row>
    <row r="683" spans="1:24" x14ac:dyDescent="0.35">
      <c r="A683" s="3">
        <v>2224</v>
      </c>
      <c r="B683" s="22" t="s">
        <v>15</v>
      </c>
      <c r="C683" t="s">
        <v>33</v>
      </c>
      <c r="D683" s="23">
        <f>VLOOKUP(A683,Übersicht!$C$2:$D$67,2,FALSE)</f>
        <v>0</v>
      </c>
      <c r="E683" s="23" t="str">
        <f>VLOOKUP(A683,Übersicht!$C$2:$E$67,3,FALSE)</f>
        <v>≤ 5 bar</v>
      </c>
      <c r="F683" s="3">
        <v>677</v>
      </c>
      <c r="G683" s="3">
        <f>VLOOKUP(A683,Übersicht!$C$2:$P$67,14,FALSE)</f>
        <v>3</v>
      </c>
      <c r="H683" s="3">
        <v>1</v>
      </c>
      <c r="I683" s="24">
        <v>738.5333333333333</v>
      </c>
      <c r="J683" s="3">
        <v>2009</v>
      </c>
      <c r="K683" s="4">
        <f t="shared" si="10"/>
        <v>18</v>
      </c>
      <c r="L683" s="21">
        <f>VLOOKUP(A683,Übersicht!$C$2:$F$67,4,FALSE)</f>
        <v>30</v>
      </c>
      <c r="M683" s="21">
        <f>VLOOKUP(A683,Übersicht!$C$2:$F$67,4,FALSE)</f>
        <v>30</v>
      </c>
      <c r="N683" s="3" t="s">
        <v>67</v>
      </c>
      <c r="O683" s="3">
        <v>1</v>
      </c>
      <c r="P683" s="4">
        <f>VLOOKUP(A683,Übersicht!$C$2:$I$67,7,FALSE)*100</f>
        <v>60</v>
      </c>
      <c r="Q683" s="4" t="s">
        <v>67</v>
      </c>
      <c r="R683" s="4">
        <f>VLOOKUP(A683,Übersicht!$C$2:$J$67,8,FALSE)*100</f>
        <v>100</v>
      </c>
      <c r="S683" s="4" t="str">
        <f>VLOOKUP(A683,Übersicht!$C$2:$K$67,9,FALSE)</f>
        <v>-</v>
      </c>
      <c r="T683" s="4" t="str">
        <f>VLOOKUP(A683,Übersicht!$C$2:$L$67,10,FALSE)</f>
        <v>-</v>
      </c>
      <c r="U683" s="25">
        <f>VLOOKUP(A683,Übersicht!$C$2:$M$67,11,FALSE)</f>
        <v>500</v>
      </c>
      <c r="V683" s="25" t="str">
        <f>VLOOKUP(A683,Übersicht!$C$2:$N$67,12,FALSE)</f>
        <v>-</v>
      </c>
      <c r="W683" s="25" t="str">
        <f>VLOOKUP(A683,Übersicht!$C$2:$O$67,13,FALSE)</f>
        <v>-</v>
      </c>
      <c r="X683" s="4" t="s">
        <v>67</v>
      </c>
    </row>
    <row r="684" spans="1:24" x14ac:dyDescent="0.35">
      <c r="A684" s="3">
        <v>2224</v>
      </c>
      <c r="B684" s="22" t="s">
        <v>15</v>
      </c>
      <c r="C684" t="s">
        <v>33</v>
      </c>
      <c r="D684" s="23">
        <f>VLOOKUP(A684,Übersicht!$C$2:$D$67,2,FALSE)</f>
        <v>0</v>
      </c>
      <c r="E684" s="23" t="str">
        <f>VLOOKUP(A684,Übersicht!$C$2:$E$67,3,FALSE)</f>
        <v>≤ 5 bar</v>
      </c>
      <c r="F684" s="3">
        <v>678</v>
      </c>
      <c r="G684" s="3">
        <f>VLOOKUP(A684,Übersicht!$C$2:$P$67,14,FALSE)</f>
        <v>3</v>
      </c>
      <c r="H684" s="3">
        <v>1</v>
      </c>
      <c r="I684" s="24">
        <v>738.5333333333333</v>
      </c>
      <c r="J684" s="3">
        <v>2010</v>
      </c>
      <c r="K684" s="4">
        <f t="shared" si="10"/>
        <v>19</v>
      </c>
      <c r="L684" s="21">
        <f>VLOOKUP(A684,Übersicht!$C$2:$F$67,4,FALSE)</f>
        <v>30</v>
      </c>
      <c r="M684" s="21">
        <f>VLOOKUP(A684,Übersicht!$C$2:$F$67,4,FALSE)</f>
        <v>30</v>
      </c>
      <c r="N684" s="3" t="s">
        <v>67</v>
      </c>
      <c r="O684" s="3">
        <v>1</v>
      </c>
      <c r="P684" s="4">
        <f>VLOOKUP(A684,Übersicht!$C$2:$I$67,7,FALSE)*100</f>
        <v>60</v>
      </c>
      <c r="Q684" s="4" t="s">
        <v>67</v>
      </c>
      <c r="R684" s="4">
        <f>VLOOKUP(A684,Übersicht!$C$2:$J$67,8,FALSE)*100</f>
        <v>100</v>
      </c>
      <c r="S684" s="4" t="str">
        <f>VLOOKUP(A684,Übersicht!$C$2:$K$67,9,FALSE)</f>
        <v>-</v>
      </c>
      <c r="T684" s="4" t="str">
        <f>VLOOKUP(A684,Übersicht!$C$2:$L$67,10,FALSE)</f>
        <v>-</v>
      </c>
      <c r="U684" s="25">
        <f>VLOOKUP(A684,Übersicht!$C$2:$M$67,11,FALSE)</f>
        <v>500</v>
      </c>
      <c r="V684" s="25" t="str">
        <f>VLOOKUP(A684,Übersicht!$C$2:$N$67,12,FALSE)</f>
        <v>-</v>
      </c>
      <c r="W684" s="25" t="str">
        <f>VLOOKUP(A684,Übersicht!$C$2:$O$67,13,FALSE)</f>
        <v>-</v>
      </c>
      <c r="X684" s="4" t="s">
        <v>67</v>
      </c>
    </row>
    <row r="685" spans="1:24" x14ac:dyDescent="0.35">
      <c r="A685" s="3">
        <v>2224</v>
      </c>
      <c r="B685" s="22" t="s">
        <v>15</v>
      </c>
      <c r="C685" t="s">
        <v>33</v>
      </c>
      <c r="D685" s="23">
        <f>VLOOKUP(A685,Übersicht!$C$2:$D$67,2,FALSE)</f>
        <v>0</v>
      </c>
      <c r="E685" s="23" t="str">
        <f>VLOOKUP(A685,Übersicht!$C$2:$E$67,3,FALSE)</f>
        <v>≤ 5 bar</v>
      </c>
      <c r="F685" s="3">
        <v>679</v>
      </c>
      <c r="G685" s="3">
        <f>VLOOKUP(A685,Übersicht!$C$2:$P$67,14,FALSE)</f>
        <v>3</v>
      </c>
      <c r="H685" s="3">
        <v>1</v>
      </c>
      <c r="I685" s="24">
        <v>738.5333333333333</v>
      </c>
      <c r="J685" s="3">
        <v>2011</v>
      </c>
      <c r="K685" s="4">
        <f t="shared" si="10"/>
        <v>20</v>
      </c>
      <c r="L685" s="21">
        <f>VLOOKUP(A685,Übersicht!$C$2:$F$67,4,FALSE)</f>
        <v>30</v>
      </c>
      <c r="M685" s="21">
        <f>VLOOKUP(A685,Übersicht!$C$2:$F$67,4,FALSE)</f>
        <v>30</v>
      </c>
      <c r="N685" s="3" t="s">
        <v>67</v>
      </c>
      <c r="O685" s="3">
        <v>1</v>
      </c>
      <c r="P685" s="4">
        <f>VLOOKUP(A685,Übersicht!$C$2:$I$67,7,FALSE)*100</f>
        <v>60</v>
      </c>
      <c r="Q685" s="4" t="s">
        <v>67</v>
      </c>
      <c r="R685" s="4">
        <f>VLOOKUP(A685,Übersicht!$C$2:$J$67,8,FALSE)*100</f>
        <v>100</v>
      </c>
      <c r="S685" s="4" t="str">
        <f>VLOOKUP(A685,Übersicht!$C$2:$K$67,9,FALSE)</f>
        <v>-</v>
      </c>
      <c r="T685" s="4" t="str">
        <f>VLOOKUP(A685,Übersicht!$C$2:$L$67,10,FALSE)</f>
        <v>-</v>
      </c>
      <c r="U685" s="25">
        <f>VLOOKUP(A685,Übersicht!$C$2:$M$67,11,FALSE)</f>
        <v>500</v>
      </c>
      <c r="V685" s="25" t="str">
        <f>VLOOKUP(A685,Übersicht!$C$2:$N$67,12,FALSE)</f>
        <v>-</v>
      </c>
      <c r="W685" s="25" t="str">
        <f>VLOOKUP(A685,Übersicht!$C$2:$O$67,13,FALSE)</f>
        <v>-</v>
      </c>
      <c r="X685" s="4" t="s">
        <v>67</v>
      </c>
    </row>
    <row r="686" spans="1:24" x14ac:dyDescent="0.35">
      <c r="A686" s="3">
        <v>2224</v>
      </c>
      <c r="B686" s="22" t="s">
        <v>15</v>
      </c>
      <c r="C686" t="s">
        <v>33</v>
      </c>
      <c r="D686" s="23">
        <f>VLOOKUP(A686,Übersicht!$C$2:$D$67,2,FALSE)</f>
        <v>0</v>
      </c>
      <c r="E686" s="23" t="str">
        <f>VLOOKUP(A686,Übersicht!$C$2:$E$67,3,FALSE)</f>
        <v>≤ 5 bar</v>
      </c>
      <c r="F686" s="3">
        <v>680</v>
      </c>
      <c r="G686" s="3">
        <f>VLOOKUP(A686,Übersicht!$C$2:$P$67,14,FALSE)</f>
        <v>3</v>
      </c>
      <c r="H686" s="3">
        <v>1</v>
      </c>
      <c r="I686" s="24">
        <v>738.5333333333333</v>
      </c>
      <c r="J686" s="3">
        <v>2012</v>
      </c>
      <c r="K686" s="4">
        <f t="shared" si="10"/>
        <v>21</v>
      </c>
      <c r="L686" s="21">
        <f>VLOOKUP(A686,Übersicht!$C$2:$F$67,4,FALSE)</f>
        <v>30</v>
      </c>
      <c r="M686" s="21">
        <f>VLOOKUP(A686,Übersicht!$C$2:$F$67,4,FALSE)</f>
        <v>30</v>
      </c>
      <c r="N686" s="3" t="s">
        <v>67</v>
      </c>
      <c r="O686" s="3">
        <v>1</v>
      </c>
      <c r="P686" s="4">
        <f>VLOOKUP(A686,Übersicht!$C$2:$I$67,7,FALSE)*100</f>
        <v>60</v>
      </c>
      <c r="Q686" s="4" t="s">
        <v>67</v>
      </c>
      <c r="R686" s="4">
        <f>VLOOKUP(A686,Übersicht!$C$2:$J$67,8,FALSE)*100</f>
        <v>100</v>
      </c>
      <c r="S686" s="4" t="str">
        <f>VLOOKUP(A686,Übersicht!$C$2:$K$67,9,FALSE)</f>
        <v>-</v>
      </c>
      <c r="T686" s="4" t="str">
        <f>VLOOKUP(A686,Übersicht!$C$2:$L$67,10,FALSE)</f>
        <v>-</v>
      </c>
      <c r="U686" s="25">
        <f>VLOOKUP(A686,Übersicht!$C$2:$M$67,11,FALSE)</f>
        <v>500</v>
      </c>
      <c r="V686" s="25" t="str">
        <f>VLOOKUP(A686,Übersicht!$C$2:$N$67,12,FALSE)</f>
        <v>-</v>
      </c>
      <c r="W686" s="25" t="str">
        <f>VLOOKUP(A686,Übersicht!$C$2:$O$67,13,FALSE)</f>
        <v>-</v>
      </c>
      <c r="X686" s="4" t="s">
        <v>67</v>
      </c>
    </row>
    <row r="687" spans="1:24" x14ac:dyDescent="0.35">
      <c r="A687" s="3">
        <v>2224</v>
      </c>
      <c r="B687" s="22" t="s">
        <v>15</v>
      </c>
      <c r="C687" t="s">
        <v>33</v>
      </c>
      <c r="D687" s="23">
        <f>VLOOKUP(A687,Übersicht!$C$2:$D$67,2,FALSE)</f>
        <v>0</v>
      </c>
      <c r="E687" s="23" t="str">
        <f>VLOOKUP(A687,Übersicht!$C$2:$E$67,3,FALSE)</f>
        <v>≤ 5 bar</v>
      </c>
      <c r="F687" s="3">
        <v>681</v>
      </c>
      <c r="G687" s="3">
        <f>VLOOKUP(A687,Übersicht!$C$2:$P$67,14,FALSE)</f>
        <v>3</v>
      </c>
      <c r="H687" s="3">
        <v>1</v>
      </c>
      <c r="I687" s="24">
        <v>738.5333333333333</v>
      </c>
      <c r="J687" s="3">
        <v>2013</v>
      </c>
      <c r="K687" s="4">
        <f t="shared" si="10"/>
        <v>22</v>
      </c>
      <c r="L687" s="21">
        <f>VLOOKUP(A687,Übersicht!$C$2:$F$67,4,FALSE)</f>
        <v>30</v>
      </c>
      <c r="M687" s="21">
        <f>VLOOKUP(A687,Übersicht!$C$2:$F$67,4,FALSE)</f>
        <v>30</v>
      </c>
      <c r="N687" s="3" t="s">
        <v>67</v>
      </c>
      <c r="O687" s="3">
        <v>1</v>
      </c>
      <c r="P687" s="4">
        <f>VLOOKUP(A687,Übersicht!$C$2:$I$67,7,FALSE)*100</f>
        <v>60</v>
      </c>
      <c r="Q687" s="4" t="s">
        <v>67</v>
      </c>
      <c r="R687" s="4">
        <f>VLOOKUP(A687,Übersicht!$C$2:$J$67,8,FALSE)*100</f>
        <v>100</v>
      </c>
      <c r="S687" s="4" t="str">
        <f>VLOOKUP(A687,Übersicht!$C$2:$K$67,9,FALSE)</f>
        <v>-</v>
      </c>
      <c r="T687" s="4" t="str">
        <f>VLOOKUP(A687,Übersicht!$C$2:$L$67,10,FALSE)</f>
        <v>-</v>
      </c>
      <c r="U687" s="25">
        <f>VLOOKUP(A687,Übersicht!$C$2:$M$67,11,FALSE)</f>
        <v>500</v>
      </c>
      <c r="V687" s="25" t="str">
        <f>VLOOKUP(A687,Übersicht!$C$2:$N$67,12,FALSE)</f>
        <v>-</v>
      </c>
      <c r="W687" s="25" t="str">
        <f>VLOOKUP(A687,Übersicht!$C$2:$O$67,13,FALSE)</f>
        <v>-</v>
      </c>
      <c r="X687" s="4" t="s">
        <v>67</v>
      </c>
    </row>
    <row r="688" spans="1:24" x14ac:dyDescent="0.35">
      <c r="A688" s="3">
        <v>2224</v>
      </c>
      <c r="B688" s="22" t="s">
        <v>15</v>
      </c>
      <c r="C688" t="s">
        <v>33</v>
      </c>
      <c r="D688" s="23">
        <f>VLOOKUP(A688,Übersicht!$C$2:$D$67,2,FALSE)</f>
        <v>0</v>
      </c>
      <c r="E688" s="23" t="str">
        <f>VLOOKUP(A688,Übersicht!$C$2:$E$67,3,FALSE)</f>
        <v>≤ 5 bar</v>
      </c>
      <c r="F688" s="3">
        <v>682</v>
      </c>
      <c r="G688" s="3">
        <f>VLOOKUP(A688,Übersicht!$C$2:$P$67,14,FALSE)</f>
        <v>3</v>
      </c>
      <c r="H688" s="3">
        <v>1</v>
      </c>
      <c r="I688" s="24">
        <v>738.5333333333333</v>
      </c>
      <c r="J688" s="3">
        <v>2014</v>
      </c>
      <c r="K688" s="4">
        <f t="shared" si="10"/>
        <v>23</v>
      </c>
      <c r="L688" s="21">
        <f>VLOOKUP(A688,Übersicht!$C$2:$F$67,4,FALSE)</f>
        <v>30</v>
      </c>
      <c r="M688" s="21">
        <f>VLOOKUP(A688,Übersicht!$C$2:$F$67,4,FALSE)</f>
        <v>30</v>
      </c>
      <c r="N688" s="3" t="s">
        <v>67</v>
      </c>
      <c r="O688" s="3">
        <v>1</v>
      </c>
      <c r="P688" s="4">
        <f>VLOOKUP(A688,Übersicht!$C$2:$I$67,7,FALSE)*100</f>
        <v>60</v>
      </c>
      <c r="Q688" s="4" t="s">
        <v>67</v>
      </c>
      <c r="R688" s="4">
        <f>VLOOKUP(A688,Übersicht!$C$2:$J$67,8,FALSE)*100</f>
        <v>100</v>
      </c>
      <c r="S688" s="4" t="str">
        <f>VLOOKUP(A688,Übersicht!$C$2:$K$67,9,FALSE)</f>
        <v>-</v>
      </c>
      <c r="T688" s="4" t="str">
        <f>VLOOKUP(A688,Übersicht!$C$2:$L$67,10,FALSE)</f>
        <v>-</v>
      </c>
      <c r="U688" s="25">
        <f>VLOOKUP(A688,Übersicht!$C$2:$M$67,11,FALSE)</f>
        <v>500</v>
      </c>
      <c r="V688" s="25" t="str">
        <f>VLOOKUP(A688,Übersicht!$C$2:$N$67,12,FALSE)</f>
        <v>-</v>
      </c>
      <c r="W688" s="25" t="str">
        <f>VLOOKUP(A688,Übersicht!$C$2:$O$67,13,FALSE)</f>
        <v>-</v>
      </c>
      <c r="X688" s="4" t="s">
        <v>67</v>
      </c>
    </row>
    <row r="689" spans="1:24" x14ac:dyDescent="0.35">
      <c r="A689" s="3">
        <v>2224</v>
      </c>
      <c r="B689" s="22" t="s">
        <v>15</v>
      </c>
      <c r="C689" t="s">
        <v>33</v>
      </c>
      <c r="D689" s="23">
        <f>VLOOKUP(A689,Übersicht!$C$2:$D$67,2,FALSE)</f>
        <v>0</v>
      </c>
      <c r="E689" s="23" t="str">
        <f>VLOOKUP(A689,Übersicht!$C$2:$E$67,3,FALSE)</f>
        <v>≤ 5 bar</v>
      </c>
      <c r="F689" s="3">
        <v>683</v>
      </c>
      <c r="G689" s="3">
        <f>VLOOKUP(A689,Übersicht!$C$2:$P$67,14,FALSE)</f>
        <v>3</v>
      </c>
      <c r="H689" s="3">
        <v>1</v>
      </c>
      <c r="I689" s="24">
        <v>738.5333333333333</v>
      </c>
      <c r="J689" s="3">
        <v>2015</v>
      </c>
      <c r="K689" s="4">
        <f t="shared" si="10"/>
        <v>24</v>
      </c>
      <c r="L689" s="21">
        <f>VLOOKUP(A689,Übersicht!$C$2:$F$67,4,FALSE)</f>
        <v>30</v>
      </c>
      <c r="M689" s="21">
        <f>VLOOKUP(A689,Übersicht!$C$2:$F$67,4,FALSE)</f>
        <v>30</v>
      </c>
      <c r="N689" s="3" t="s">
        <v>67</v>
      </c>
      <c r="O689" s="3">
        <v>1</v>
      </c>
      <c r="P689" s="4">
        <f>VLOOKUP(A689,Übersicht!$C$2:$I$67,7,FALSE)*100</f>
        <v>60</v>
      </c>
      <c r="Q689" s="4" t="s">
        <v>67</v>
      </c>
      <c r="R689" s="4">
        <f>VLOOKUP(A689,Übersicht!$C$2:$J$67,8,FALSE)*100</f>
        <v>100</v>
      </c>
      <c r="S689" s="4" t="str">
        <f>VLOOKUP(A689,Übersicht!$C$2:$K$67,9,FALSE)</f>
        <v>-</v>
      </c>
      <c r="T689" s="4" t="str">
        <f>VLOOKUP(A689,Übersicht!$C$2:$L$67,10,FALSE)</f>
        <v>-</v>
      </c>
      <c r="U689" s="25">
        <f>VLOOKUP(A689,Übersicht!$C$2:$M$67,11,FALSE)</f>
        <v>500</v>
      </c>
      <c r="V689" s="25" t="str">
        <f>VLOOKUP(A689,Übersicht!$C$2:$N$67,12,FALSE)</f>
        <v>-</v>
      </c>
      <c r="W689" s="25" t="str">
        <f>VLOOKUP(A689,Übersicht!$C$2:$O$67,13,FALSE)</f>
        <v>-</v>
      </c>
      <c r="X689" s="4" t="s">
        <v>67</v>
      </c>
    </row>
    <row r="690" spans="1:24" x14ac:dyDescent="0.35">
      <c r="A690" s="3">
        <v>2224</v>
      </c>
      <c r="B690" s="22" t="s">
        <v>15</v>
      </c>
      <c r="C690" t="s">
        <v>33</v>
      </c>
      <c r="D690" s="23">
        <f>VLOOKUP(A690,Übersicht!$C$2:$D$67,2,FALSE)</f>
        <v>0</v>
      </c>
      <c r="E690" s="23" t="str">
        <f>VLOOKUP(A690,Übersicht!$C$2:$E$67,3,FALSE)</f>
        <v>≤ 5 bar</v>
      </c>
      <c r="F690" s="3">
        <v>684</v>
      </c>
      <c r="G690" s="3">
        <f>VLOOKUP(A690,Übersicht!$C$2:$P$67,14,FALSE)</f>
        <v>3</v>
      </c>
      <c r="H690" s="3">
        <v>1</v>
      </c>
      <c r="I690" s="24">
        <v>738.5333333333333</v>
      </c>
      <c r="J690" s="3">
        <v>2016</v>
      </c>
      <c r="K690" s="4">
        <f t="shared" si="10"/>
        <v>25</v>
      </c>
      <c r="L690" s="21">
        <f>VLOOKUP(A690,Übersicht!$C$2:$F$67,4,FALSE)</f>
        <v>30</v>
      </c>
      <c r="M690" s="21">
        <f>VLOOKUP(A690,Übersicht!$C$2:$F$67,4,FALSE)</f>
        <v>30</v>
      </c>
      <c r="N690" s="3" t="s">
        <v>67</v>
      </c>
      <c r="O690" s="3">
        <v>1</v>
      </c>
      <c r="P690" s="4">
        <f>VLOOKUP(A690,Übersicht!$C$2:$I$67,7,FALSE)*100</f>
        <v>60</v>
      </c>
      <c r="Q690" s="4" t="s">
        <v>67</v>
      </c>
      <c r="R690" s="4">
        <f>VLOOKUP(A690,Übersicht!$C$2:$J$67,8,FALSE)*100</f>
        <v>100</v>
      </c>
      <c r="S690" s="4" t="str">
        <f>VLOOKUP(A690,Übersicht!$C$2:$K$67,9,FALSE)</f>
        <v>-</v>
      </c>
      <c r="T690" s="4" t="str">
        <f>VLOOKUP(A690,Übersicht!$C$2:$L$67,10,FALSE)</f>
        <v>-</v>
      </c>
      <c r="U690" s="25">
        <f>VLOOKUP(A690,Übersicht!$C$2:$M$67,11,FALSE)</f>
        <v>500</v>
      </c>
      <c r="V690" s="25" t="str">
        <f>VLOOKUP(A690,Übersicht!$C$2:$N$67,12,FALSE)</f>
        <v>-</v>
      </c>
      <c r="W690" s="25" t="str">
        <f>VLOOKUP(A690,Übersicht!$C$2:$O$67,13,FALSE)</f>
        <v>-</v>
      </c>
      <c r="X690" s="4" t="s">
        <v>67</v>
      </c>
    </row>
    <row r="691" spans="1:24" x14ac:dyDescent="0.35">
      <c r="A691" s="3">
        <v>2224</v>
      </c>
      <c r="B691" s="22" t="s">
        <v>15</v>
      </c>
      <c r="C691" t="s">
        <v>33</v>
      </c>
      <c r="D691" s="23">
        <f>VLOOKUP(A691,Übersicht!$C$2:$D$67,2,FALSE)</f>
        <v>0</v>
      </c>
      <c r="E691" s="23" t="str">
        <f>VLOOKUP(A691,Übersicht!$C$2:$E$67,3,FALSE)</f>
        <v>≤ 5 bar</v>
      </c>
      <c r="F691" s="3">
        <v>685</v>
      </c>
      <c r="G691" s="3">
        <f>VLOOKUP(A691,Übersicht!$C$2:$P$67,14,FALSE)</f>
        <v>3</v>
      </c>
      <c r="H691" s="3">
        <v>1</v>
      </c>
      <c r="I691" s="24">
        <v>738.5333333333333</v>
      </c>
      <c r="J691" s="3">
        <v>2017</v>
      </c>
      <c r="K691" s="4">
        <f t="shared" si="10"/>
        <v>26</v>
      </c>
      <c r="L691" s="21">
        <f>VLOOKUP(A691,Übersicht!$C$2:$F$67,4,FALSE)</f>
        <v>30</v>
      </c>
      <c r="M691" s="21">
        <f>VLOOKUP(A691,Übersicht!$C$2:$F$67,4,FALSE)</f>
        <v>30</v>
      </c>
      <c r="N691" s="3" t="s">
        <v>67</v>
      </c>
      <c r="O691" s="3">
        <v>1</v>
      </c>
      <c r="P691" s="4">
        <f>VLOOKUP(A691,Übersicht!$C$2:$I$67,7,FALSE)*100</f>
        <v>60</v>
      </c>
      <c r="Q691" s="4" t="s">
        <v>67</v>
      </c>
      <c r="R691" s="4">
        <f>VLOOKUP(A691,Übersicht!$C$2:$J$67,8,FALSE)*100</f>
        <v>100</v>
      </c>
      <c r="S691" s="4" t="str">
        <f>VLOOKUP(A691,Übersicht!$C$2:$K$67,9,FALSE)</f>
        <v>-</v>
      </c>
      <c r="T691" s="4" t="str">
        <f>VLOOKUP(A691,Übersicht!$C$2:$L$67,10,FALSE)</f>
        <v>-</v>
      </c>
      <c r="U691" s="25">
        <f>VLOOKUP(A691,Übersicht!$C$2:$M$67,11,FALSE)</f>
        <v>500</v>
      </c>
      <c r="V691" s="25" t="str">
        <f>VLOOKUP(A691,Übersicht!$C$2:$N$67,12,FALSE)</f>
        <v>-</v>
      </c>
      <c r="W691" s="25" t="str">
        <f>VLOOKUP(A691,Übersicht!$C$2:$O$67,13,FALSE)</f>
        <v>-</v>
      </c>
      <c r="X691" s="4" t="s">
        <v>67</v>
      </c>
    </row>
    <row r="692" spans="1:24" x14ac:dyDescent="0.35">
      <c r="A692" s="3">
        <v>2224</v>
      </c>
      <c r="B692" s="22" t="s">
        <v>15</v>
      </c>
      <c r="C692" t="s">
        <v>33</v>
      </c>
      <c r="D692" s="23">
        <f>VLOOKUP(A692,Übersicht!$C$2:$D$67,2,FALSE)</f>
        <v>0</v>
      </c>
      <c r="E692" s="23" t="str">
        <f>VLOOKUP(A692,Übersicht!$C$2:$E$67,3,FALSE)</f>
        <v>≤ 5 bar</v>
      </c>
      <c r="F692" s="3">
        <v>686</v>
      </c>
      <c r="G692" s="3">
        <f>VLOOKUP(A692,Übersicht!$C$2:$P$67,14,FALSE)</f>
        <v>3</v>
      </c>
      <c r="H692" s="3">
        <v>1</v>
      </c>
      <c r="I692" s="24">
        <v>738.5333333333333</v>
      </c>
      <c r="J692" s="3">
        <v>2018</v>
      </c>
      <c r="K692" s="4">
        <f t="shared" si="10"/>
        <v>27</v>
      </c>
      <c r="L692" s="21">
        <f>VLOOKUP(A692,Übersicht!$C$2:$F$67,4,FALSE)</f>
        <v>30</v>
      </c>
      <c r="M692" s="21">
        <f>VLOOKUP(A692,Übersicht!$C$2:$F$67,4,FALSE)</f>
        <v>30</v>
      </c>
      <c r="N692" s="3" t="s">
        <v>67</v>
      </c>
      <c r="O692" s="3">
        <v>1</v>
      </c>
      <c r="P692" s="4">
        <f>VLOOKUP(A692,Übersicht!$C$2:$I$67,7,FALSE)*100</f>
        <v>60</v>
      </c>
      <c r="Q692" s="4" t="s">
        <v>67</v>
      </c>
      <c r="R692" s="4">
        <f>VLOOKUP(A692,Übersicht!$C$2:$J$67,8,FALSE)*100</f>
        <v>100</v>
      </c>
      <c r="S692" s="4" t="str">
        <f>VLOOKUP(A692,Übersicht!$C$2:$K$67,9,FALSE)</f>
        <v>-</v>
      </c>
      <c r="T692" s="4" t="str">
        <f>VLOOKUP(A692,Übersicht!$C$2:$L$67,10,FALSE)</f>
        <v>-</v>
      </c>
      <c r="U692" s="25">
        <f>VLOOKUP(A692,Übersicht!$C$2:$M$67,11,FALSE)</f>
        <v>500</v>
      </c>
      <c r="V692" s="25" t="str">
        <f>VLOOKUP(A692,Übersicht!$C$2:$N$67,12,FALSE)</f>
        <v>-</v>
      </c>
      <c r="W692" s="25" t="str">
        <f>VLOOKUP(A692,Übersicht!$C$2:$O$67,13,FALSE)</f>
        <v>-</v>
      </c>
      <c r="X692" s="4" t="s">
        <v>67</v>
      </c>
    </row>
    <row r="693" spans="1:24" x14ac:dyDescent="0.35">
      <c r="A693" s="3">
        <v>2224</v>
      </c>
      <c r="B693" s="22" t="s">
        <v>15</v>
      </c>
      <c r="C693" t="s">
        <v>33</v>
      </c>
      <c r="D693" s="23">
        <f>VLOOKUP(A693,Übersicht!$C$2:$D$67,2,FALSE)</f>
        <v>0</v>
      </c>
      <c r="E693" s="23" t="str">
        <f>VLOOKUP(A693,Übersicht!$C$2:$E$67,3,FALSE)</f>
        <v>≤ 5 bar</v>
      </c>
      <c r="F693" s="3">
        <v>687</v>
      </c>
      <c r="G693" s="3">
        <f>VLOOKUP(A693,Übersicht!$C$2:$P$67,14,FALSE)</f>
        <v>3</v>
      </c>
      <c r="H693" s="3">
        <v>1</v>
      </c>
      <c r="I693" s="24">
        <v>738.5333333333333</v>
      </c>
      <c r="J693" s="3">
        <v>2019</v>
      </c>
      <c r="K693" s="4">
        <f t="shared" si="10"/>
        <v>28</v>
      </c>
      <c r="L693" s="21">
        <f>VLOOKUP(A693,Übersicht!$C$2:$F$67,4,FALSE)</f>
        <v>30</v>
      </c>
      <c r="M693" s="21">
        <f>VLOOKUP(A693,Übersicht!$C$2:$F$67,4,FALSE)</f>
        <v>30</v>
      </c>
      <c r="N693" s="3" t="s">
        <v>67</v>
      </c>
      <c r="O693" s="3">
        <v>1</v>
      </c>
      <c r="P693" s="4">
        <f>VLOOKUP(A693,Übersicht!$C$2:$I$67,7,FALSE)*100</f>
        <v>60</v>
      </c>
      <c r="Q693" s="4" t="s">
        <v>67</v>
      </c>
      <c r="R693" s="4">
        <f>VLOOKUP(A693,Übersicht!$C$2:$J$67,8,FALSE)*100</f>
        <v>100</v>
      </c>
      <c r="S693" s="4" t="str">
        <f>VLOOKUP(A693,Übersicht!$C$2:$K$67,9,FALSE)</f>
        <v>-</v>
      </c>
      <c r="T693" s="4" t="str">
        <f>VLOOKUP(A693,Übersicht!$C$2:$L$67,10,FALSE)</f>
        <v>-</v>
      </c>
      <c r="U693" s="25">
        <f>VLOOKUP(A693,Übersicht!$C$2:$M$67,11,FALSE)</f>
        <v>500</v>
      </c>
      <c r="V693" s="25" t="str">
        <f>VLOOKUP(A693,Übersicht!$C$2:$N$67,12,FALSE)</f>
        <v>-</v>
      </c>
      <c r="W693" s="25" t="str">
        <f>VLOOKUP(A693,Übersicht!$C$2:$O$67,13,FALSE)</f>
        <v>-</v>
      </c>
      <c r="X693" s="4" t="s">
        <v>67</v>
      </c>
    </row>
    <row r="694" spans="1:24" x14ac:dyDescent="0.35">
      <c r="A694" s="3">
        <v>2224</v>
      </c>
      <c r="B694" s="22" t="s">
        <v>15</v>
      </c>
      <c r="C694" t="s">
        <v>33</v>
      </c>
      <c r="D694" s="23">
        <f>VLOOKUP(A694,Übersicht!$C$2:$D$67,2,FALSE)</f>
        <v>0</v>
      </c>
      <c r="E694" s="23" t="str">
        <f>VLOOKUP(A694,Übersicht!$C$2:$E$67,3,FALSE)</f>
        <v>≤ 5 bar</v>
      </c>
      <c r="F694" s="3">
        <v>688</v>
      </c>
      <c r="G694" s="3">
        <f>VLOOKUP(A694,Übersicht!$C$2:$P$67,14,FALSE)</f>
        <v>3</v>
      </c>
      <c r="H694" s="3">
        <v>1</v>
      </c>
      <c r="I694" s="24">
        <v>738.5333333333333</v>
      </c>
      <c r="J694" s="3">
        <v>2020</v>
      </c>
      <c r="K694" s="4">
        <f t="shared" si="10"/>
        <v>29</v>
      </c>
      <c r="L694" s="21">
        <f>VLOOKUP(A694,Übersicht!$C$2:$F$67,4,FALSE)</f>
        <v>30</v>
      </c>
      <c r="M694" s="21">
        <f>VLOOKUP(A694,Übersicht!$C$2:$F$67,4,FALSE)</f>
        <v>30</v>
      </c>
      <c r="N694" s="3" t="s">
        <v>67</v>
      </c>
      <c r="O694" s="3">
        <v>1</v>
      </c>
      <c r="P694" s="4">
        <f>VLOOKUP(A694,Übersicht!$C$2:$I$67,7,FALSE)*100</f>
        <v>60</v>
      </c>
      <c r="Q694" s="4" t="s">
        <v>67</v>
      </c>
      <c r="R694" s="4">
        <f>VLOOKUP(A694,Übersicht!$C$2:$J$67,8,FALSE)*100</f>
        <v>100</v>
      </c>
      <c r="S694" s="4" t="str">
        <f>VLOOKUP(A694,Übersicht!$C$2:$K$67,9,FALSE)</f>
        <v>-</v>
      </c>
      <c r="T694" s="4" t="str">
        <f>VLOOKUP(A694,Übersicht!$C$2:$L$67,10,FALSE)</f>
        <v>-</v>
      </c>
      <c r="U694" s="25">
        <f>VLOOKUP(A694,Übersicht!$C$2:$M$67,11,FALSE)</f>
        <v>500</v>
      </c>
      <c r="V694" s="25" t="str">
        <f>VLOOKUP(A694,Übersicht!$C$2:$N$67,12,FALSE)</f>
        <v>-</v>
      </c>
      <c r="W694" s="25" t="str">
        <f>VLOOKUP(A694,Übersicht!$C$2:$O$67,13,FALSE)</f>
        <v>-</v>
      </c>
      <c r="X694" s="4" t="s">
        <v>67</v>
      </c>
    </row>
    <row r="695" spans="1:24" x14ac:dyDescent="0.35">
      <c r="A695" s="3">
        <v>2224</v>
      </c>
      <c r="B695" s="22" t="s">
        <v>15</v>
      </c>
      <c r="C695" t="s">
        <v>33</v>
      </c>
      <c r="D695" s="23">
        <f>VLOOKUP(A695,Übersicht!$C$2:$D$67,2,FALSE)</f>
        <v>0</v>
      </c>
      <c r="E695" s="23" t="str">
        <f>VLOOKUP(A695,Übersicht!$C$2:$E$67,3,FALSE)</f>
        <v>≤ 5 bar</v>
      </c>
      <c r="F695" s="3">
        <v>689</v>
      </c>
      <c r="G695" s="3">
        <f>VLOOKUP(A695,Übersicht!$C$2:$P$67,14,FALSE)</f>
        <v>3</v>
      </c>
      <c r="H695" s="3">
        <v>1</v>
      </c>
      <c r="I695" s="24">
        <v>738.5333333333333</v>
      </c>
      <c r="J695" s="3">
        <v>2021</v>
      </c>
      <c r="K695" s="4">
        <f t="shared" si="10"/>
        <v>30</v>
      </c>
      <c r="L695" s="21">
        <f>VLOOKUP(A695,Übersicht!$C$2:$F$67,4,FALSE)</f>
        <v>30</v>
      </c>
      <c r="M695" s="21">
        <f>VLOOKUP(A695,Übersicht!$C$2:$F$67,4,FALSE)</f>
        <v>30</v>
      </c>
      <c r="N695" s="3" t="s">
        <v>67</v>
      </c>
      <c r="O695" s="3">
        <v>1</v>
      </c>
      <c r="P695" s="4">
        <f>VLOOKUP(A695,Übersicht!$C$2:$I$67,7,FALSE)*100</f>
        <v>60</v>
      </c>
      <c r="Q695" s="4" t="s">
        <v>67</v>
      </c>
      <c r="R695" s="4">
        <f>VLOOKUP(A695,Übersicht!$C$2:$J$67,8,FALSE)*100</f>
        <v>100</v>
      </c>
      <c r="S695" s="4" t="str">
        <f>VLOOKUP(A695,Übersicht!$C$2:$K$67,9,FALSE)</f>
        <v>-</v>
      </c>
      <c r="T695" s="4" t="str">
        <f>VLOOKUP(A695,Übersicht!$C$2:$L$67,10,FALSE)</f>
        <v>-</v>
      </c>
      <c r="U695" s="25">
        <f>VLOOKUP(A695,Übersicht!$C$2:$M$67,11,FALSE)</f>
        <v>500</v>
      </c>
      <c r="V695" s="25" t="str">
        <f>VLOOKUP(A695,Übersicht!$C$2:$N$67,12,FALSE)</f>
        <v>-</v>
      </c>
      <c r="W695" s="25" t="str">
        <f>VLOOKUP(A695,Übersicht!$C$2:$O$67,13,FALSE)</f>
        <v>-</v>
      </c>
      <c r="X695" s="4" t="s">
        <v>67</v>
      </c>
    </row>
    <row r="696" spans="1:24" x14ac:dyDescent="0.35">
      <c r="A696" s="3">
        <v>2209</v>
      </c>
      <c r="B696" s="22" t="s">
        <v>15</v>
      </c>
      <c r="C696" s="21" t="s">
        <v>34</v>
      </c>
      <c r="D696" s="23">
        <f>VLOOKUP(A696,Übersicht!$C$2:$D$67,2,FALSE)</f>
        <v>0</v>
      </c>
      <c r="E696" s="23" t="str">
        <f>VLOOKUP(A696,Übersicht!$C$2:$E$67,3,FALSE)</f>
        <v>≤ 5 bar</v>
      </c>
      <c r="F696" s="3">
        <v>690</v>
      </c>
      <c r="G696" s="3">
        <f>VLOOKUP(A696,Übersicht!$C$2:$P$67,14,FALSE)</f>
        <v>99</v>
      </c>
      <c r="H696" s="3">
        <v>1</v>
      </c>
      <c r="I696" s="24">
        <v>0</v>
      </c>
      <c r="J696" s="3">
        <v>1998</v>
      </c>
      <c r="K696" s="4">
        <f t="shared" si="10"/>
        <v>1</v>
      </c>
      <c r="L696" s="21">
        <f>VLOOKUP(A696,Übersicht!$C$2:$F$67,4,FALSE)</f>
        <v>24</v>
      </c>
      <c r="M696" s="21">
        <f>VLOOKUP(A696,Übersicht!$C$2:$F$67,4,FALSE)</f>
        <v>24</v>
      </c>
      <c r="N696" s="3" t="s">
        <v>67</v>
      </c>
      <c r="O696" s="3">
        <v>1</v>
      </c>
      <c r="P696" s="4">
        <f>VLOOKUP(A696,Übersicht!$C$2:$I$67,7,FALSE)*100</f>
        <v>10</v>
      </c>
      <c r="Q696" s="4" t="s">
        <v>67</v>
      </c>
      <c r="R696" s="4">
        <f>VLOOKUP(A696,Übersicht!$C$2:$J$67,8,FALSE)*100</f>
        <v>100</v>
      </c>
      <c r="S696" s="4">
        <f>VLOOKUP(A696,Übersicht!$C$2:$K$67,9,FALSE)*100</f>
        <v>30</v>
      </c>
      <c r="T696" s="4" t="str">
        <f>VLOOKUP(A696,Übersicht!$C$2:$L$67,10,FALSE)</f>
        <v>-</v>
      </c>
      <c r="U696" s="25">
        <f>VLOOKUP(A696,Übersicht!$C$2:$M$67,11,FALSE)</f>
        <v>0</v>
      </c>
      <c r="V696" s="25">
        <f>VLOOKUP(A696,Übersicht!$C$2:$N$67,12,FALSE)</f>
        <v>0</v>
      </c>
      <c r="W696" s="25" t="str">
        <f>VLOOKUP(A696,Übersicht!$C$2:$O$67,13,FALSE)</f>
        <v>-</v>
      </c>
      <c r="X696" s="4" t="s">
        <v>67</v>
      </c>
    </row>
    <row r="697" spans="1:24" x14ac:dyDescent="0.35">
      <c r="A697" s="3">
        <v>2209</v>
      </c>
      <c r="B697" s="22" t="s">
        <v>15</v>
      </c>
      <c r="C697" s="21" t="s">
        <v>34</v>
      </c>
      <c r="D697" s="23">
        <f>VLOOKUP(A697,Übersicht!$C$2:$D$67,2,FALSE)</f>
        <v>0</v>
      </c>
      <c r="E697" s="23" t="str">
        <f>VLOOKUP(A697,Übersicht!$C$2:$E$67,3,FALSE)</f>
        <v>≤ 5 bar</v>
      </c>
      <c r="F697" s="3">
        <v>691</v>
      </c>
      <c r="G697" s="3">
        <f>VLOOKUP(A697,Übersicht!$C$2:$P$67,14,FALSE)</f>
        <v>99</v>
      </c>
      <c r="H697" s="3">
        <v>1</v>
      </c>
      <c r="I697" s="24">
        <v>0</v>
      </c>
      <c r="J697" s="3">
        <v>1999</v>
      </c>
      <c r="K697" s="4">
        <f t="shared" si="10"/>
        <v>2</v>
      </c>
      <c r="L697" s="21">
        <f>VLOOKUP(A697,Übersicht!$C$2:$F$67,4,FALSE)</f>
        <v>24</v>
      </c>
      <c r="M697" s="21">
        <f>VLOOKUP(A697,Übersicht!$C$2:$F$67,4,FALSE)</f>
        <v>24</v>
      </c>
      <c r="N697" s="3" t="s">
        <v>67</v>
      </c>
      <c r="O697" s="3">
        <v>1</v>
      </c>
      <c r="P697" s="4">
        <f>VLOOKUP(A697,Übersicht!$C$2:$I$67,7,FALSE)*100</f>
        <v>10</v>
      </c>
      <c r="Q697" s="4" t="s">
        <v>67</v>
      </c>
      <c r="R697" s="4">
        <f>VLOOKUP(A697,Übersicht!$C$2:$J$67,8,FALSE)*100</f>
        <v>100</v>
      </c>
      <c r="S697" s="4">
        <f>VLOOKUP(A697,Übersicht!$C$2:$K$67,9,FALSE)*100</f>
        <v>30</v>
      </c>
      <c r="T697" s="4" t="str">
        <f>VLOOKUP(A697,Übersicht!$C$2:$L$67,10,FALSE)</f>
        <v>-</v>
      </c>
      <c r="U697" s="25">
        <f>VLOOKUP(A697,Übersicht!$C$2:$M$67,11,FALSE)</f>
        <v>0</v>
      </c>
      <c r="V697" s="25">
        <f>VLOOKUP(A697,Übersicht!$C$2:$N$67,12,FALSE)</f>
        <v>0</v>
      </c>
      <c r="W697" s="25" t="str">
        <f>VLOOKUP(A697,Übersicht!$C$2:$O$67,13,FALSE)</f>
        <v>-</v>
      </c>
      <c r="X697" s="4" t="s">
        <v>67</v>
      </c>
    </row>
    <row r="698" spans="1:24" x14ac:dyDescent="0.35">
      <c r="A698" s="3">
        <v>2209</v>
      </c>
      <c r="B698" s="22" t="s">
        <v>15</v>
      </c>
      <c r="C698" s="21" t="s">
        <v>34</v>
      </c>
      <c r="D698" s="23">
        <f>VLOOKUP(A698,Übersicht!$C$2:$D$67,2,FALSE)</f>
        <v>0</v>
      </c>
      <c r="E698" s="23" t="str">
        <f>VLOOKUP(A698,Übersicht!$C$2:$E$67,3,FALSE)</f>
        <v>≤ 5 bar</v>
      </c>
      <c r="F698" s="3">
        <v>692</v>
      </c>
      <c r="G698" s="3">
        <f>VLOOKUP(A698,Übersicht!$C$2:$P$67,14,FALSE)</f>
        <v>99</v>
      </c>
      <c r="H698" s="3">
        <v>1</v>
      </c>
      <c r="I698" s="24">
        <v>0</v>
      </c>
      <c r="J698" s="3">
        <v>2000</v>
      </c>
      <c r="K698" s="4">
        <f t="shared" si="10"/>
        <v>3</v>
      </c>
      <c r="L698" s="21">
        <f>VLOOKUP(A698,Übersicht!$C$2:$F$67,4,FALSE)</f>
        <v>24</v>
      </c>
      <c r="M698" s="21">
        <f>VLOOKUP(A698,Übersicht!$C$2:$F$67,4,FALSE)</f>
        <v>24</v>
      </c>
      <c r="N698" s="3" t="s">
        <v>67</v>
      </c>
      <c r="O698" s="3">
        <v>1</v>
      </c>
      <c r="P698" s="4">
        <f>VLOOKUP(A698,Übersicht!$C$2:$I$67,7,FALSE)*100</f>
        <v>10</v>
      </c>
      <c r="Q698" s="4" t="s">
        <v>67</v>
      </c>
      <c r="R698" s="4">
        <f>VLOOKUP(A698,Übersicht!$C$2:$J$67,8,FALSE)*100</f>
        <v>100</v>
      </c>
      <c r="S698" s="4">
        <f>VLOOKUP(A698,Übersicht!$C$2:$K$67,9,FALSE)*100</f>
        <v>30</v>
      </c>
      <c r="T698" s="4" t="str">
        <f>VLOOKUP(A698,Übersicht!$C$2:$L$67,10,FALSE)</f>
        <v>-</v>
      </c>
      <c r="U698" s="25">
        <f>VLOOKUP(A698,Übersicht!$C$2:$M$67,11,FALSE)</f>
        <v>0</v>
      </c>
      <c r="V698" s="25">
        <f>VLOOKUP(A698,Übersicht!$C$2:$N$67,12,FALSE)</f>
        <v>0</v>
      </c>
      <c r="W698" s="25" t="str">
        <f>VLOOKUP(A698,Übersicht!$C$2:$O$67,13,FALSE)</f>
        <v>-</v>
      </c>
      <c r="X698" s="4" t="s">
        <v>67</v>
      </c>
    </row>
    <row r="699" spans="1:24" x14ac:dyDescent="0.35">
      <c r="A699" s="3">
        <v>2209</v>
      </c>
      <c r="B699" s="22" t="s">
        <v>15</v>
      </c>
      <c r="C699" s="21" t="s">
        <v>34</v>
      </c>
      <c r="D699" s="23">
        <f>VLOOKUP(A699,Übersicht!$C$2:$D$67,2,FALSE)</f>
        <v>0</v>
      </c>
      <c r="E699" s="23" t="str">
        <f>VLOOKUP(A699,Übersicht!$C$2:$E$67,3,FALSE)</f>
        <v>≤ 5 bar</v>
      </c>
      <c r="F699" s="3">
        <v>693</v>
      </c>
      <c r="G699" s="3">
        <f>VLOOKUP(A699,Übersicht!$C$2:$P$67,14,FALSE)</f>
        <v>99</v>
      </c>
      <c r="H699" s="3">
        <v>1</v>
      </c>
      <c r="I699" s="24">
        <v>0</v>
      </c>
      <c r="J699" s="3">
        <v>2001</v>
      </c>
      <c r="K699" s="4">
        <f t="shared" si="10"/>
        <v>4</v>
      </c>
      <c r="L699" s="21">
        <f>VLOOKUP(A699,Übersicht!$C$2:$F$67,4,FALSE)</f>
        <v>24</v>
      </c>
      <c r="M699" s="21">
        <f>VLOOKUP(A699,Übersicht!$C$2:$F$67,4,FALSE)</f>
        <v>24</v>
      </c>
      <c r="N699" s="3" t="s">
        <v>67</v>
      </c>
      <c r="O699" s="3">
        <v>1</v>
      </c>
      <c r="P699" s="4">
        <f>VLOOKUP(A699,Übersicht!$C$2:$I$67,7,FALSE)*100</f>
        <v>10</v>
      </c>
      <c r="Q699" s="4" t="s">
        <v>67</v>
      </c>
      <c r="R699" s="4">
        <f>VLOOKUP(A699,Übersicht!$C$2:$J$67,8,FALSE)*100</f>
        <v>100</v>
      </c>
      <c r="S699" s="4">
        <f>VLOOKUP(A699,Übersicht!$C$2:$K$67,9,FALSE)*100</f>
        <v>30</v>
      </c>
      <c r="T699" s="4" t="str">
        <f>VLOOKUP(A699,Übersicht!$C$2:$L$67,10,FALSE)</f>
        <v>-</v>
      </c>
      <c r="U699" s="25">
        <f>VLOOKUP(A699,Übersicht!$C$2:$M$67,11,FALSE)</f>
        <v>0</v>
      </c>
      <c r="V699" s="25">
        <f>VLOOKUP(A699,Übersicht!$C$2:$N$67,12,FALSE)</f>
        <v>0</v>
      </c>
      <c r="W699" s="25" t="str">
        <f>VLOOKUP(A699,Übersicht!$C$2:$O$67,13,FALSE)</f>
        <v>-</v>
      </c>
      <c r="X699" s="4" t="s">
        <v>67</v>
      </c>
    </row>
    <row r="700" spans="1:24" x14ac:dyDescent="0.35">
      <c r="A700" s="3">
        <v>2209</v>
      </c>
      <c r="B700" s="22" t="s">
        <v>15</v>
      </c>
      <c r="C700" s="21" t="s">
        <v>34</v>
      </c>
      <c r="D700" s="23">
        <f>VLOOKUP(A700,Übersicht!$C$2:$D$67,2,FALSE)</f>
        <v>0</v>
      </c>
      <c r="E700" s="23" t="str">
        <f>VLOOKUP(A700,Übersicht!$C$2:$E$67,3,FALSE)</f>
        <v>≤ 5 bar</v>
      </c>
      <c r="F700" s="3">
        <v>694</v>
      </c>
      <c r="G700" s="3">
        <f>VLOOKUP(A700,Übersicht!$C$2:$P$67,14,FALSE)</f>
        <v>99</v>
      </c>
      <c r="H700" s="3">
        <v>1</v>
      </c>
      <c r="I700" s="24">
        <v>0</v>
      </c>
      <c r="J700" s="3">
        <v>2002</v>
      </c>
      <c r="K700" s="4">
        <f t="shared" si="10"/>
        <v>5</v>
      </c>
      <c r="L700" s="21">
        <f>VLOOKUP(A700,Übersicht!$C$2:$F$67,4,FALSE)</f>
        <v>24</v>
      </c>
      <c r="M700" s="21">
        <f>VLOOKUP(A700,Übersicht!$C$2:$F$67,4,FALSE)</f>
        <v>24</v>
      </c>
      <c r="N700" s="3" t="s">
        <v>67</v>
      </c>
      <c r="O700" s="3">
        <v>1</v>
      </c>
      <c r="P700" s="4">
        <f>VLOOKUP(A700,Übersicht!$C$2:$I$67,7,FALSE)*100</f>
        <v>10</v>
      </c>
      <c r="Q700" s="4" t="s">
        <v>67</v>
      </c>
      <c r="R700" s="4">
        <f>VLOOKUP(A700,Übersicht!$C$2:$J$67,8,FALSE)*100</f>
        <v>100</v>
      </c>
      <c r="S700" s="4">
        <f>VLOOKUP(A700,Übersicht!$C$2:$K$67,9,FALSE)*100</f>
        <v>30</v>
      </c>
      <c r="T700" s="4" t="str">
        <f>VLOOKUP(A700,Übersicht!$C$2:$L$67,10,FALSE)</f>
        <v>-</v>
      </c>
      <c r="U700" s="25">
        <f>VLOOKUP(A700,Übersicht!$C$2:$M$67,11,FALSE)</f>
        <v>0</v>
      </c>
      <c r="V700" s="25">
        <f>VLOOKUP(A700,Übersicht!$C$2:$N$67,12,FALSE)</f>
        <v>0</v>
      </c>
      <c r="W700" s="25" t="str">
        <f>VLOOKUP(A700,Übersicht!$C$2:$O$67,13,FALSE)</f>
        <v>-</v>
      </c>
      <c r="X700" s="4" t="s">
        <v>67</v>
      </c>
    </row>
    <row r="701" spans="1:24" x14ac:dyDescent="0.35">
      <c r="A701" s="3">
        <v>2209</v>
      </c>
      <c r="B701" s="22" t="s">
        <v>15</v>
      </c>
      <c r="C701" s="21" t="s">
        <v>34</v>
      </c>
      <c r="D701" s="23">
        <f>VLOOKUP(A701,Übersicht!$C$2:$D$67,2,FALSE)</f>
        <v>0</v>
      </c>
      <c r="E701" s="23" t="str">
        <f>VLOOKUP(A701,Übersicht!$C$2:$E$67,3,FALSE)</f>
        <v>≤ 5 bar</v>
      </c>
      <c r="F701" s="3">
        <v>695</v>
      </c>
      <c r="G701" s="3">
        <f>VLOOKUP(A701,Übersicht!$C$2:$P$67,14,FALSE)</f>
        <v>99</v>
      </c>
      <c r="H701" s="3">
        <v>1</v>
      </c>
      <c r="I701" s="24">
        <v>0</v>
      </c>
      <c r="J701" s="3">
        <v>2003</v>
      </c>
      <c r="K701" s="4">
        <f t="shared" si="10"/>
        <v>6</v>
      </c>
      <c r="L701" s="21">
        <f>VLOOKUP(A701,Übersicht!$C$2:$F$67,4,FALSE)</f>
        <v>24</v>
      </c>
      <c r="M701" s="21">
        <f>VLOOKUP(A701,Übersicht!$C$2:$F$67,4,FALSE)</f>
        <v>24</v>
      </c>
      <c r="N701" s="3" t="s">
        <v>67</v>
      </c>
      <c r="O701" s="3">
        <v>1</v>
      </c>
      <c r="P701" s="4">
        <f>VLOOKUP(A701,Übersicht!$C$2:$I$67,7,FALSE)*100</f>
        <v>10</v>
      </c>
      <c r="Q701" s="4" t="s">
        <v>67</v>
      </c>
      <c r="R701" s="4">
        <f>VLOOKUP(A701,Übersicht!$C$2:$J$67,8,FALSE)*100</f>
        <v>100</v>
      </c>
      <c r="S701" s="4">
        <f>VLOOKUP(A701,Übersicht!$C$2:$K$67,9,FALSE)*100</f>
        <v>30</v>
      </c>
      <c r="T701" s="4" t="str">
        <f>VLOOKUP(A701,Übersicht!$C$2:$L$67,10,FALSE)</f>
        <v>-</v>
      </c>
      <c r="U701" s="25">
        <f>VLOOKUP(A701,Übersicht!$C$2:$M$67,11,FALSE)</f>
        <v>0</v>
      </c>
      <c r="V701" s="25">
        <f>VLOOKUP(A701,Übersicht!$C$2:$N$67,12,FALSE)</f>
        <v>0</v>
      </c>
      <c r="W701" s="25" t="str">
        <f>VLOOKUP(A701,Übersicht!$C$2:$O$67,13,FALSE)</f>
        <v>-</v>
      </c>
      <c r="X701" s="4" t="s">
        <v>67</v>
      </c>
    </row>
    <row r="702" spans="1:24" x14ac:dyDescent="0.35">
      <c r="A702" s="3">
        <v>2209</v>
      </c>
      <c r="B702" s="22" t="s">
        <v>15</v>
      </c>
      <c r="C702" s="21" t="s">
        <v>34</v>
      </c>
      <c r="D702" s="23">
        <f>VLOOKUP(A702,Übersicht!$C$2:$D$67,2,FALSE)</f>
        <v>0</v>
      </c>
      <c r="E702" s="23" t="str">
        <f>VLOOKUP(A702,Übersicht!$C$2:$E$67,3,FALSE)</f>
        <v>≤ 5 bar</v>
      </c>
      <c r="F702" s="3">
        <v>696</v>
      </c>
      <c r="G702" s="3">
        <f>VLOOKUP(A702,Übersicht!$C$2:$P$67,14,FALSE)</f>
        <v>99</v>
      </c>
      <c r="H702" s="3">
        <v>1</v>
      </c>
      <c r="I702" s="24">
        <v>0</v>
      </c>
      <c r="J702" s="3">
        <v>2004</v>
      </c>
      <c r="K702" s="4">
        <f t="shared" si="10"/>
        <v>7</v>
      </c>
      <c r="L702" s="21">
        <f>VLOOKUP(A702,Übersicht!$C$2:$F$67,4,FALSE)</f>
        <v>24</v>
      </c>
      <c r="M702" s="21">
        <f>VLOOKUP(A702,Übersicht!$C$2:$F$67,4,FALSE)</f>
        <v>24</v>
      </c>
      <c r="N702" s="3" t="s">
        <v>67</v>
      </c>
      <c r="O702" s="3">
        <v>1</v>
      </c>
      <c r="P702" s="4">
        <f>VLOOKUP(A702,Übersicht!$C$2:$I$67,7,FALSE)*100</f>
        <v>10</v>
      </c>
      <c r="Q702" s="4" t="s">
        <v>67</v>
      </c>
      <c r="R702" s="4">
        <f>VLOOKUP(A702,Übersicht!$C$2:$J$67,8,FALSE)*100</f>
        <v>100</v>
      </c>
      <c r="S702" s="4">
        <f>VLOOKUP(A702,Übersicht!$C$2:$K$67,9,FALSE)*100</f>
        <v>30</v>
      </c>
      <c r="T702" s="4" t="str">
        <f>VLOOKUP(A702,Übersicht!$C$2:$L$67,10,FALSE)</f>
        <v>-</v>
      </c>
      <c r="U702" s="25">
        <f>VLOOKUP(A702,Übersicht!$C$2:$M$67,11,FALSE)</f>
        <v>0</v>
      </c>
      <c r="V702" s="25">
        <f>VLOOKUP(A702,Übersicht!$C$2:$N$67,12,FALSE)</f>
        <v>0</v>
      </c>
      <c r="W702" s="25" t="str">
        <f>VLOOKUP(A702,Übersicht!$C$2:$O$67,13,FALSE)</f>
        <v>-</v>
      </c>
      <c r="X702" s="4" t="s">
        <v>67</v>
      </c>
    </row>
    <row r="703" spans="1:24" x14ac:dyDescent="0.35">
      <c r="A703" s="3">
        <v>2209</v>
      </c>
      <c r="B703" s="22" t="s">
        <v>15</v>
      </c>
      <c r="C703" s="21" t="s">
        <v>34</v>
      </c>
      <c r="D703" s="23">
        <f>VLOOKUP(A703,Übersicht!$C$2:$D$67,2,FALSE)</f>
        <v>0</v>
      </c>
      <c r="E703" s="23" t="str">
        <f>VLOOKUP(A703,Übersicht!$C$2:$E$67,3,FALSE)</f>
        <v>≤ 5 bar</v>
      </c>
      <c r="F703" s="3">
        <v>697</v>
      </c>
      <c r="G703" s="3">
        <f>VLOOKUP(A703,Übersicht!$C$2:$P$67,14,FALSE)</f>
        <v>99</v>
      </c>
      <c r="H703" s="3">
        <v>1</v>
      </c>
      <c r="I703" s="24">
        <v>0</v>
      </c>
      <c r="J703" s="3">
        <v>2005</v>
      </c>
      <c r="K703" s="4">
        <f t="shared" si="10"/>
        <v>8</v>
      </c>
      <c r="L703" s="21">
        <f>VLOOKUP(A703,Übersicht!$C$2:$F$67,4,FALSE)</f>
        <v>24</v>
      </c>
      <c r="M703" s="21">
        <f>VLOOKUP(A703,Übersicht!$C$2:$F$67,4,FALSE)</f>
        <v>24</v>
      </c>
      <c r="N703" s="3" t="s">
        <v>67</v>
      </c>
      <c r="O703" s="3">
        <v>1</v>
      </c>
      <c r="P703" s="4">
        <f>VLOOKUP(A703,Übersicht!$C$2:$I$67,7,FALSE)*100</f>
        <v>10</v>
      </c>
      <c r="Q703" s="4" t="s">
        <v>67</v>
      </c>
      <c r="R703" s="4">
        <f>VLOOKUP(A703,Übersicht!$C$2:$J$67,8,FALSE)*100</f>
        <v>100</v>
      </c>
      <c r="S703" s="4">
        <f>VLOOKUP(A703,Übersicht!$C$2:$K$67,9,FALSE)*100</f>
        <v>30</v>
      </c>
      <c r="T703" s="4" t="str">
        <f>VLOOKUP(A703,Übersicht!$C$2:$L$67,10,FALSE)</f>
        <v>-</v>
      </c>
      <c r="U703" s="25">
        <f>VLOOKUP(A703,Übersicht!$C$2:$M$67,11,FALSE)</f>
        <v>0</v>
      </c>
      <c r="V703" s="25">
        <f>VLOOKUP(A703,Übersicht!$C$2:$N$67,12,FALSE)</f>
        <v>0</v>
      </c>
      <c r="W703" s="25" t="str">
        <f>VLOOKUP(A703,Übersicht!$C$2:$O$67,13,FALSE)</f>
        <v>-</v>
      </c>
      <c r="X703" s="4" t="s">
        <v>67</v>
      </c>
    </row>
    <row r="704" spans="1:24" x14ac:dyDescent="0.35">
      <c r="A704" s="3">
        <v>2209</v>
      </c>
      <c r="B704" s="22" t="s">
        <v>15</v>
      </c>
      <c r="C704" s="21" t="s">
        <v>34</v>
      </c>
      <c r="D704" s="23">
        <f>VLOOKUP(A704,Übersicht!$C$2:$D$67,2,FALSE)</f>
        <v>0</v>
      </c>
      <c r="E704" s="23" t="str">
        <f>VLOOKUP(A704,Übersicht!$C$2:$E$67,3,FALSE)</f>
        <v>≤ 5 bar</v>
      </c>
      <c r="F704" s="3">
        <v>698</v>
      </c>
      <c r="G704" s="3">
        <f>VLOOKUP(A704,Übersicht!$C$2:$P$67,14,FALSE)</f>
        <v>99</v>
      </c>
      <c r="H704" s="3">
        <v>1</v>
      </c>
      <c r="I704" s="24">
        <v>0</v>
      </c>
      <c r="J704" s="3">
        <v>2006</v>
      </c>
      <c r="K704" s="4">
        <f t="shared" si="10"/>
        <v>9</v>
      </c>
      <c r="L704" s="21">
        <f>VLOOKUP(A704,Übersicht!$C$2:$F$67,4,FALSE)</f>
        <v>24</v>
      </c>
      <c r="M704" s="21">
        <f>VLOOKUP(A704,Übersicht!$C$2:$F$67,4,FALSE)</f>
        <v>24</v>
      </c>
      <c r="N704" s="3" t="s">
        <v>67</v>
      </c>
      <c r="O704" s="3">
        <v>1</v>
      </c>
      <c r="P704" s="4">
        <f>VLOOKUP(A704,Übersicht!$C$2:$I$67,7,FALSE)*100</f>
        <v>10</v>
      </c>
      <c r="Q704" s="4" t="s">
        <v>67</v>
      </c>
      <c r="R704" s="4">
        <f>VLOOKUP(A704,Übersicht!$C$2:$J$67,8,FALSE)*100</f>
        <v>100</v>
      </c>
      <c r="S704" s="4">
        <f>VLOOKUP(A704,Übersicht!$C$2:$K$67,9,FALSE)*100</f>
        <v>30</v>
      </c>
      <c r="T704" s="4" t="str">
        <f>VLOOKUP(A704,Übersicht!$C$2:$L$67,10,FALSE)</f>
        <v>-</v>
      </c>
      <c r="U704" s="25">
        <f>VLOOKUP(A704,Übersicht!$C$2:$M$67,11,FALSE)</f>
        <v>0</v>
      </c>
      <c r="V704" s="25">
        <f>VLOOKUP(A704,Übersicht!$C$2:$N$67,12,FALSE)</f>
        <v>0</v>
      </c>
      <c r="W704" s="25" t="str">
        <f>VLOOKUP(A704,Übersicht!$C$2:$O$67,13,FALSE)</f>
        <v>-</v>
      </c>
      <c r="X704" s="4" t="s">
        <v>67</v>
      </c>
    </row>
    <row r="705" spans="1:24" x14ac:dyDescent="0.35">
      <c r="A705" s="3">
        <v>2209</v>
      </c>
      <c r="B705" s="22" t="s">
        <v>15</v>
      </c>
      <c r="C705" s="21" t="s">
        <v>34</v>
      </c>
      <c r="D705" s="23">
        <f>VLOOKUP(A705,Übersicht!$C$2:$D$67,2,FALSE)</f>
        <v>0</v>
      </c>
      <c r="E705" s="23" t="str">
        <f>VLOOKUP(A705,Übersicht!$C$2:$E$67,3,FALSE)</f>
        <v>≤ 5 bar</v>
      </c>
      <c r="F705" s="3">
        <v>699</v>
      </c>
      <c r="G705" s="3">
        <f>VLOOKUP(A705,Übersicht!$C$2:$P$67,14,FALSE)</f>
        <v>99</v>
      </c>
      <c r="H705" s="3">
        <v>1</v>
      </c>
      <c r="I705" s="24">
        <v>0</v>
      </c>
      <c r="J705" s="3">
        <v>2007</v>
      </c>
      <c r="K705" s="4">
        <f t="shared" si="10"/>
        <v>10</v>
      </c>
      <c r="L705" s="21">
        <f>VLOOKUP(A705,Übersicht!$C$2:$F$67,4,FALSE)</f>
        <v>24</v>
      </c>
      <c r="M705" s="21">
        <f>VLOOKUP(A705,Übersicht!$C$2:$F$67,4,FALSE)</f>
        <v>24</v>
      </c>
      <c r="N705" s="3" t="s">
        <v>67</v>
      </c>
      <c r="O705" s="3">
        <v>1</v>
      </c>
      <c r="P705" s="4">
        <f>VLOOKUP(A705,Übersicht!$C$2:$I$67,7,FALSE)*100</f>
        <v>10</v>
      </c>
      <c r="Q705" s="4" t="s">
        <v>67</v>
      </c>
      <c r="R705" s="4">
        <f>VLOOKUP(A705,Übersicht!$C$2:$J$67,8,FALSE)*100</f>
        <v>100</v>
      </c>
      <c r="S705" s="4">
        <f>VLOOKUP(A705,Übersicht!$C$2:$K$67,9,FALSE)*100</f>
        <v>30</v>
      </c>
      <c r="T705" s="4" t="str">
        <f>VLOOKUP(A705,Übersicht!$C$2:$L$67,10,FALSE)</f>
        <v>-</v>
      </c>
      <c r="U705" s="25">
        <f>VLOOKUP(A705,Übersicht!$C$2:$M$67,11,FALSE)</f>
        <v>0</v>
      </c>
      <c r="V705" s="25">
        <f>VLOOKUP(A705,Übersicht!$C$2:$N$67,12,FALSE)</f>
        <v>0</v>
      </c>
      <c r="W705" s="25" t="str">
        <f>VLOOKUP(A705,Übersicht!$C$2:$O$67,13,FALSE)</f>
        <v>-</v>
      </c>
      <c r="X705" s="4" t="s">
        <v>67</v>
      </c>
    </row>
    <row r="706" spans="1:24" x14ac:dyDescent="0.35">
      <c r="A706" s="3">
        <v>2209</v>
      </c>
      <c r="B706" s="22" t="s">
        <v>15</v>
      </c>
      <c r="C706" s="21" t="s">
        <v>34</v>
      </c>
      <c r="D706" s="23">
        <f>VLOOKUP(A706,Übersicht!$C$2:$D$67,2,FALSE)</f>
        <v>0</v>
      </c>
      <c r="E706" s="23" t="str">
        <f>VLOOKUP(A706,Übersicht!$C$2:$E$67,3,FALSE)</f>
        <v>≤ 5 bar</v>
      </c>
      <c r="F706" s="3">
        <v>700</v>
      </c>
      <c r="G706" s="3">
        <f>VLOOKUP(A706,Übersicht!$C$2:$P$67,14,FALSE)</f>
        <v>99</v>
      </c>
      <c r="H706" s="3">
        <v>1</v>
      </c>
      <c r="I706" s="24">
        <v>0</v>
      </c>
      <c r="J706" s="3">
        <v>2008</v>
      </c>
      <c r="K706" s="4">
        <f t="shared" si="10"/>
        <v>11</v>
      </c>
      <c r="L706" s="21">
        <f>VLOOKUP(A706,Übersicht!$C$2:$F$67,4,FALSE)</f>
        <v>24</v>
      </c>
      <c r="M706" s="21">
        <f>VLOOKUP(A706,Übersicht!$C$2:$F$67,4,FALSE)</f>
        <v>24</v>
      </c>
      <c r="N706" s="3" t="s">
        <v>67</v>
      </c>
      <c r="O706" s="3">
        <v>1</v>
      </c>
      <c r="P706" s="4">
        <f>VLOOKUP(A706,Übersicht!$C$2:$I$67,7,FALSE)*100</f>
        <v>10</v>
      </c>
      <c r="Q706" s="4" t="s">
        <v>67</v>
      </c>
      <c r="R706" s="4">
        <f>VLOOKUP(A706,Übersicht!$C$2:$J$67,8,FALSE)*100</f>
        <v>100</v>
      </c>
      <c r="S706" s="4">
        <f>VLOOKUP(A706,Übersicht!$C$2:$K$67,9,FALSE)*100</f>
        <v>30</v>
      </c>
      <c r="T706" s="4" t="str">
        <f>VLOOKUP(A706,Übersicht!$C$2:$L$67,10,FALSE)</f>
        <v>-</v>
      </c>
      <c r="U706" s="25">
        <f>VLOOKUP(A706,Übersicht!$C$2:$M$67,11,FALSE)</f>
        <v>0</v>
      </c>
      <c r="V706" s="25">
        <f>VLOOKUP(A706,Übersicht!$C$2:$N$67,12,FALSE)</f>
        <v>0</v>
      </c>
      <c r="W706" s="25" t="str">
        <f>VLOOKUP(A706,Übersicht!$C$2:$O$67,13,FALSE)</f>
        <v>-</v>
      </c>
      <c r="X706" s="4" t="s">
        <v>67</v>
      </c>
    </row>
    <row r="707" spans="1:24" x14ac:dyDescent="0.35">
      <c r="A707" s="3">
        <v>2209</v>
      </c>
      <c r="B707" s="22" t="s">
        <v>15</v>
      </c>
      <c r="C707" s="21" t="s">
        <v>34</v>
      </c>
      <c r="D707" s="23">
        <f>VLOOKUP(A707,Übersicht!$C$2:$D$67,2,FALSE)</f>
        <v>0</v>
      </c>
      <c r="E707" s="23" t="str">
        <f>VLOOKUP(A707,Übersicht!$C$2:$E$67,3,FALSE)</f>
        <v>≤ 5 bar</v>
      </c>
      <c r="F707" s="3">
        <v>701</v>
      </c>
      <c r="G707" s="3">
        <f>VLOOKUP(A707,Übersicht!$C$2:$P$67,14,FALSE)</f>
        <v>99</v>
      </c>
      <c r="H707" s="3">
        <v>1</v>
      </c>
      <c r="I707" s="24">
        <v>0</v>
      </c>
      <c r="J707" s="3">
        <v>2009</v>
      </c>
      <c r="K707" s="4">
        <f t="shared" si="10"/>
        <v>12</v>
      </c>
      <c r="L707" s="21">
        <f>VLOOKUP(A707,Übersicht!$C$2:$F$67,4,FALSE)</f>
        <v>24</v>
      </c>
      <c r="M707" s="21">
        <f>VLOOKUP(A707,Übersicht!$C$2:$F$67,4,FALSE)</f>
        <v>24</v>
      </c>
      <c r="N707" s="3" t="s">
        <v>67</v>
      </c>
      <c r="O707" s="3">
        <v>1</v>
      </c>
      <c r="P707" s="4">
        <f>VLOOKUP(A707,Übersicht!$C$2:$I$67,7,FALSE)*100</f>
        <v>10</v>
      </c>
      <c r="Q707" s="4" t="s">
        <v>67</v>
      </c>
      <c r="R707" s="4">
        <f>VLOOKUP(A707,Übersicht!$C$2:$J$67,8,FALSE)*100</f>
        <v>100</v>
      </c>
      <c r="S707" s="4">
        <f>VLOOKUP(A707,Übersicht!$C$2:$K$67,9,FALSE)*100</f>
        <v>30</v>
      </c>
      <c r="T707" s="4" t="str">
        <f>VLOOKUP(A707,Übersicht!$C$2:$L$67,10,FALSE)</f>
        <v>-</v>
      </c>
      <c r="U707" s="25">
        <f>VLOOKUP(A707,Übersicht!$C$2:$M$67,11,FALSE)</f>
        <v>0</v>
      </c>
      <c r="V707" s="25">
        <f>VLOOKUP(A707,Übersicht!$C$2:$N$67,12,FALSE)</f>
        <v>0</v>
      </c>
      <c r="W707" s="25" t="str">
        <f>VLOOKUP(A707,Übersicht!$C$2:$O$67,13,FALSE)</f>
        <v>-</v>
      </c>
      <c r="X707" s="4" t="s">
        <v>67</v>
      </c>
    </row>
    <row r="708" spans="1:24" x14ac:dyDescent="0.35">
      <c r="A708" s="3">
        <v>2209</v>
      </c>
      <c r="B708" s="22" t="s">
        <v>15</v>
      </c>
      <c r="C708" s="21" t="s">
        <v>34</v>
      </c>
      <c r="D708" s="23">
        <f>VLOOKUP(A708,Übersicht!$C$2:$D$67,2,FALSE)</f>
        <v>0</v>
      </c>
      <c r="E708" s="23" t="str">
        <f>VLOOKUP(A708,Übersicht!$C$2:$E$67,3,FALSE)</f>
        <v>≤ 5 bar</v>
      </c>
      <c r="F708" s="3">
        <v>702</v>
      </c>
      <c r="G708" s="3">
        <f>VLOOKUP(A708,Übersicht!$C$2:$P$67,14,FALSE)</f>
        <v>99</v>
      </c>
      <c r="H708" s="3">
        <v>1</v>
      </c>
      <c r="I708" s="24">
        <v>0</v>
      </c>
      <c r="J708" s="3">
        <v>2010</v>
      </c>
      <c r="K708" s="4">
        <f t="shared" si="10"/>
        <v>13</v>
      </c>
      <c r="L708" s="21">
        <f>VLOOKUP(A708,Übersicht!$C$2:$F$67,4,FALSE)</f>
        <v>24</v>
      </c>
      <c r="M708" s="21">
        <f>VLOOKUP(A708,Übersicht!$C$2:$F$67,4,FALSE)</f>
        <v>24</v>
      </c>
      <c r="N708" s="3" t="s">
        <v>67</v>
      </c>
      <c r="O708" s="3">
        <v>1</v>
      </c>
      <c r="P708" s="4">
        <f>VLOOKUP(A708,Übersicht!$C$2:$I$67,7,FALSE)*100</f>
        <v>10</v>
      </c>
      <c r="Q708" s="4" t="s">
        <v>67</v>
      </c>
      <c r="R708" s="4">
        <f>VLOOKUP(A708,Übersicht!$C$2:$J$67,8,FALSE)*100</f>
        <v>100</v>
      </c>
      <c r="S708" s="4">
        <f>VLOOKUP(A708,Übersicht!$C$2:$K$67,9,FALSE)*100</f>
        <v>30</v>
      </c>
      <c r="T708" s="4" t="str">
        <f>VLOOKUP(A708,Übersicht!$C$2:$L$67,10,FALSE)</f>
        <v>-</v>
      </c>
      <c r="U708" s="25">
        <f>VLOOKUP(A708,Übersicht!$C$2:$M$67,11,FALSE)</f>
        <v>0</v>
      </c>
      <c r="V708" s="25">
        <f>VLOOKUP(A708,Übersicht!$C$2:$N$67,12,FALSE)</f>
        <v>0</v>
      </c>
      <c r="W708" s="25" t="str">
        <f>VLOOKUP(A708,Übersicht!$C$2:$O$67,13,FALSE)</f>
        <v>-</v>
      </c>
      <c r="X708" s="4" t="s">
        <v>67</v>
      </c>
    </row>
    <row r="709" spans="1:24" x14ac:dyDescent="0.35">
      <c r="A709" s="3">
        <v>2209</v>
      </c>
      <c r="B709" s="22" t="s">
        <v>15</v>
      </c>
      <c r="C709" s="21" t="s">
        <v>34</v>
      </c>
      <c r="D709" s="23">
        <f>VLOOKUP(A709,Übersicht!$C$2:$D$67,2,FALSE)</f>
        <v>0</v>
      </c>
      <c r="E709" s="23" t="str">
        <f>VLOOKUP(A709,Übersicht!$C$2:$E$67,3,FALSE)</f>
        <v>≤ 5 bar</v>
      </c>
      <c r="F709" s="3">
        <v>703</v>
      </c>
      <c r="G709" s="3">
        <f>VLOOKUP(A709,Übersicht!$C$2:$P$67,14,FALSE)</f>
        <v>99</v>
      </c>
      <c r="H709" s="3">
        <v>1</v>
      </c>
      <c r="I709" s="24">
        <v>0</v>
      </c>
      <c r="J709" s="3">
        <v>2011</v>
      </c>
      <c r="K709" s="4">
        <f t="shared" si="10"/>
        <v>14</v>
      </c>
      <c r="L709" s="21">
        <f>VLOOKUP(A709,Übersicht!$C$2:$F$67,4,FALSE)</f>
        <v>24</v>
      </c>
      <c r="M709" s="21">
        <f>VLOOKUP(A709,Übersicht!$C$2:$F$67,4,FALSE)</f>
        <v>24</v>
      </c>
      <c r="N709" s="3" t="s">
        <v>67</v>
      </c>
      <c r="O709" s="3">
        <v>1</v>
      </c>
      <c r="P709" s="4">
        <f>VLOOKUP(A709,Übersicht!$C$2:$I$67,7,FALSE)*100</f>
        <v>10</v>
      </c>
      <c r="Q709" s="4" t="s">
        <v>67</v>
      </c>
      <c r="R709" s="4">
        <f>VLOOKUP(A709,Übersicht!$C$2:$J$67,8,FALSE)*100</f>
        <v>100</v>
      </c>
      <c r="S709" s="4">
        <f>VLOOKUP(A709,Übersicht!$C$2:$K$67,9,FALSE)*100</f>
        <v>30</v>
      </c>
      <c r="T709" s="4" t="str">
        <f>VLOOKUP(A709,Übersicht!$C$2:$L$67,10,FALSE)</f>
        <v>-</v>
      </c>
      <c r="U709" s="25">
        <f>VLOOKUP(A709,Übersicht!$C$2:$M$67,11,FALSE)</f>
        <v>0</v>
      </c>
      <c r="V709" s="25">
        <f>VLOOKUP(A709,Übersicht!$C$2:$N$67,12,FALSE)</f>
        <v>0</v>
      </c>
      <c r="W709" s="25" t="str">
        <f>VLOOKUP(A709,Übersicht!$C$2:$O$67,13,FALSE)</f>
        <v>-</v>
      </c>
      <c r="X709" s="4" t="s">
        <v>67</v>
      </c>
    </row>
    <row r="710" spans="1:24" x14ac:dyDescent="0.35">
      <c r="A710" s="3">
        <v>2209</v>
      </c>
      <c r="B710" s="22" t="s">
        <v>15</v>
      </c>
      <c r="C710" s="21" t="s">
        <v>34</v>
      </c>
      <c r="D710" s="23">
        <f>VLOOKUP(A710,Übersicht!$C$2:$D$67,2,FALSE)</f>
        <v>0</v>
      </c>
      <c r="E710" s="23" t="str">
        <f>VLOOKUP(A710,Übersicht!$C$2:$E$67,3,FALSE)</f>
        <v>≤ 5 bar</v>
      </c>
      <c r="F710" s="3">
        <v>704</v>
      </c>
      <c r="G710" s="3">
        <f>VLOOKUP(A710,Übersicht!$C$2:$P$67,14,FALSE)</f>
        <v>99</v>
      </c>
      <c r="H710" s="3">
        <v>1</v>
      </c>
      <c r="I710" s="24">
        <v>0</v>
      </c>
      <c r="J710" s="3">
        <v>2012</v>
      </c>
      <c r="K710" s="4">
        <f t="shared" si="10"/>
        <v>15</v>
      </c>
      <c r="L710" s="21">
        <f>VLOOKUP(A710,Übersicht!$C$2:$F$67,4,FALSE)</f>
        <v>24</v>
      </c>
      <c r="M710" s="21">
        <f>VLOOKUP(A710,Übersicht!$C$2:$F$67,4,FALSE)</f>
        <v>24</v>
      </c>
      <c r="N710" s="3" t="s">
        <v>67</v>
      </c>
      <c r="O710" s="3">
        <v>1</v>
      </c>
      <c r="P710" s="4">
        <f>VLOOKUP(A710,Übersicht!$C$2:$I$67,7,FALSE)*100</f>
        <v>10</v>
      </c>
      <c r="Q710" s="4" t="s">
        <v>67</v>
      </c>
      <c r="R710" s="4">
        <f>VLOOKUP(A710,Übersicht!$C$2:$J$67,8,FALSE)*100</f>
        <v>100</v>
      </c>
      <c r="S710" s="4">
        <f>VLOOKUP(A710,Übersicht!$C$2:$K$67,9,FALSE)*100</f>
        <v>30</v>
      </c>
      <c r="T710" s="4" t="str">
        <f>VLOOKUP(A710,Übersicht!$C$2:$L$67,10,FALSE)</f>
        <v>-</v>
      </c>
      <c r="U710" s="25">
        <f>VLOOKUP(A710,Übersicht!$C$2:$M$67,11,FALSE)</f>
        <v>0</v>
      </c>
      <c r="V710" s="25">
        <f>VLOOKUP(A710,Übersicht!$C$2:$N$67,12,FALSE)</f>
        <v>0</v>
      </c>
      <c r="W710" s="25" t="str">
        <f>VLOOKUP(A710,Übersicht!$C$2:$O$67,13,FALSE)</f>
        <v>-</v>
      </c>
      <c r="X710" s="4" t="s">
        <v>67</v>
      </c>
    </row>
    <row r="711" spans="1:24" x14ac:dyDescent="0.35">
      <c r="A711" s="3">
        <v>2209</v>
      </c>
      <c r="B711" s="22" t="s">
        <v>15</v>
      </c>
      <c r="C711" s="21" t="s">
        <v>34</v>
      </c>
      <c r="D711" s="23">
        <f>VLOOKUP(A711,Übersicht!$C$2:$D$67,2,FALSE)</f>
        <v>0</v>
      </c>
      <c r="E711" s="23" t="str">
        <f>VLOOKUP(A711,Übersicht!$C$2:$E$67,3,FALSE)</f>
        <v>≤ 5 bar</v>
      </c>
      <c r="F711" s="3">
        <v>705</v>
      </c>
      <c r="G711" s="3">
        <f>VLOOKUP(A711,Übersicht!$C$2:$P$67,14,FALSE)</f>
        <v>99</v>
      </c>
      <c r="H711" s="3">
        <v>1</v>
      </c>
      <c r="I711" s="24">
        <v>0</v>
      </c>
      <c r="J711" s="3">
        <v>2013</v>
      </c>
      <c r="K711" s="4">
        <f t="shared" ref="K711:K774" si="11">IF(M711-($K$2-J711)&lt;=0,0,M711-($K$2-J711))</f>
        <v>16</v>
      </c>
      <c r="L711" s="21">
        <f>VLOOKUP(A711,Übersicht!$C$2:$F$67,4,FALSE)</f>
        <v>24</v>
      </c>
      <c r="M711" s="21">
        <f>VLOOKUP(A711,Übersicht!$C$2:$F$67,4,FALSE)</f>
        <v>24</v>
      </c>
      <c r="N711" s="3" t="s">
        <v>67</v>
      </c>
      <c r="O711" s="3">
        <v>1</v>
      </c>
      <c r="P711" s="4">
        <f>VLOOKUP(A711,Übersicht!$C$2:$I$67,7,FALSE)*100</f>
        <v>10</v>
      </c>
      <c r="Q711" s="4" t="s">
        <v>67</v>
      </c>
      <c r="R711" s="4">
        <f>VLOOKUP(A711,Übersicht!$C$2:$J$67,8,FALSE)*100</f>
        <v>100</v>
      </c>
      <c r="S711" s="4">
        <f>VLOOKUP(A711,Übersicht!$C$2:$K$67,9,FALSE)*100</f>
        <v>30</v>
      </c>
      <c r="T711" s="4" t="str">
        <f>VLOOKUP(A711,Übersicht!$C$2:$L$67,10,FALSE)</f>
        <v>-</v>
      </c>
      <c r="U711" s="25">
        <f>VLOOKUP(A711,Übersicht!$C$2:$M$67,11,FALSE)</f>
        <v>0</v>
      </c>
      <c r="V711" s="25">
        <f>VLOOKUP(A711,Übersicht!$C$2:$N$67,12,FALSE)</f>
        <v>0</v>
      </c>
      <c r="W711" s="25" t="str">
        <f>VLOOKUP(A711,Übersicht!$C$2:$O$67,13,FALSE)</f>
        <v>-</v>
      </c>
      <c r="X711" s="4" t="s">
        <v>67</v>
      </c>
    </row>
    <row r="712" spans="1:24" x14ac:dyDescent="0.35">
      <c r="A712" s="3">
        <v>2209</v>
      </c>
      <c r="B712" s="22" t="s">
        <v>15</v>
      </c>
      <c r="C712" s="21" t="s">
        <v>34</v>
      </c>
      <c r="D712" s="23">
        <f>VLOOKUP(A712,Übersicht!$C$2:$D$67,2,FALSE)</f>
        <v>0</v>
      </c>
      <c r="E712" s="23" t="str">
        <f>VLOOKUP(A712,Übersicht!$C$2:$E$67,3,FALSE)</f>
        <v>≤ 5 bar</v>
      </c>
      <c r="F712" s="3">
        <v>706</v>
      </c>
      <c r="G712" s="3">
        <f>VLOOKUP(A712,Übersicht!$C$2:$P$67,14,FALSE)</f>
        <v>99</v>
      </c>
      <c r="H712" s="3">
        <v>1</v>
      </c>
      <c r="I712" s="24">
        <v>0</v>
      </c>
      <c r="J712" s="3">
        <v>2014</v>
      </c>
      <c r="K712" s="4">
        <f t="shared" si="11"/>
        <v>17</v>
      </c>
      <c r="L712" s="21">
        <f>VLOOKUP(A712,Übersicht!$C$2:$F$67,4,FALSE)</f>
        <v>24</v>
      </c>
      <c r="M712" s="21">
        <f>VLOOKUP(A712,Übersicht!$C$2:$F$67,4,FALSE)</f>
        <v>24</v>
      </c>
      <c r="N712" s="3" t="s">
        <v>67</v>
      </c>
      <c r="O712" s="3">
        <v>1</v>
      </c>
      <c r="P712" s="4">
        <f>VLOOKUP(A712,Übersicht!$C$2:$I$67,7,FALSE)*100</f>
        <v>10</v>
      </c>
      <c r="Q712" s="4" t="s">
        <v>67</v>
      </c>
      <c r="R712" s="4">
        <f>VLOOKUP(A712,Übersicht!$C$2:$J$67,8,FALSE)*100</f>
        <v>100</v>
      </c>
      <c r="S712" s="4">
        <f>VLOOKUP(A712,Übersicht!$C$2:$K$67,9,FALSE)*100</f>
        <v>30</v>
      </c>
      <c r="T712" s="4" t="str">
        <f>VLOOKUP(A712,Übersicht!$C$2:$L$67,10,FALSE)</f>
        <v>-</v>
      </c>
      <c r="U712" s="25">
        <f>VLOOKUP(A712,Übersicht!$C$2:$M$67,11,FALSE)</f>
        <v>0</v>
      </c>
      <c r="V712" s="25">
        <f>VLOOKUP(A712,Übersicht!$C$2:$N$67,12,FALSE)</f>
        <v>0</v>
      </c>
      <c r="W712" s="25" t="str">
        <f>VLOOKUP(A712,Übersicht!$C$2:$O$67,13,FALSE)</f>
        <v>-</v>
      </c>
      <c r="X712" s="4" t="s">
        <v>67</v>
      </c>
    </row>
    <row r="713" spans="1:24" x14ac:dyDescent="0.35">
      <c r="A713" s="3">
        <v>2209</v>
      </c>
      <c r="B713" s="22" t="s">
        <v>15</v>
      </c>
      <c r="C713" s="21" t="s">
        <v>34</v>
      </c>
      <c r="D713" s="23">
        <f>VLOOKUP(A713,Übersicht!$C$2:$D$67,2,FALSE)</f>
        <v>0</v>
      </c>
      <c r="E713" s="23" t="str">
        <f>VLOOKUP(A713,Übersicht!$C$2:$E$67,3,FALSE)</f>
        <v>≤ 5 bar</v>
      </c>
      <c r="F713" s="3">
        <v>707</v>
      </c>
      <c r="G713" s="3">
        <f>VLOOKUP(A713,Übersicht!$C$2:$P$67,14,FALSE)</f>
        <v>99</v>
      </c>
      <c r="H713" s="3">
        <v>1</v>
      </c>
      <c r="I713" s="24">
        <v>0</v>
      </c>
      <c r="J713" s="3">
        <v>2015</v>
      </c>
      <c r="K713" s="4">
        <f t="shared" si="11"/>
        <v>18</v>
      </c>
      <c r="L713" s="21">
        <f>VLOOKUP(A713,Übersicht!$C$2:$F$67,4,FALSE)</f>
        <v>24</v>
      </c>
      <c r="M713" s="21">
        <f>VLOOKUP(A713,Übersicht!$C$2:$F$67,4,FALSE)</f>
        <v>24</v>
      </c>
      <c r="N713" s="3" t="s">
        <v>67</v>
      </c>
      <c r="O713" s="3">
        <v>1</v>
      </c>
      <c r="P713" s="4">
        <f>VLOOKUP(A713,Übersicht!$C$2:$I$67,7,FALSE)*100</f>
        <v>10</v>
      </c>
      <c r="Q713" s="4" t="s">
        <v>67</v>
      </c>
      <c r="R713" s="4">
        <f>VLOOKUP(A713,Übersicht!$C$2:$J$67,8,FALSE)*100</f>
        <v>100</v>
      </c>
      <c r="S713" s="4">
        <f>VLOOKUP(A713,Übersicht!$C$2:$K$67,9,FALSE)*100</f>
        <v>30</v>
      </c>
      <c r="T713" s="4" t="str">
        <f>VLOOKUP(A713,Übersicht!$C$2:$L$67,10,FALSE)</f>
        <v>-</v>
      </c>
      <c r="U713" s="25">
        <f>VLOOKUP(A713,Übersicht!$C$2:$M$67,11,FALSE)</f>
        <v>0</v>
      </c>
      <c r="V713" s="25">
        <f>VLOOKUP(A713,Übersicht!$C$2:$N$67,12,FALSE)</f>
        <v>0</v>
      </c>
      <c r="W713" s="25" t="str">
        <f>VLOOKUP(A713,Übersicht!$C$2:$O$67,13,FALSE)</f>
        <v>-</v>
      </c>
      <c r="X713" s="4" t="s">
        <v>67</v>
      </c>
    </row>
    <row r="714" spans="1:24" x14ac:dyDescent="0.35">
      <c r="A714" s="3">
        <v>2209</v>
      </c>
      <c r="B714" s="22" t="s">
        <v>15</v>
      </c>
      <c r="C714" s="21" t="s">
        <v>34</v>
      </c>
      <c r="D714" s="23">
        <f>VLOOKUP(A714,Übersicht!$C$2:$D$67,2,FALSE)</f>
        <v>0</v>
      </c>
      <c r="E714" s="23" t="str">
        <f>VLOOKUP(A714,Übersicht!$C$2:$E$67,3,FALSE)</f>
        <v>≤ 5 bar</v>
      </c>
      <c r="F714" s="3">
        <v>708</v>
      </c>
      <c r="G714" s="3">
        <f>VLOOKUP(A714,Übersicht!$C$2:$P$67,14,FALSE)</f>
        <v>99</v>
      </c>
      <c r="H714" s="3">
        <v>1</v>
      </c>
      <c r="I714" s="24">
        <v>0</v>
      </c>
      <c r="J714" s="3">
        <v>2016</v>
      </c>
      <c r="K714" s="4">
        <f t="shared" si="11"/>
        <v>19</v>
      </c>
      <c r="L714" s="21">
        <f>VLOOKUP(A714,Übersicht!$C$2:$F$67,4,FALSE)</f>
        <v>24</v>
      </c>
      <c r="M714" s="21">
        <f>VLOOKUP(A714,Übersicht!$C$2:$F$67,4,FALSE)</f>
        <v>24</v>
      </c>
      <c r="N714" s="3" t="s">
        <v>67</v>
      </c>
      <c r="O714" s="3">
        <v>1</v>
      </c>
      <c r="P714" s="4">
        <f>VLOOKUP(A714,Übersicht!$C$2:$I$67,7,FALSE)*100</f>
        <v>10</v>
      </c>
      <c r="Q714" s="4" t="s">
        <v>67</v>
      </c>
      <c r="R714" s="4">
        <f>VLOOKUP(A714,Übersicht!$C$2:$J$67,8,FALSE)*100</f>
        <v>100</v>
      </c>
      <c r="S714" s="4">
        <f>VLOOKUP(A714,Übersicht!$C$2:$K$67,9,FALSE)*100</f>
        <v>30</v>
      </c>
      <c r="T714" s="4" t="str">
        <f>VLOOKUP(A714,Übersicht!$C$2:$L$67,10,FALSE)</f>
        <v>-</v>
      </c>
      <c r="U714" s="25">
        <f>VLOOKUP(A714,Übersicht!$C$2:$M$67,11,FALSE)</f>
        <v>0</v>
      </c>
      <c r="V714" s="25">
        <f>VLOOKUP(A714,Übersicht!$C$2:$N$67,12,FALSE)</f>
        <v>0</v>
      </c>
      <c r="W714" s="25" t="str">
        <f>VLOOKUP(A714,Übersicht!$C$2:$O$67,13,FALSE)</f>
        <v>-</v>
      </c>
      <c r="X714" s="4" t="s">
        <v>67</v>
      </c>
    </row>
    <row r="715" spans="1:24" x14ac:dyDescent="0.35">
      <c r="A715" s="3">
        <v>2209</v>
      </c>
      <c r="B715" s="22" t="s">
        <v>15</v>
      </c>
      <c r="C715" s="21" t="s">
        <v>34</v>
      </c>
      <c r="D715" s="23">
        <f>VLOOKUP(A715,Übersicht!$C$2:$D$67,2,FALSE)</f>
        <v>0</v>
      </c>
      <c r="E715" s="23" t="str">
        <f>VLOOKUP(A715,Übersicht!$C$2:$E$67,3,FALSE)</f>
        <v>≤ 5 bar</v>
      </c>
      <c r="F715" s="3">
        <v>709</v>
      </c>
      <c r="G715" s="3">
        <f>VLOOKUP(A715,Übersicht!$C$2:$P$67,14,FALSE)</f>
        <v>99</v>
      </c>
      <c r="H715" s="3">
        <v>1</v>
      </c>
      <c r="I715" s="24">
        <v>0</v>
      </c>
      <c r="J715" s="3">
        <v>2017</v>
      </c>
      <c r="K715" s="4">
        <f t="shared" si="11"/>
        <v>20</v>
      </c>
      <c r="L715" s="21">
        <f>VLOOKUP(A715,Übersicht!$C$2:$F$67,4,FALSE)</f>
        <v>24</v>
      </c>
      <c r="M715" s="21">
        <f>VLOOKUP(A715,Übersicht!$C$2:$F$67,4,FALSE)</f>
        <v>24</v>
      </c>
      <c r="N715" s="3" t="s">
        <v>67</v>
      </c>
      <c r="O715" s="3">
        <v>1</v>
      </c>
      <c r="P715" s="4">
        <f>VLOOKUP(A715,Übersicht!$C$2:$I$67,7,FALSE)*100</f>
        <v>10</v>
      </c>
      <c r="Q715" s="4" t="s">
        <v>67</v>
      </c>
      <c r="R715" s="4">
        <f>VLOOKUP(A715,Übersicht!$C$2:$J$67,8,FALSE)*100</f>
        <v>100</v>
      </c>
      <c r="S715" s="4">
        <f>VLOOKUP(A715,Übersicht!$C$2:$K$67,9,FALSE)*100</f>
        <v>30</v>
      </c>
      <c r="T715" s="4" t="str">
        <f>VLOOKUP(A715,Übersicht!$C$2:$L$67,10,FALSE)</f>
        <v>-</v>
      </c>
      <c r="U715" s="25">
        <f>VLOOKUP(A715,Übersicht!$C$2:$M$67,11,FALSE)</f>
        <v>0</v>
      </c>
      <c r="V715" s="25">
        <f>VLOOKUP(A715,Übersicht!$C$2:$N$67,12,FALSE)</f>
        <v>0</v>
      </c>
      <c r="W715" s="25" t="str">
        <f>VLOOKUP(A715,Übersicht!$C$2:$O$67,13,FALSE)</f>
        <v>-</v>
      </c>
      <c r="X715" s="4" t="s">
        <v>67</v>
      </c>
    </row>
    <row r="716" spans="1:24" x14ac:dyDescent="0.35">
      <c r="A716" s="3">
        <v>2209</v>
      </c>
      <c r="B716" s="22" t="s">
        <v>15</v>
      </c>
      <c r="C716" s="21" t="s">
        <v>34</v>
      </c>
      <c r="D716" s="23">
        <f>VLOOKUP(A716,Übersicht!$C$2:$D$67,2,FALSE)</f>
        <v>0</v>
      </c>
      <c r="E716" s="23" t="str">
        <f>VLOOKUP(A716,Übersicht!$C$2:$E$67,3,FALSE)</f>
        <v>≤ 5 bar</v>
      </c>
      <c r="F716" s="3">
        <v>710</v>
      </c>
      <c r="G716" s="3">
        <f>VLOOKUP(A716,Übersicht!$C$2:$P$67,14,FALSE)</f>
        <v>99</v>
      </c>
      <c r="H716" s="3">
        <v>1</v>
      </c>
      <c r="I716" s="24">
        <v>0</v>
      </c>
      <c r="J716" s="3">
        <v>2018</v>
      </c>
      <c r="K716" s="4">
        <f t="shared" si="11"/>
        <v>21</v>
      </c>
      <c r="L716" s="21">
        <f>VLOOKUP(A716,Übersicht!$C$2:$F$67,4,FALSE)</f>
        <v>24</v>
      </c>
      <c r="M716" s="21">
        <f>VLOOKUP(A716,Übersicht!$C$2:$F$67,4,FALSE)</f>
        <v>24</v>
      </c>
      <c r="N716" s="3" t="s">
        <v>67</v>
      </c>
      <c r="O716" s="3">
        <v>1</v>
      </c>
      <c r="P716" s="4">
        <f>VLOOKUP(A716,Übersicht!$C$2:$I$67,7,FALSE)*100</f>
        <v>10</v>
      </c>
      <c r="Q716" s="4" t="s">
        <v>67</v>
      </c>
      <c r="R716" s="4">
        <f>VLOOKUP(A716,Übersicht!$C$2:$J$67,8,FALSE)*100</f>
        <v>100</v>
      </c>
      <c r="S716" s="4">
        <f>VLOOKUP(A716,Übersicht!$C$2:$K$67,9,FALSE)*100</f>
        <v>30</v>
      </c>
      <c r="T716" s="4" t="str">
        <f>VLOOKUP(A716,Übersicht!$C$2:$L$67,10,FALSE)</f>
        <v>-</v>
      </c>
      <c r="U716" s="25">
        <f>VLOOKUP(A716,Übersicht!$C$2:$M$67,11,FALSE)</f>
        <v>0</v>
      </c>
      <c r="V716" s="25">
        <f>VLOOKUP(A716,Übersicht!$C$2:$N$67,12,FALSE)</f>
        <v>0</v>
      </c>
      <c r="W716" s="25" t="str">
        <f>VLOOKUP(A716,Übersicht!$C$2:$O$67,13,FALSE)</f>
        <v>-</v>
      </c>
      <c r="X716" s="4" t="s">
        <v>67</v>
      </c>
    </row>
    <row r="717" spans="1:24" x14ac:dyDescent="0.35">
      <c r="A717" s="3">
        <v>2209</v>
      </c>
      <c r="B717" s="22" t="s">
        <v>15</v>
      </c>
      <c r="C717" s="21" t="s">
        <v>34</v>
      </c>
      <c r="D717" s="23">
        <f>VLOOKUP(A717,Übersicht!$C$2:$D$67,2,FALSE)</f>
        <v>0</v>
      </c>
      <c r="E717" s="23" t="str">
        <f>VLOOKUP(A717,Übersicht!$C$2:$E$67,3,FALSE)</f>
        <v>≤ 5 bar</v>
      </c>
      <c r="F717" s="3">
        <v>711</v>
      </c>
      <c r="G717" s="3">
        <f>VLOOKUP(A717,Übersicht!$C$2:$P$67,14,FALSE)</f>
        <v>99</v>
      </c>
      <c r="H717" s="3">
        <v>1</v>
      </c>
      <c r="I717" s="24">
        <v>0</v>
      </c>
      <c r="J717" s="3">
        <v>2019</v>
      </c>
      <c r="K717" s="4">
        <f t="shared" si="11"/>
        <v>22</v>
      </c>
      <c r="L717" s="21">
        <f>VLOOKUP(A717,Übersicht!$C$2:$F$67,4,FALSE)</f>
        <v>24</v>
      </c>
      <c r="M717" s="21">
        <f>VLOOKUP(A717,Übersicht!$C$2:$F$67,4,FALSE)</f>
        <v>24</v>
      </c>
      <c r="N717" s="3" t="s">
        <v>67</v>
      </c>
      <c r="O717" s="3">
        <v>1</v>
      </c>
      <c r="P717" s="4">
        <f>VLOOKUP(A717,Übersicht!$C$2:$I$67,7,FALSE)*100</f>
        <v>10</v>
      </c>
      <c r="Q717" s="4" t="s">
        <v>67</v>
      </c>
      <c r="R717" s="4">
        <f>VLOOKUP(A717,Übersicht!$C$2:$J$67,8,FALSE)*100</f>
        <v>100</v>
      </c>
      <c r="S717" s="4">
        <f>VLOOKUP(A717,Übersicht!$C$2:$K$67,9,FALSE)*100</f>
        <v>30</v>
      </c>
      <c r="T717" s="4" t="str">
        <f>VLOOKUP(A717,Übersicht!$C$2:$L$67,10,FALSE)</f>
        <v>-</v>
      </c>
      <c r="U717" s="25">
        <f>VLOOKUP(A717,Übersicht!$C$2:$M$67,11,FALSE)</f>
        <v>0</v>
      </c>
      <c r="V717" s="25">
        <f>VLOOKUP(A717,Übersicht!$C$2:$N$67,12,FALSE)</f>
        <v>0</v>
      </c>
      <c r="W717" s="25" t="str">
        <f>VLOOKUP(A717,Übersicht!$C$2:$O$67,13,FALSE)</f>
        <v>-</v>
      </c>
      <c r="X717" s="4" t="s">
        <v>67</v>
      </c>
    </row>
    <row r="718" spans="1:24" x14ac:dyDescent="0.35">
      <c r="A718" s="3">
        <v>2209</v>
      </c>
      <c r="B718" s="22" t="s">
        <v>15</v>
      </c>
      <c r="C718" s="21" t="s">
        <v>34</v>
      </c>
      <c r="D718" s="23">
        <f>VLOOKUP(A718,Übersicht!$C$2:$D$67,2,FALSE)</f>
        <v>0</v>
      </c>
      <c r="E718" s="23" t="str">
        <f>VLOOKUP(A718,Übersicht!$C$2:$E$67,3,FALSE)</f>
        <v>≤ 5 bar</v>
      </c>
      <c r="F718" s="3">
        <v>712</v>
      </c>
      <c r="G718" s="3">
        <f>VLOOKUP(A718,Übersicht!$C$2:$P$67,14,FALSE)</f>
        <v>99</v>
      </c>
      <c r="H718" s="3">
        <v>1</v>
      </c>
      <c r="I718" s="24">
        <v>0</v>
      </c>
      <c r="J718" s="3">
        <v>2020</v>
      </c>
      <c r="K718" s="4">
        <f t="shared" si="11"/>
        <v>23</v>
      </c>
      <c r="L718" s="21">
        <f>VLOOKUP(A718,Übersicht!$C$2:$F$67,4,FALSE)</f>
        <v>24</v>
      </c>
      <c r="M718" s="21">
        <f>VLOOKUP(A718,Übersicht!$C$2:$F$67,4,FALSE)</f>
        <v>24</v>
      </c>
      <c r="N718" s="3" t="s">
        <v>67</v>
      </c>
      <c r="O718" s="3">
        <v>1</v>
      </c>
      <c r="P718" s="4">
        <f>VLOOKUP(A718,Übersicht!$C$2:$I$67,7,FALSE)*100</f>
        <v>10</v>
      </c>
      <c r="Q718" s="4" t="s">
        <v>67</v>
      </c>
      <c r="R718" s="4">
        <f>VLOOKUP(A718,Übersicht!$C$2:$J$67,8,FALSE)*100</f>
        <v>100</v>
      </c>
      <c r="S718" s="4">
        <f>VLOOKUP(A718,Übersicht!$C$2:$K$67,9,FALSE)*100</f>
        <v>30</v>
      </c>
      <c r="T718" s="4" t="str">
        <f>VLOOKUP(A718,Übersicht!$C$2:$L$67,10,FALSE)</f>
        <v>-</v>
      </c>
      <c r="U718" s="25">
        <f>VLOOKUP(A718,Übersicht!$C$2:$M$67,11,FALSE)</f>
        <v>0</v>
      </c>
      <c r="V718" s="25">
        <f>VLOOKUP(A718,Übersicht!$C$2:$N$67,12,FALSE)</f>
        <v>0</v>
      </c>
      <c r="W718" s="25" t="str">
        <f>VLOOKUP(A718,Übersicht!$C$2:$O$67,13,FALSE)</f>
        <v>-</v>
      </c>
      <c r="X718" s="4" t="s">
        <v>67</v>
      </c>
    </row>
    <row r="719" spans="1:24" x14ac:dyDescent="0.35">
      <c r="A719" s="3">
        <v>2209</v>
      </c>
      <c r="B719" s="22" t="s">
        <v>15</v>
      </c>
      <c r="C719" s="21" t="s">
        <v>34</v>
      </c>
      <c r="D719" s="23">
        <f>VLOOKUP(A719,Übersicht!$C$2:$D$67,2,FALSE)</f>
        <v>0</v>
      </c>
      <c r="E719" s="23" t="str">
        <f>VLOOKUP(A719,Übersicht!$C$2:$E$67,3,FALSE)</f>
        <v>≤ 5 bar</v>
      </c>
      <c r="F719" s="3">
        <v>713</v>
      </c>
      <c r="G719" s="3">
        <f>VLOOKUP(A719,Übersicht!$C$2:$P$67,14,FALSE)</f>
        <v>99</v>
      </c>
      <c r="H719" s="3">
        <v>1</v>
      </c>
      <c r="I719" s="24">
        <v>0</v>
      </c>
      <c r="J719" s="3">
        <v>2021</v>
      </c>
      <c r="K719" s="4">
        <f t="shared" si="11"/>
        <v>24</v>
      </c>
      <c r="L719" s="21">
        <f>VLOOKUP(A719,Übersicht!$C$2:$F$67,4,FALSE)</f>
        <v>24</v>
      </c>
      <c r="M719" s="21">
        <f>VLOOKUP(A719,Übersicht!$C$2:$F$67,4,FALSE)</f>
        <v>24</v>
      </c>
      <c r="N719" s="3" t="s">
        <v>67</v>
      </c>
      <c r="O719" s="3">
        <v>1</v>
      </c>
      <c r="P719" s="4">
        <f>VLOOKUP(A719,Übersicht!$C$2:$I$67,7,FALSE)*100</f>
        <v>10</v>
      </c>
      <c r="Q719" s="4" t="s">
        <v>67</v>
      </c>
      <c r="R719" s="4">
        <f>VLOOKUP(A719,Übersicht!$C$2:$J$67,8,FALSE)*100</f>
        <v>100</v>
      </c>
      <c r="S719" s="4">
        <f>VLOOKUP(A719,Übersicht!$C$2:$K$67,9,FALSE)*100</f>
        <v>30</v>
      </c>
      <c r="T719" s="4" t="str">
        <f>VLOOKUP(A719,Übersicht!$C$2:$L$67,10,FALSE)</f>
        <v>-</v>
      </c>
      <c r="U719" s="25">
        <f>VLOOKUP(A719,Übersicht!$C$2:$M$67,11,FALSE)</f>
        <v>0</v>
      </c>
      <c r="V719" s="25">
        <f>VLOOKUP(A719,Übersicht!$C$2:$N$67,12,FALSE)</f>
        <v>0</v>
      </c>
      <c r="W719" s="25" t="str">
        <f>VLOOKUP(A719,Übersicht!$C$2:$O$67,13,FALSE)</f>
        <v>-</v>
      </c>
      <c r="X719" s="4" t="s">
        <v>67</v>
      </c>
    </row>
    <row r="720" spans="1:24" x14ac:dyDescent="0.35">
      <c r="A720" s="3">
        <v>2227</v>
      </c>
      <c r="B720" s="22" t="s">
        <v>15</v>
      </c>
      <c r="C720" t="s">
        <v>35</v>
      </c>
      <c r="D720" s="23">
        <f>VLOOKUP(A720,Übersicht!$C$2:$D$67,2,FALSE)</f>
        <v>0</v>
      </c>
      <c r="E720" s="23" t="str">
        <f>VLOOKUP(A720,Übersicht!$C$2:$E$67,3,FALSE)</f>
        <v>≤ 5 bar</v>
      </c>
      <c r="F720" s="3">
        <v>714</v>
      </c>
      <c r="G720" s="3">
        <f>VLOOKUP(A720,Übersicht!$C$2:$P$67,14,FALSE)</f>
        <v>3</v>
      </c>
      <c r="H720" s="3">
        <v>1</v>
      </c>
      <c r="I720" s="24">
        <v>2034.6666666666667</v>
      </c>
      <c r="J720" s="3">
        <v>1992</v>
      </c>
      <c r="K720" s="4">
        <f t="shared" si="11"/>
        <v>1</v>
      </c>
      <c r="L720" s="21">
        <f>VLOOKUP(A720,Übersicht!$C$2:$F$67,4,FALSE)</f>
        <v>30</v>
      </c>
      <c r="M720" s="21">
        <f>VLOOKUP(A720,Übersicht!$C$2:$F$67,4,FALSE)</f>
        <v>30</v>
      </c>
      <c r="N720" s="3" t="s">
        <v>67</v>
      </c>
      <c r="O720" s="3">
        <v>1</v>
      </c>
      <c r="P720" s="4">
        <f>VLOOKUP(A720,Übersicht!$C$2:$I$67,7,FALSE)*100</f>
        <v>40</v>
      </c>
      <c r="Q720" s="4" t="s">
        <v>67</v>
      </c>
      <c r="R720" s="4">
        <f>VLOOKUP(A720,Übersicht!$C$2:$J$67,8,FALSE)*100</f>
        <v>100</v>
      </c>
      <c r="S720" s="4" t="str">
        <f>VLOOKUP(A720,Übersicht!$C$2:$K$67,9,FALSE)</f>
        <v>-</v>
      </c>
      <c r="T720" s="4" t="str">
        <f>VLOOKUP(A720,Übersicht!$C$2:$L$67,10,FALSE)</f>
        <v>-</v>
      </c>
      <c r="U720" s="25">
        <f>VLOOKUP(A720,Übersicht!$C$2:$M$67,11,FALSE)</f>
        <v>300</v>
      </c>
      <c r="V720" s="25" t="str">
        <f>VLOOKUP(A720,Übersicht!$C$2:$N$67,12,FALSE)</f>
        <v>-</v>
      </c>
      <c r="W720" s="25" t="str">
        <f>VLOOKUP(A720,Übersicht!$C$2:$O$67,13,FALSE)</f>
        <v>-</v>
      </c>
      <c r="X720" s="4" t="s">
        <v>67</v>
      </c>
    </row>
    <row r="721" spans="1:24" x14ac:dyDescent="0.35">
      <c r="A721" s="3">
        <v>2227</v>
      </c>
      <c r="B721" s="22" t="s">
        <v>15</v>
      </c>
      <c r="C721" t="s">
        <v>35</v>
      </c>
      <c r="D721" s="23">
        <f>VLOOKUP(A721,Übersicht!$C$2:$D$67,2,FALSE)</f>
        <v>0</v>
      </c>
      <c r="E721" s="23" t="str">
        <f>VLOOKUP(A721,Übersicht!$C$2:$E$67,3,FALSE)</f>
        <v>≤ 5 bar</v>
      </c>
      <c r="F721" s="3">
        <v>715</v>
      </c>
      <c r="G721" s="3">
        <f>VLOOKUP(A721,Übersicht!$C$2:$P$67,14,FALSE)</f>
        <v>3</v>
      </c>
      <c r="H721" s="3">
        <v>1</v>
      </c>
      <c r="I721" s="24">
        <v>2034.6666666666667</v>
      </c>
      <c r="J721" s="3">
        <v>1993</v>
      </c>
      <c r="K721" s="4">
        <f t="shared" si="11"/>
        <v>2</v>
      </c>
      <c r="L721" s="21">
        <f>VLOOKUP(A721,Übersicht!$C$2:$F$67,4,FALSE)</f>
        <v>30</v>
      </c>
      <c r="M721" s="21">
        <f>VLOOKUP(A721,Übersicht!$C$2:$F$67,4,FALSE)</f>
        <v>30</v>
      </c>
      <c r="N721" s="3" t="s">
        <v>67</v>
      </c>
      <c r="O721" s="3">
        <v>1</v>
      </c>
      <c r="P721" s="4">
        <f>VLOOKUP(A721,Übersicht!$C$2:$I$67,7,FALSE)*100</f>
        <v>40</v>
      </c>
      <c r="Q721" s="4" t="s">
        <v>67</v>
      </c>
      <c r="R721" s="4">
        <f>VLOOKUP(A721,Übersicht!$C$2:$J$67,8,FALSE)*100</f>
        <v>100</v>
      </c>
      <c r="S721" s="4" t="str">
        <f>VLOOKUP(A721,Übersicht!$C$2:$K$67,9,FALSE)</f>
        <v>-</v>
      </c>
      <c r="T721" s="4" t="str">
        <f>VLOOKUP(A721,Übersicht!$C$2:$L$67,10,FALSE)</f>
        <v>-</v>
      </c>
      <c r="U721" s="25">
        <f>VLOOKUP(A721,Übersicht!$C$2:$M$67,11,FALSE)</f>
        <v>300</v>
      </c>
      <c r="V721" s="25" t="str">
        <f>VLOOKUP(A721,Übersicht!$C$2:$N$67,12,FALSE)</f>
        <v>-</v>
      </c>
      <c r="W721" s="25" t="str">
        <f>VLOOKUP(A721,Übersicht!$C$2:$O$67,13,FALSE)</f>
        <v>-</v>
      </c>
      <c r="X721" s="4" t="s">
        <v>67</v>
      </c>
    </row>
    <row r="722" spans="1:24" x14ac:dyDescent="0.35">
      <c r="A722" s="3">
        <v>2227</v>
      </c>
      <c r="B722" s="22" t="s">
        <v>15</v>
      </c>
      <c r="C722" t="s">
        <v>35</v>
      </c>
      <c r="D722" s="23">
        <f>VLOOKUP(A722,Übersicht!$C$2:$D$67,2,FALSE)</f>
        <v>0</v>
      </c>
      <c r="E722" s="23" t="str">
        <f>VLOOKUP(A722,Übersicht!$C$2:$E$67,3,FALSE)</f>
        <v>≤ 5 bar</v>
      </c>
      <c r="F722" s="3">
        <v>716</v>
      </c>
      <c r="G722" s="3">
        <f>VLOOKUP(A722,Übersicht!$C$2:$P$67,14,FALSE)</f>
        <v>3</v>
      </c>
      <c r="H722" s="3">
        <v>1</v>
      </c>
      <c r="I722" s="24">
        <v>2034.6666666666667</v>
      </c>
      <c r="J722" s="3">
        <v>1994</v>
      </c>
      <c r="K722" s="4">
        <f t="shared" si="11"/>
        <v>3</v>
      </c>
      <c r="L722" s="21">
        <f>VLOOKUP(A722,Übersicht!$C$2:$F$67,4,FALSE)</f>
        <v>30</v>
      </c>
      <c r="M722" s="21">
        <f>VLOOKUP(A722,Übersicht!$C$2:$F$67,4,FALSE)</f>
        <v>30</v>
      </c>
      <c r="N722" s="3" t="s">
        <v>67</v>
      </c>
      <c r="O722" s="3">
        <v>1</v>
      </c>
      <c r="P722" s="4">
        <f>VLOOKUP(A722,Übersicht!$C$2:$I$67,7,FALSE)*100</f>
        <v>40</v>
      </c>
      <c r="Q722" s="4" t="s">
        <v>67</v>
      </c>
      <c r="R722" s="4">
        <f>VLOOKUP(A722,Übersicht!$C$2:$J$67,8,FALSE)*100</f>
        <v>100</v>
      </c>
      <c r="S722" s="4" t="str">
        <f>VLOOKUP(A722,Übersicht!$C$2:$K$67,9,FALSE)</f>
        <v>-</v>
      </c>
      <c r="T722" s="4" t="str">
        <f>VLOOKUP(A722,Übersicht!$C$2:$L$67,10,FALSE)</f>
        <v>-</v>
      </c>
      <c r="U722" s="25">
        <f>VLOOKUP(A722,Übersicht!$C$2:$M$67,11,FALSE)</f>
        <v>300</v>
      </c>
      <c r="V722" s="25" t="str">
        <f>VLOOKUP(A722,Übersicht!$C$2:$N$67,12,FALSE)</f>
        <v>-</v>
      </c>
      <c r="W722" s="25" t="str">
        <f>VLOOKUP(A722,Übersicht!$C$2:$O$67,13,FALSE)</f>
        <v>-</v>
      </c>
      <c r="X722" s="4" t="s">
        <v>67</v>
      </c>
    </row>
    <row r="723" spans="1:24" x14ac:dyDescent="0.35">
      <c r="A723" s="3">
        <v>2227</v>
      </c>
      <c r="B723" s="22" t="s">
        <v>15</v>
      </c>
      <c r="C723" t="s">
        <v>35</v>
      </c>
      <c r="D723" s="23">
        <f>VLOOKUP(A723,Übersicht!$C$2:$D$67,2,FALSE)</f>
        <v>0</v>
      </c>
      <c r="E723" s="23" t="str">
        <f>VLOOKUP(A723,Übersicht!$C$2:$E$67,3,FALSE)</f>
        <v>≤ 5 bar</v>
      </c>
      <c r="F723" s="3">
        <v>717</v>
      </c>
      <c r="G723" s="3">
        <f>VLOOKUP(A723,Übersicht!$C$2:$P$67,14,FALSE)</f>
        <v>3</v>
      </c>
      <c r="H723" s="3">
        <v>1</v>
      </c>
      <c r="I723" s="24">
        <v>2034.6666666666667</v>
      </c>
      <c r="J723" s="3">
        <v>1995</v>
      </c>
      <c r="K723" s="4">
        <f t="shared" si="11"/>
        <v>4</v>
      </c>
      <c r="L723" s="21">
        <f>VLOOKUP(A723,Übersicht!$C$2:$F$67,4,FALSE)</f>
        <v>30</v>
      </c>
      <c r="M723" s="21">
        <f>VLOOKUP(A723,Übersicht!$C$2:$F$67,4,FALSE)</f>
        <v>30</v>
      </c>
      <c r="N723" s="3" t="s">
        <v>67</v>
      </c>
      <c r="O723" s="3">
        <v>1</v>
      </c>
      <c r="P723" s="4">
        <f>VLOOKUP(A723,Übersicht!$C$2:$I$67,7,FALSE)*100</f>
        <v>40</v>
      </c>
      <c r="Q723" s="4" t="s">
        <v>67</v>
      </c>
      <c r="R723" s="4">
        <f>VLOOKUP(A723,Übersicht!$C$2:$J$67,8,FALSE)*100</f>
        <v>100</v>
      </c>
      <c r="S723" s="4" t="str">
        <f>VLOOKUP(A723,Übersicht!$C$2:$K$67,9,FALSE)</f>
        <v>-</v>
      </c>
      <c r="T723" s="4" t="str">
        <f>VLOOKUP(A723,Übersicht!$C$2:$L$67,10,FALSE)</f>
        <v>-</v>
      </c>
      <c r="U723" s="25">
        <f>VLOOKUP(A723,Übersicht!$C$2:$M$67,11,FALSE)</f>
        <v>300</v>
      </c>
      <c r="V723" s="25" t="str">
        <f>VLOOKUP(A723,Übersicht!$C$2:$N$67,12,FALSE)</f>
        <v>-</v>
      </c>
      <c r="W723" s="25" t="str">
        <f>VLOOKUP(A723,Übersicht!$C$2:$O$67,13,FALSE)</f>
        <v>-</v>
      </c>
      <c r="X723" s="4" t="s">
        <v>67</v>
      </c>
    </row>
    <row r="724" spans="1:24" x14ac:dyDescent="0.35">
      <c r="A724" s="3">
        <v>2227</v>
      </c>
      <c r="B724" s="22" t="s">
        <v>15</v>
      </c>
      <c r="C724" t="s">
        <v>35</v>
      </c>
      <c r="D724" s="23">
        <f>VLOOKUP(A724,Übersicht!$C$2:$D$67,2,FALSE)</f>
        <v>0</v>
      </c>
      <c r="E724" s="23" t="str">
        <f>VLOOKUP(A724,Übersicht!$C$2:$E$67,3,FALSE)</f>
        <v>≤ 5 bar</v>
      </c>
      <c r="F724" s="3">
        <v>718</v>
      </c>
      <c r="G724" s="3">
        <f>VLOOKUP(A724,Übersicht!$C$2:$P$67,14,FALSE)</f>
        <v>3</v>
      </c>
      <c r="H724" s="3">
        <v>1</v>
      </c>
      <c r="I724" s="24">
        <v>2034.6666666666667</v>
      </c>
      <c r="J724" s="3">
        <v>1996</v>
      </c>
      <c r="K724" s="4">
        <f t="shared" si="11"/>
        <v>5</v>
      </c>
      <c r="L724" s="21">
        <f>VLOOKUP(A724,Übersicht!$C$2:$F$67,4,FALSE)</f>
        <v>30</v>
      </c>
      <c r="M724" s="21">
        <f>VLOOKUP(A724,Übersicht!$C$2:$F$67,4,FALSE)</f>
        <v>30</v>
      </c>
      <c r="N724" s="3" t="s">
        <v>67</v>
      </c>
      <c r="O724" s="3">
        <v>1</v>
      </c>
      <c r="P724" s="4">
        <f>VLOOKUP(A724,Übersicht!$C$2:$I$67,7,FALSE)*100</f>
        <v>40</v>
      </c>
      <c r="Q724" s="4" t="s">
        <v>67</v>
      </c>
      <c r="R724" s="4">
        <f>VLOOKUP(A724,Übersicht!$C$2:$J$67,8,FALSE)*100</f>
        <v>100</v>
      </c>
      <c r="S724" s="4" t="str">
        <f>VLOOKUP(A724,Übersicht!$C$2:$K$67,9,FALSE)</f>
        <v>-</v>
      </c>
      <c r="T724" s="4" t="str">
        <f>VLOOKUP(A724,Übersicht!$C$2:$L$67,10,FALSE)</f>
        <v>-</v>
      </c>
      <c r="U724" s="25">
        <f>VLOOKUP(A724,Übersicht!$C$2:$M$67,11,FALSE)</f>
        <v>300</v>
      </c>
      <c r="V724" s="25" t="str">
        <f>VLOOKUP(A724,Übersicht!$C$2:$N$67,12,FALSE)</f>
        <v>-</v>
      </c>
      <c r="W724" s="25" t="str">
        <f>VLOOKUP(A724,Übersicht!$C$2:$O$67,13,FALSE)</f>
        <v>-</v>
      </c>
      <c r="X724" s="4" t="s">
        <v>67</v>
      </c>
    </row>
    <row r="725" spans="1:24" x14ac:dyDescent="0.35">
      <c r="A725" s="3">
        <v>2227</v>
      </c>
      <c r="B725" s="22" t="s">
        <v>15</v>
      </c>
      <c r="C725" t="s">
        <v>35</v>
      </c>
      <c r="D725" s="23">
        <f>VLOOKUP(A725,Übersicht!$C$2:$D$67,2,FALSE)</f>
        <v>0</v>
      </c>
      <c r="E725" s="23" t="str">
        <f>VLOOKUP(A725,Übersicht!$C$2:$E$67,3,FALSE)</f>
        <v>≤ 5 bar</v>
      </c>
      <c r="F725" s="3">
        <v>719</v>
      </c>
      <c r="G725" s="3">
        <f>VLOOKUP(A725,Übersicht!$C$2:$P$67,14,FALSE)</f>
        <v>3</v>
      </c>
      <c r="H725" s="3">
        <v>1</v>
      </c>
      <c r="I725" s="24">
        <v>2034.6666666666667</v>
      </c>
      <c r="J725" s="3">
        <v>1997</v>
      </c>
      <c r="K725" s="4">
        <f t="shared" si="11"/>
        <v>6</v>
      </c>
      <c r="L725" s="21">
        <f>VLOOKUP(A725,Übersicht!$C$2:$F$67,4,FALSE)</f>
        <v>30</v>
      </c>
      <c r="M725" s="21">
        <f>VLOOKUP(A725,Übersicht!$C$2:$F$67,4,FALSE)</f>
        <v>30</v>
      </c>
      <c r="N725" s="3" t="s">
        <v>67</v>
      </c>
      <c r="O725" s="3">
        <v>1</v>
      </c>
      <c r="P725" s="4">
        <f>VLOOKUP(A725,Übersicht!$C$2:$I$67,7,FALSE)*100</f>
        <v>40</v>
      </c>
      <c r="Q725" s="4" t="s">
        <v>67</v>
      </c>
      <c r="R725" s="4">
        <f>VLOOKUP(A725,Übersicht!$C$2:$J$67,8,FALSE)*100</f>
        <v>100</v>
      </c>
      <c r="S725" s="4" t="str">
        <f>VLOOKUP(A725,Übersicht!$C$2:$K$67,9,FALSE)</f>
        <v>-</v>
      </c>
      <c r="T725" s="4" t="str">
        <f>VLOOKUP(A725,Übersicht!$C$2:$L$67,10,FALSE)</f>
        <v>-</v>
      </c>
      <c r="U725" s="25">
        <f>VLOOKUP(A725,Übersicht!$C$2:$M$67,11,FALSE)</f>
        <v>300</v>
      </c>
      <c r="V725" s="25" t="str">
        <f>VLOOKUP(A725,Übersicht!$C$2:$N$67,12,FALSE)</f>
        <v>-</v>
      </c>
      <c r="W725" s="25" t="str">
        <f>VLOOKUP(A725,Übersicht!$C$2:$O$67,13,FALSE)</f>
        <v>-</v>
      </c>
      <c r="X725" s="4" t="s">
        <v>67</v>
      </c>
    </row>
    <row r="726" spans="1:24" x14ac:dyDescent="0.35">
      <c r="A726" s="3">
        <v>2227</v>
      </c>
      <c r="B726" s="22" t="s">
        <v>15</v>
      </c>
      <c r="C726" t="s">
        <v>35</v>
      </c>
      <c r="D726" s="23">
        <f>VLOOKUP(A726,Übersicht!$C$2:$D$67,2,FALSE)</f>
        <v>0</v>
      </c>
      <c r="E726" s="23" t="str">
        <f>VLOOKUP(A726,Übersicht!$C$2:$E$67,3,FALSE)</f>
        <v>≤ 5 bar</v>
      </c>
      <c r="F726" s="3">
        <v>720</v>
      </c>
      <c r="G726" s="3">
        <f>VLOOKUP(A726,Übersicht!$C$2:$P$67,14,FALSE)</f>
        <v>3</v>
      </c>
      <c r="H726" s="3">
        <v>1</v>
      </c>
      <c r="I726" s="24">
        <v>2034.6666666666667</v>
      </c>
      <c r="J726" s="3">
        <v>1998</v>
      </c>
      <c r="K726" s="4">
        <f t="shared" si="11"/>
        <v>7</v>
      </c>
      <c r="L726" s="21">
        <f>VLOOKUP(A726,Übersicht!$C$2:$F$67,4,FALSE)</f>
        <v>30</v>
      </c>
      <c r="M726" s="21">
        <f>VLOOKUP(A726,Übersicht!$C$2:$F$67,4,FALSE)</f>
        <v>30</v>
      </c>
      <c r="N726" s="3" t="s">
        <v>67</v>
      </c>
      <c r="O726" s="3">
        <v>1</v>
      </c>
      <c r="P726" s="4">
        <f>VLOOKUP(A726,Übersicht!$C$2:$I$67,7,FALSE)*100</f>
        <v>40</v>
      </c>
      <c r="Q726" s="4" t="s">
        <v>67</v>
      </c>
      <c r="R726" s="4">
        <f>VLOOKUP(A726,Übersicht!$C$2:$J$67,8,FALSE)*100</f>
        <v>100</v>
      </c>
      <c r="S726" s="4" t="str">
        <f>VLOOKUP(A726,Übersicht!$C$2:$K$67,9,FALSE)</f>
        <v>-</v>
      </c>
      <c r="T726" s="4" t="str">
        <f>VLOOKUP(A726,Übersicht!$C$2:$L$67,10,FALSE)</f>
        <v>-</v>
      </c>
      <c r="U726" s="25">
        <f>VLOOKUP(A726,Übersicht!$C$2:$M$67,11,FALSE)</f>
        <v>300</v>
      </c>
      <c r="V726" s="25" t="str">
        <f>VLOOKUP(A726,Übersicht!$C$2:$N$67,12,FALSE)</f>
        <v>-</v>
      </c>
      <c r="W726" s="25" t="str">
        <f>VLOOKUP(A726,Übersicht!$C$2:$O$67,13,FALSE)</f>
        <v>-</v>
      </c>
      <c r="X726" s="4" t="s">
        <v>67</v>
      </c>
    </row>
    <row r="727" spans="1:24" x14ac:dyDescent="0.35">
      <c r="A727" s="3">
        <v>2227</v>
      </c>
      <c r="B727" s="22" t="s">
        <v>15</v>
      </c>
      <c r="C727" t="s">
        <v>35</v>
      </c>
      <c r="D727" s="23">
        <f>VLOOKUP(A727,Übersicht!$C$2:$D$67,2,FALSE)</f>
        <v>0</v>
      </c>
      <c r="E727" s="23" t="str">
        <f>VLOOKUP(A727,Übersicht!$C$2:$E$67,3,FALSE)</f>
        <v>≤ 5 bar</v>
      </c>
      <c r="F727" s="3">
        <v>721</v>
      </c>
      <c r="G727" s="3">
        <f>VLOOKUP(A727,Übersicht!$C$2:$P$67,14,FALSE)</f>
        <v>3</v>
      </c>
      <c r="H727" s="3">
        <v>1</v>
      </c>
      <c r="I727" s="24">
        <v>2034.6666666666667</v>
      </c>
      <c r="J727" s="3">
        <v>1999</v>
      </c>
      <c r="K727" s="4">
        <f t="shared" si="11"/>
        <v>8</v>
      </c>
      <c r="L727" s="21">
        <f>VLOOKUP(A727,Übersicht!$C$2:$F$67,4,FALSE)</f>
        <v>30</v>
      </c>
      <c r="M727" s="21">
        <f>VLOOKUP(A727,Übersicht!$C$2:$F$67,4,FALSE)</f>
        <v>30</v>
      </c>
      <c r="N727" s="3" t="s">
        <v>67</v>
      </c>
      <c r="O727" s="3">
        <v>1</v>
      </c>
      <c r="P727" s="4">
        <f>VLOOKUP(A727,Übersicht!$C$2:$I$67,7,FALSE)*100</f>
        <v>40</v>
      </c>
      <c r="Q727" s="4" t="s">
        <v>67</v>
      </c>
      <c r="R727" s="4">
        <f>VLOOKUP(A727,Übersicht!$C$2:$J$67,8,FALSE)*100</f>
        <v>100</v>
      </c>
      <c r="S727" s="4" t="str">
        <f>VLOOKUP(A727,Übersicht!$C$2:$K$67,9,FALSE)</f>
        <v>-</v>
      </c>
      <c r="T727" s="4" t="str">
        <f>VLOOKUP(A727,Übersicht!$C$2:$L$67,10,FALSE)</f>
        <v>-</v>
      </c>
      <c r="U727" s="25">
        <f>VLOOKUP(A727,Übersicht!$C$2:$M$67,11,FALSE)</f>
        <v>300</v>
      </c>
      <c r="V727" s="25" t="str">
        <f>VLOOKUP(A727,Übersicht!$C$2:$N$67,12,FALSE)</f>
        <v>-</v>
      </c>
      <c r="W727" s="25" t="str">
        <f>VLOOKUP(A727,Übersicht!$C$2:$O$67,13,FALSE)</f>
        <v>-</v>
      </c>
      <c r="X727" s="4" t="s">
        <v>67</v>
      </c>
    </row>
    <row r="728" spans="1:24" x14ac:dyDescent="0.35">
      <c r="A728" s="3">
        <v>2227</v>
      </c>
      <c r="B728" s="22" t="s">
        <v>15</v>
      </c>
      <c r="C728" t="s">
        <v>35</v>
      </c>
      <c r="D728" s="23">
        <f>VLOOKUP(A728,Übersicht!$C$2:$D$67,2,FALSE)</f>
        <v>0</v>
      </c>
      <c r="E728" s="23" t="str">
        <f>VLOOKUP(A728,Übersicht!$C$2:$E$67,3,FALSE)</f>
        <v>≤ 5 bar</v>
      </c>
      <c r="F728" s="3">
        <v>722</v>
      </c>
      <c r="G728" s="3">
        <f>VLOOKUP(A728,Übersicht!$C$2:$P$67,14,FALSE)</f>
        <v>3</v>
      </c>
      <c r="H728" s="3">
        <v>1</v>
      </c>
      <c r="I728" s="24">
        <v>2034.6666666666667</v>
      </c>
      <c r="J728" s="3">
        <v>2000</v>
      </c>
      <c r="K728" s="4">
        <f t="shared" si="11"/>
        <v>9</v>
      </c>
      <c r="L728" s="21">
        <f>VLOOKUP(A728,Übersicht!$C$2:$F$67,4,FALSE)</f>
        <v>30</v>
      </c>
      <c r="M728" s="21">
        <f>VLOOKUP(A728,Übersicht!$C$2:$F$67,4,FALSE)</f>
        <v>30</v>
      </c>
      <c r="N728" s="3" t="s">
        <v>67</v>
      </c>
      <c r="O728" s="3">
        <v>1</v>
      </c>
      <c r="P728" s="4">
        <f>VLOOKUP(A728,Übersicht!$C$2:$I$67,7,FALSE)*100</f>
        <v>40</v>
      </c>
      <c r="Q728" s="4" t="s">
        <v>67</v>
      </c>
      <c r="R728" s="4">
        <f>VLOOKUP(A728,Übersicht!$C$2:$J$67,8,FALSE)*100</f>
        <v>100</v>
      </c>
      <c r="S728" s="4" t="str">
        <f>VLOOKUP(A728,Übersicht!$C$2:$K$67,9,FALSE)</f>
        <v>-</v>
      </c>
      <c r="T728" s="4" t="str">
        <f>VLOOKUP(A728,Übersicht!$C$2:$L$67,10,FALSE)</f>
        <v>-</v>
      </c>
      <c r="U728" s="25">
        <f>VLOOKUP(A728,Übersicht!$C$2:$M$67,11,FALSE)</f>
        <v>300</v>
      </c>
      <c r="V728" s="25" t="str">
        <f>VLOOKUP(A728,Übersicht!$C$2:$N$67,12,FALSE)</f>
        <v>-</v>
      </c>
      <c r="W728" s="25" t="str">
        <f>VLOOKUP(A728,Übersicht!$C$2:$O$67,13,FALSE)</f>
        <v>-</v>
      </c>
      <c r="X728" s="4" t="s">
        <v>67</v>
      </c>
    </row>
    <row r="729" spans="1:24" x14ac:dyDescent="0.35">
      <c r="A729" s="3">
        <v>2227</v>
      </c>
      <c r="B729" s="22" t="s">
        <v>15</v>
      </c>
      <c r="C729" t="s">
        <v>35</v>
      </c>
      <c r="D729" s="23">
        <f>VLOOKUP(A729,Übersicht!$C$2:$D$67,2,FALSE)</f>
        <v>0</v>
      </c>
      <c r="E729" s="23" t="str">
        <f>VLOOKUP(A729,Übersicht!$C$2:$E$67,3,FALSE)</f>
        <v>≤ 5 bar</v>
      </c>
      <c r="F729" s="3">
        <v>723</v>
      </c>
      <c r="G729" s="3">
        <f>VLOOKUP(A729,Übersicht!$C$2:$P$67,14,FALSE)</f>
        <v>3</v>
      </c>
      <c r="H729" s="3">
        <v>1</v>
      </c>
      <c r="I729" s="24">
        <v>2034.6666666666667</v>
      </c>
      <c r="J729" s="3">
        <v>2001</v>
      </c>
      <c r="K729" s="4">
        <f t="shared" si="11"/>
        <v>10</v>
      </c>
      <c r="L729" s="21">
        <f>VLOOKUP(A729,Übersicht!$C$2:$F$67,4,FALSE)</f>
        <v>30</v>
      </c>
      <c r="M729" s="21">
        <f>VLOOKUP(A729,Übersicht!$C$2:$F$67,4,FALSE)</f>
        <v>30</v>
      </c>
      <c r="N729" s="3" t="s">
        <v>67</v>
      </c>
      <c r="O729" s="3">
        <v>1</v>
      </c>
      <c r="P729" s="4">
        <f>VLOOKUP(A729,Übersicht!$C$2:$I$67,7,FALSE)*100</f>
        <v>40</v>
      </c>
      <c r="Q729" s="4" t="s">
        <v>67</v>
      </c>
      <c r="R729" s="4">
        <f>VLOOKUP(A729,Übersicht!$C$2:$J$67,8,FALSE)*100</f>
        <v>100</v>
      </c>
      <c r="S729" s="4" t="str">
        <f>VLOOKUP(A729,Übersicht!$C$2:$K$67,9,FALSE)</f>
        <v>-</v>
      </c>
      <c r="T729" s="4" t="str">
        <f>VLOOKUP(A729,Übersicht!$C$2:$L$67,10,FALSE)</f>
        <v>-</v>
      </c>
      <c r="U729" s="25">
        <f>VLOOKUP(A729,Übersicht!$C$2:$M$67,11,FALSE)</f>
        <v>300</v>
      </c>
      <c r="V729" s="25" t="str">
        <f>VLOOKUP(A729,Übersicht!$C$2:$N$67,12,FALSE)</f>
        <v>-</v>
      </c>
      <c r="W729" s="25" t="str">
        <f>VLOOKUP(A729,Übersicht!$C$2:$O$67,13,FALSE)</f>
        <v>-</v>
      </c>
      <c r="X729" s="4" t="s">
        <v>67</v>
      </c>
    </row>
    <row r="730" spans="1:24" x14ac:dyDescent="0.35">
      <c r="A730" s="3">
        <v>2227</v>
      </c>
      <c r="B730" s="22" t="s">
        <v>15</v>
      </c>
      <c r="C730" t="s">
        <v>35</v>
      </c>
      <c r="D730" s="23">
        <f>VLOOKUP(A730,Übersicht!$C$2:$D$67,2,FALSE)</f>
        <v>0</v>
      </c>
      <c r="E730" s="23" t="str">
        <f>VLOOKUP(A730,Übersicht!$C$2:$E$67,3,FALSE)</f>
        <v>≤ 5 bar</v>
      </c>
      <c r="F730" s="3">
        <v>724</v>
      </c>
      <c r="G730" s="3">
        <f>VLOOKUP(A730,Übersicht!$C$2:$P$67,14,FALSE)</f>
        <v>3</v>
      </c>
      <c r="H730" s="3">
        <v>1</v>
      </c>
      <c r="I730" s="24">
        <v>2034.6666666666667</v>
      </c>
      <c r="J730" s="3">
        <v>2002</v>
      </c>
      <c r="K730" s="4">
        <f t="shared" si="11"/>
        <v>11</v>
      </c>
      <c r="L730" s="21">
        <f>VLOOKUP(A730,Übersicht!$C$2:$F$67,4,FALSE)</f>
        <v>30</v>
      </c>
      <c r="M730" s="21">
        <f>VLOOKUP(A730,Übersicht!$C$2:$F$67,4,FALSE)</f>
        <v>30</v>
      </c>
      <c r="N730" s="3" t="s">
        <v>67</v>
      </c>
      <c r="O730" s="3">
        <v>1</v>
      </c>
      <c r="P730" s="4">
        <f>VLOOKUP(A730,Übersicht!$C$2:$I$67,7,FALSE)*100</f>
        <v>40</v>
      </c>
      <c r="Q730" s="4" t="s">
        <v>67</v>
      </c>
      <c r="R730" s="4">
        <f>VLOOKUP(A730,Übersicht!$C$2:$J$67,8,FALSE)*100</f>
        <v>100</v>
      </c>
      <c r="S730" s="4" t="str">
        <f>VLOOKUP(A730,Übersicht!$C$2:$K$67,9,FALSE)</f>
        <v>-</v>
      </c>
      <c r="T730" s="4" t="str">
        <f>VLOOKUP(A730,Übersicht!$C$2:$L$67,10,FALSE)</f>
        <v>-</v>
      </c>
      <c r="U730" s="25">
        <f>VLOOKUP(A730,Übersicht!$C$2:$M$67,11,FALSE)</f>
        <v>300</v>
      </c>
      <c r="V730" s="25" t="str">
        <f>VLOOKUP(A730,Übersicht!$C$2:$N$67,12,FALSE)</f>
        <v>-</v>
      </c>
      <c r="W730" s="25" t="str">
        <f>VLOOKUP(A730,Übersicht!$C$2:$O$67,13,FALSE)</f>
        <v>-</v>
      </c>
      <c r="X730" s="4" t="s">
        <v>67</v>
      </c>
    </row>
    <row r="731" spans="1:24" x14ac:dyDescent="0.35">
      <c r="A731" s="3">
        <v>2227</v>
      </c>
      <c r="B731" s="22" t="s">
        <v>15</v>
      </c>
      <c r="C731" t="s">
        <v>35</v>
      </c>
      <c r="D731" s="23">
        <f>VLOOKUP(A731,Übersicht!$C$2:$D$67,2,FALSE)</f>
        <v>0</v>
      </c>
      <c r="E731" s="23" t="str">
        <f>VLOOKUP(A731,Übersicht!$C$2:$E$67,3,FALSE)</f>
        <v>≤ 5 bar</v>
      </c>
      <c r="F731" s="3">
        <v>725</v>
      </c>
      <c r="G731" s="3">
        <f>VLOOKUP(A731,Übersicht!$C$2:$P$67,14,FALSE)</f>
        <v>3</v>
      </c>
      <c r="H731" s="3">
        <v>1</v>
      </c>
      <c r="I731" s="24">
        <v>2034.6666666666667</v>
      </c>
      <c r="J731" s="3">
        <v>2003</v>
      </c>
      <c r="K731" s="4">
        <f t="shared" si="11"/>
        <v>12</v>
      </c>
      <c r="L731" s="21">
        <f>VLOOKUP(A731,Übersicht!$C$2:$F$67,4,FALSE)</f>
        <v>30</v>
      </c>
      <c r="M731" s="21">
        <f>VLOOKUP(A731,Übersicht!$C$2:$F$67,4,FALSE)</f>
        <v>30</v>
      </c>
      <c r="N731" s="3" t="s">
        <v>67</v>
      </c>
      <c r="O731" s="3">
        <v>1</v>
      </c>
      <c r="P731" s="4">
        <f>VLOOKUP(A731,Übersicht!$C$2:$I$67,7,FALSE)*100</f>
        <v>40</v>
      </c>
      <c r="Q731" s="4" t="s">
        <v>67</v>
      </c>
      <c r="R731" s="4">
        <f>VLOOKUP(A731,Übersicht!$C$2:$J$67,8,FALSE)*100</f>
        <v>100</v>
      </c>
      <c r="S731" s="4" t="str">
        <f>VLOOKUP(A731,Übersicht!$C$2:$K$67,9,FALSE)</f>
        <v>-</v>
      </c>
      <c r="T731" s="4" t="str">
        <f>VLOOKUP(A731,Übersicht!$C$2:$L$67,10,FALSE)</f>
        <v>-</v>
      </c>
      <c r="U731" s="25">
        <f>VLOOKUP(A731,Übersicht!$C$2:$M$67,11,FALSE)</f>
        <v>300</v>
      </c>
      <c r="V731" s="25" t="str">
        <f>VLOOKUP(A731,Übersicht!$C$2:$N$67,12,FALSE)</f>
        <v>-</v>
      </c>
      <c r="W731" s="25" t="str">
        <f>VLOOKUP(A731,Übersicht!$C$2:$O$67,13,FALSE)</f>
        <v>-</v>
      </c>
      <c r="X731" s="4" t="s">
        <v>67</v>
      </c>
    </row>
    <row r="732" spans="1:24" x14ac:dyDescent="0.35">
      <c r="A732" s="3">
        <v>2227</v>
      </c>
      <c r="B732" s="22" t="s">
        <v>15</v>
      </c>
      <c r="C732" t="s">
        <v>35</v>
      </c>
      <c r="D732" s="23">
        <f>VLOOKUP(A732,Übersicht!$C$2:$D$67,2,FALSE)</f>
        <v>0</v>
      </c>
      <c r="E732" s="23" t="str">
        <f>VLOOKUP(A732,Übersicht!$C$2:$E$67,3,FALSE)</f>
        <v>≤ 5 bar</v>
      </c>
      <c r="F732" s="3">
        <v>726</v>
      </c>
      <c r="G732" s="3">
        <f>VLOOKUP(A732,Übersicht!$C$2:$P$67,14,FALSE)</f>
        <v>3</v>
      </c>
      <c r="H732" s="3">
        <v>1</v>
      </c>
      <c r="I732" s="24">
        <v>2034.6666666666667</v>
      </c>
      <c r="J732" s="3">
        <v>2004</v>
      </c>
      <c r="K732" s="4">
        <f t="shared" si="11"/>
        <v>13</v>
      </c>
      <c r="L732" s="21">
        <f>VLOOKUP(A732,Übersicht!$C$2:$F$67,4,FALSE)</f>
        <v>30</v>
      </c>
      <c r="M732" s="21">
        <f>VLOOKUP(A732,Übersicht!$C$2:$F$67,4,FALSE)</f>
        <v>30</v>
      </c>
      <c r="N732" s="3" t="s">
        <v>67</v>
      </c>
      <c r="O732" s="3">
        <v>1</v>
      </c>
      <c r="P732" s="4">
        <f>VLOOKUP(A732,Übersicht!$C$2:$I$67,7,FALSE)*100</f>
        <v>40</v>
      </c>
      <c r="Q732" s="4" t="s">
        <v>67</v>
      </c>
      <c r="R732" s="4">
        <f>VLOOKUP(A732,Übersicht!$C$2:$J$67,8,FALSE)*100</f>
        <v>100</v>
      </c>
      <c r="S732" s="4" t="str">
        <f>VLOOKUP(A732,Übersicht!$C$2:$K$67,9,FALSE)</f>
        <v>-</v>
      </c>
      <c r="T732" s="4" t="str">
        <f>VLOOKUP(A732,Übersicht!$C$2:$L$67,10,FALSE)</f>
        <v>-</v>
      </c>
      <c r="U732" s="25">
        <f>VLOOKUP(A732,Übersicht!$C$2:$M$67,11,FALSE)</f>
        <v>300</v>
      </c>
      <c r="V732" s="25" t="str">
        <f>VLOOKUP(A732,Übersicht!$C$2:$N$67,12,FALSE)</f>
        <v>-</v>
      </c>
      <c r="W732" s="25" t="str">
        <f>VLOOKUP(A732,Übersicht!$C$2:$O$67,13,FALSE)</f>
        <v>-</v>
      </c>
      <c r="X732" s="4" t="s">
        <v>67</v>
      </c>
    </row>
    <row r="733" spans="1:24" x14ac:dyDescent="0.35">
      <c r="A733" s="3">
        <v>2227</v>
      </c>
      <c r="B733" s="22" t="s">
        <v>15</v>
      </c>
      <c r="C733" t="s">
        <v>35</v>
      </c>
      <c r="D733" s="23">
        <f>VLOOKUP(A733,Übersicht!$C$2:$D$67,2,FALSE)</f>
        <v>0</v>
      </c>
      <c r="E733" s="23" t="str">
        <f>VLOOKUP(A733,Übersicht!$C$2:$E$67,3,FALSE)</f>
        <v>≤ 5 bar</v>
      </c>
      <c r="F733" s="3">
        <v>727</v>
      </c>
      <c r="G733" s="3">
        <f>VLOOKUP(A733,Übersicht!$C$2:$P$67,14,FALSE)</f>
        <v>3</v>
      </c>
      <c r="H733" s="3">
        <v>1</v>
      </c>
      <c r="I733" s="24">
        <v>2034.6666666666667</v>
      </c>
      <c r="J733" s="3">
        <v>2005</v>
      </c>
      <c r="K733" s="4">
        <f t="shared" si="11"/>
        <v>14</v>
      </c>
      <c r="L733" s="21">
        <f>VLOOKUP(A733,Übersicht!$C$2:$F$67,4,FALSE)</f>
        <v>30</v>
      </c>
      <c r="M733" s="21">
        <f>VLOOKUP(A733,Übersicht!$C$2:$F$67,4,FALSE)</f>
        <v>30</v>
      </c>
      <c r="N733" s="3" t="s">
        <v>67</v>
      </c>
      <c r="O733" s="3">
        <v>1</v>
      </c>
      <c r="P733" s="4">
        <f>VLOOKUP(A733,Übersicht!$C$2:$I$67,7,FALSE)*100</f>
        <v>40</v>
      </c>
      <c r="Q733" s="4" t="s">
        <v>67</v>
      </c>
      <c r="R733" s="4">
        <f>VLOOKUP(A733,Übersicht!$C$2:$J$67,8,FALSE)*100</f>
        <v>100</v>
      </c>
      <c r="S733" s="4" t="str">
        <f>VLOOKUP(A733,Übersicht!$C$2:$K$67,9,FALSE)</f>
        <v>-</v>
      </c>
      <c r="T733" s="4" t="str">
        <f>VLOOKUP(A733,Übersicht!$C$2:$L$67,10,FALSE)</f>
        <v>-</v>
      </c>
      <c r="U733" s="25">
        <f>VLOOKUP(A733,Übersicht!$C$2:$M$67,11,FALSE)</f>
        <v>300</v>
      </c>
      <c r="V733" s="25" t="str">
        <f>VLOOKUP(A733,Übersicht!$C$2:$N$67,12,FALSE)</f>
        <v>-</v>
      </c>
      <c r="W733" s="25" t="str">
        <f>VLOOKUP(A733,Übersicht!$C$2:$O$67,13,FALSE)</f>
        <v>-</v>
      </c>
      <c r="X733" s="4" t="s">
        <v>67</v>
      </c>
    </row>
    <row r="734" spans="1:24" x14ac:dyDescent="0.35">
      <c r="A734" s="3">
        <v>2227</v>
      </c>
      <c r="B734" s="22" t="s">
        <v>15</v>
      </c>
      <c r="C734" t="s">
        <v>35</v>
      </c>
      <c r="D734" s="23">
        <f>VLOOKUP(A734,Übersicht!$C$2:$D$67,2,FALSE)</f>
        <v>0</v>
      </c>
      <c r="E734" s="23" t="str">
        <f>VLOOKUP(A734,Übersicht!$C$2:$E$67,3,FALSE)</f>
        <v>≤ 5 bar</v>
      </c>
      <c r="F734" s="3">
        <v>728</v>
      </c>
      <c r="G734" s="3">
        <f>VLOOKUP(A734,Übersicht!$C$2:$P$67,14,FALSE)</f>
        <v>3</v>
      </c>
      <c r="H734" s="3">
        <v>1</v>
      </c>
      <c r="I734" s="24">
        <v>2034.6666666666667</v>
      </c>
      <c r="J734" s="3">
        <v>2006</v>
      </c>
      <c r="K734" s="4">
        <f t="shared" si="11"/>
        <v>15</v>
      </c>
      <c r="L734" s="21">
        <f>VLOOKUP(A734,Übersicht!$C$2:$F$67,4,FALSE)</f>
        <v>30</v>
      </c>
      <c r="M734" s="21">
        <f>VLOOKUP(A734,Übersicht!$C$2:$F$67,4,FALSE)</f>
        <v>30</v>
      </c>
      <c r="N734" s="3" t="s">
        <v>67</v>
      </c>
      <c r="O734" s="3">
        <v>1</v>
      </c>
      <c r="P734" s="4">
        <f>VLOOKUP(A734,Übersicht!$C$2:$I$67,7,FALSE)*100</f>
        <v>40</v>
      </c>
      <c r="Q734" s="4" t="s">
        <v>67</v>
      </c>
      <c r="R734" s="4">
        <f>VLOOKUP(A734,Übersicht!$C$2:$J$67,8,FALSE)*100</f>
        <v>100</v>
      </c>
      <c r="S734" s="4" t="str">
        <f>VLOOKUP(A734,Übersicht!$C$2:$K$67,9,FALSE)</f>
        <v>-</v>
      </c>
      <c r="T734" s="4" t="str">
        <f>VLOOKUP(A734,Übersicht!$C$2:$L$67,10,FALSE)</f>
        <v>-</v>
      </c>
      <c r="U734" s="25">
        <f>VLOOKUP(A734,Übersicht!$C$2:$M$67,11,FALSE)</f>
        <v>300</v>
      </c>
      <c r="V734" s="25" t="str">
        <f>VLOOKUP(A734,Übersicht!$C$2:$N$67,12,FALSE)</f>
        <v>-</v>
      </c>
      <c r="W734" s="25" t="str">
        <f>VLOOKUP(A734,Übersicht!$C$2:$O$67,13,FALSE)</f>
        <v>-</v>
      </c>
      <c r="X734" s="4" t="s">
        <v>67</v>
      </c>
    </row>
    <row r="735" spans="1:24" x14ac:dyDescent="0.35">
      <c r="A735" s="3">
        <v>2227</v>
      </c>
      <c r="B735" s="22" t="s">
        <v>15</v>
      </c>
      <c r="C735" t="s">
        <v>35</v>
      </c>
      <c r="D735" s="23">
        <f>VLOOKUP(A735,Übersicht!$C$2:$D$67,2,FALSE)</f>
        <v>0</v>
      </c>
      <c r="E735" s="23" t="str">
        <f>VLOOKUP(A735,Übersicht!$C$2:$E$67,3,FALSE)</f>
        <v>≤ 5 bar</v>
      </c>
      <c r="F735" s="3">
        <v>729</v>
      </c>
      <c r="G735" s="3">
        <f>VLOOKUP(A735,Übersicht!$C$2:$P$67,14,FALSE)</f>
        <v>3</v>
      </c>
      <c r="H735" s="3">
        <v>1</v>
      </c>
      <c r="I735" s="24">
        <v>2034.6666666666667</v>
      </c>
      <c r="J735" s="3">
        <v>2007</v>
      </c>
      <c r="K735" s="4">
        <f t="shared" si="11"/>
        <v>16</v>
      </c>
      <c r="L735" s="21">
        <f>VLOOKUP(A735,Übersicht!$C$2:$F$67,4,FALSE)</f>
        <v>30</v>
      </c>
      <c r="M735" s="21">
        <f>VLOOKUP(A735,Übersicht!$C$2:$F$67,4,FALSE)</f>
        <v>30</v>
      </c>
      <c r="N735" s="3" t="s">
        <v>67</v>
      </c>
      <c r="O735" s="3">
        <v>1</v>
      </c>
      <c r="P735" s="4">
        <f>VLOOKUP(A735,Übersicht!$C$2:$I$67,7,FALSE)*100</f>
        <v>40</v>
      </c>
      <c r="Q735" s="4" t="s">
        <v>67</v>
      </c>
      <c r="R735" s="4">
        <f>VLOOKUP(A735,Übersicht!$C$2:$J$67,8,FALSE)*100</f>
        <v>100</v>
      </c>
      <c r="S735" s="4" t="str">
        <f>VLOOKUP(A735,Übersicht!$C$2:$K$67,9,FALSE)</f>
        <v>-</v>
      </c>
      <c r="T735" s="4" t="str">
        <f>VLOOKUP(A735,Übersicht!$C$2:$L$67,10,FALSE)</f>
        <v>-</v>
      </c>
      <c r="U735" s="25">
        <f>VLOOKUP(A735,Übersicht!$C$2:$M$67,11,FALSE)</f>
        <v>300</v>
      </c>
      <c r="V735" s="25" t="str">
        <f>VLOOKUP(A735,Übersicht!$C$2:$N$67,12,FALSE)</f>
        <v>-</v>
      </c>
      <c r="W735" s="25" t="str">
        <f>VLOOKUP(A735,Übersicht!$C$2:$O$67,13,FALSE)</f>
        <v>-</v>
      </c>
      <c r="X735" s="4" t="s">
        <v>67</v>
      </c>
    </row>
    <row r="736" spans="1:24" x14ac:dyDescent="0.35">
      <c r="A736" s="3">
        <v>2227</v>
      </c>
      <c r="B736" s="22" t="s">
        <v>15</v>
      </c>
      <c r="C736" t="s">
        <v>35</v>
      </c>
      <c r="D736" s="23">
        <f>VLOOKUP(A736,Übersicht!$C$2:$D$67,2,FALSE)</f>
        <v>0</v>
      </c>
      <c r="E736" s="23" t="str">
        <f>VLOOKUP(A736,Übersicht!$C$2:$E$67,3,FALSE)</f>
        <v>≤ 5 bar</v>
      </c>
      <c r="F736" s="3">
        <v>730</v>
      </c>
      <c r="G736" s="3">
        <f>VLOOKUP(A736,Übersicht!$C$2:$P$67,14,FALSE)</f>
        <v>3</v>
      </c>
      <c r="H736" s="3">
        <v>1</v>
      </c>
      <c r="I736" s="24">
        <v>2034.6666666666667</v>
      </c>
      <c r="J736" s="3">
        <v>2008</v>
      </c>
      <c r="K736" s="4">
        <f t="shared" si="11"/>
        <v>17</v>
      </c>
      <c r="L736" s="21">
        <f>VLOOKUP(A736,Übersicht!$C$2:$F$67,4,FALSE)</f>
        <v>30</v>
      </c>
      <c r="M736" s="21">
        <f>VLOOKUP(A736,Übersicht!$C$2:$F$67,4,FALSE)</f>
        <v>30</v>
      </c>
      <c r="N736" s="3" t="s">
        <v>67</v>
      </c>
      <c r="O736" s="3">
        <v>1</v>
      </c>
      <c r="P736" s="4">
        <f>VLOOKUP(A736,Übersicht!$C$2:$I$67,7,FALSE)*100</f>
        <v>40</v>
      </c>
      <c r="Q736" s="4" t="s">
        <v>67</v>
      </c>
      <c r="R736" s="4">
        <f>VLOOKUP(A736,Übersicht!$C$2:$J$67,8,FALSE)*100</f>
        <v>100</v>
      </c>
      <c r="S736" s="4" t="str">
        <f>VLOOKUP(A736,Übersicht!$C$2:$K$67,9,FALSE)</f>
        <v>-</v>
      </c>
      <c r="T736" s="4" t="str">
        <f>VLOOKUP(A736,Übersicht!$C$2:$L$67,10,FALSE)</f>
        <v>-</v>
      </c>
      <c r="U736" s="25">
        <f>VLOOKUP(A736,Übersicht!$C$2:$M$67,11,FALSE)</f>
        <v>300</v>
      </c>
      <c r="V736" s="25" t="str">
        <f>VLOOKUP(A736,Übersicht!$C$2:$N$67,12,FALSE)</f>
        <v>-</v>
      </c>
      <c r="W736" s="25" t="str">
        <f>VLOOKUP(A736,Übersicht!$C$2:$O$67,13,FALSE)</f>
        <v>-</v>
      </c>
      <c r="X736" s="4" t="s">
        <v>67</v>
      </c>
    </row>
    <row r="737" spans="1:24" x14ac:dyDescent="0.35">
      <c r="A737" s="3">
        <v>2227</v>
      </c>
      <c r="B737" s="22" t="s">
        <v>15</v>
      </c>
      <c r="C737" t="s">
        <v>35</v>
      </c>
      <c r="D737" s="23">
        <f>VLOOKUP(A737,Übersicht!$C$2:$D$67,2,FALSE)</f>
        <v>0</v>
      </c>
      <c r="E737" s="23" t="str">
        <f>VLOOKUP(A737,Übersicht!$C$2:$E$67,3,FALSE)</f>
        <v>≤ 5 bar</v>
      </c>
      <c r="F737" s="3">
        <v>731</v>
      </c>
      <c r="G737" s="3">
        <f>VLOOKUP(A737,Übersicht!$C$2:$P$67,14,FALSE)</f>
        <v>3</v>
      </c>
      <c r="H737" s="3">
        <v>1</v>
      </c>
      <c r="I737" s="24">
        <v>2034.6666666666667</v>
      </c>
      <c r="J737" s="3">
        <v>2009</v>
      </c>
      <c r="K737" s="4">
        <f t="shared" si="11"/>
        <v>18</v>
      </c>
      <c r="L737" s="21">
        <f>VLOOKUP(A737,Übersicht!$C$2:$F$67,4,FALSE)</f>
        <v>30</v>
      </c>
      <c r="M737" s="21">
        <f>VLOOKUP(A737,Übersicht!$C$2:$F$67,4,FALSE)</f>
        <v>30</v>
      </c>
      <c r="N737" s="3" t="s">
        <v>67</v>
      </c>
      <c r="O737" s="3">
        <v>1</v>
      </c>
      <c r="P737" s="4">
        <f>VLOOKUP(A737,Übersicht!$C$2:$I$67,7,FALSE)*100</f>
        <v>40</v>
      </c>
      <c r="Q737" s="4" t="s">
        <v>67</v>
      </c>
      <c r="R737" s="4">
        <f>VLOOKUP(A737,Übersicht!$C$2:$J$67,8,FALSE)*100</f>
        <v>100</v>
      </c>
      <c r="S737" s="4" t="str">
        <f>VLOOKUP(A737,Übersicht!$C$2:$K$67,9,FALSE)</f>
        <v>-</v>
      </c>
      <c r="T737" s="4" t="str">
        <f>VLOOKUP(A737,Übersicht!$C$2:$L$67,10,FALSE)</f>
        <v>-</v>
      </c>
      <c r="U737" s="25">
        <f>VLOOKUP(A737,Übersicht!$C$2:$M$67,11,FALSE)</f>
        <v>300</v>
      </c>
      <c r="V737" s="25" t="str">
        <f>VLOOKUP(A737,Übersicht!$C$2:$N$67,12,FALSE)</f>
        <v>-</v>
      </c>
      <c r="W737" s="25" t="str">
        <f>VLOOKUP(A737,Übersicht!$C$2:$O$67,13,FALSE)</f>
        <v>-</v>
      </c>
      <c r="X737" s="4" t="s">
        <v>67</v>
      </c>
    </row>
    <row r="738" spans="1:24" x14ac:dyDescent="0.35">
      <c r="A738" s="3">
        <v>2227</v>
      </c>
      <c r="B738" s="22" t="s">
        <v>15</v>
      </c>
      <c r="C738" t="s">
        <v>35</v>
      </c>
      <c r="D738" s="23">
        <f>VLOOKUP(A738,Übersicht!$C$2:$D$67,2,FALSE)</f>
        <v>0</v>
      </c>
      <c r="E738" s="23" t="str">
        <f>VLOOKUP(A738,Übersicht!$C$2:$E$67,3,FALSE)</f>
        <v>≤ 5 bar</v>
      </c>
      <c r="F738" s="3">
        <v>732</v>
      </c>
      <c r="G738" s="3">
        <f>VLOOKUP(A738,Übersicht!$C$2:$P$67,14,FALSE)</f>
        <v>3</v>
      </c>
      <c r="H738" s="3">
        <v>1</v>
      </c>
      <c r="I738" s="24">
        <v>2034.6666666666667</v>
      </c>
      <c r="J738" s="3">
        <v>2010</v>
      </c>
      <c r="K738" s="4">
        <f t="shared" si="11"/>
        <v>19</v>
      </c>
      <c r="L738" s="21">
        <f>VLOOKUP(A738,Übersicht!$C$2:$F$67,4,FALSE)</f>
        <v>30</v>
      </c>
      <c r="M738" s="21">
        <f>VLOOKUP(A738,Übersicht!$C$2:$F$67,4,FALSE)</f>
        <v>30</v>
      </c>
      <c r="N738" s="3" t="s">
        <v>67</v>
      </c>
      <c r="O738" s="3">
        <v>1</v>
      </c>
      <c r="P738" s="4">
        <f>VLOOKUP(A738,Übersicht!$C$2:$I$67,7,FALSE)*100</f>
        <v>40</v>
      </c>
      <c r="Q738" s="4" t="s">
        <v>67</v>
      </c>
      <c r="R738" s="4">
        <f>VLOOKUP(A738,Übersicht!$C$2:$J$67,8,FALSE)*100</f>
        <v>100</v>
      </c>
      <c r="S738" s="4" t="str">
        <f>VLOOKUP(A738,Übersicht!$C$2:$K$67,9,FALSE)</f>
        <v>-</v>
      </c>
      <c r="T738" s="4" t="str">
        <f>VLOOKUP(A738,Übersicht!$C$2:$L$67,10,FALSE)</f>
        <v>-</v>
      </c>
      <c r="U738" s="25">
        <f>VLOOKUP(A738,Übersicht!$C$2:$M$67,11,FALSE)</f>
        <v>300</v>
      </c>
      <c r="V738" s="25" t="str">
        <f>VLOOKUP(A738,Übersicht!$C$2:$N$67,12,FALSE)</f>
        <v>-</v>
      </c>
      <c r="W738" s="25" t="str">
        <f>VLOOKUP(A738,Übersicht!$C$2:$O$67,13,FALSE)</f>
        <v>-</v>
      </c>
      <c r="X738" s="4" t="s">
        <v>67</v>
      </c>
    </row>
    <row r="739" spans="1:24" x14ac:dyDescent="0.35">
      <c r="A739" s="3">
        <v>2227</v>
      </c>
      <c r="B739" s="22" t="s">
        <v>15</v>
      </c>
      <c r="C739" t="s">
        <v>35</v>
      </c>
      <c r="D739" s="23">
        <f>VLOOKUP(A739,Übersicht!$C$2:$D$67,2,FALSE)</f>
        <v>0</v>
      </c>
      <c r="E739" s="23" t="str">
        <f>VLOOKUP(A739,Übersicht!$C$2:$E$67,3,FALSE)</f>
        <v>≤ 5 bar</v>
      </c>
      <c r="F739" s="3">
        <v>733</v>
      </c>
      <c r="G739" s="3">
        <f>VLOOKUP(A739,Übersicht!$C$2:$P$67,14,FALSE)</f>
        <v>3</v>
      </c>
      <c r="H739" s="3">
        <v>1</v>
      </c>
      <c r="I739" s="24">
        <v>2034.6666666666667</v>
      </c>
      <c r="J739" s="3">
        <v>2011</v>
      </c>
      <c r="K739" s="4">
        <f t="shared" si="11"/>
        <v>20</v>
      </c>
      <c r="L739" s="21">
        <f>VLOOKUP(A739,Übersicht!$C$2:$F$67,4,FALSE)</f>
        <v>30</v>
      </c>
      <c r="M739" s="21">
        <f>VLOOKUP(A739,Übersicht!$C$2:$F$67,4,FALSE)</f>
        <v>30</v>
      </c>
      <c r="N739" s="3" t="s">
        <v>67</v>
      </c>
      <c r="O739" s="3">
        <v>1</v>
      </c>
      <c r="P739" s="4">
        <f>VLOOKUP(A739,Übersicht!$C$2:$I$67,7,FALSE)*100</f>
        <v>40</v>
      </c>
      <c r="Q739" s="4" t="s">
        <v>67</v>
      </c>
      <c r="R739" s="4">
        <f>VLOOKUP(A739,Übersicht!$C$2:$J$67,8,FALSE)*100</f>
        <v>100</v>
      </c>
      <c r="S739" s="4" t="str">
        <f>VLOOKUP(A739,Übersicht!$C$2:$K$67,9,FALSE)</f>
        <v>-</v>
      </c>
      <c r="T739" s="4" t="str">
        <f>VLOOKUP(A739,Übersicht!$C$2:$L$67,10,FALSE)</f>
        <v>-</v>
      </c>
      <c r="U739" s="25">
        <f>VLOOKUP(A739,Übersicht!$C$2:$M$67,11,FALSE)</f>
        <v>300</v>
      </c>
      <c r="V739" s="25" t="str">
        <f>VLOOKUP(A739,Übersicht!$C$2:$N$67,12,FALSE)</f>
        <v>-</v>
      </c>
      <c r="W739" s="25" t="str">
        <f>VLOOKUP(A739,Übersicht!$C$2:$O$67,13,FALSE)</f>
        <v>-</v>
      </c>
      <c r="X739" s="4" t="s">
        <v>67</v>
      </c>
    </row>
    <row r="740" spans="1:24" x14ac:dyDescent="0.35">
      <c r="A740" s="3">
        <v>2227</v>
      </c>
      <c r="B740" s="22" t="s">
        <v>15</v>
      </c>
      <c r="C740" t="s">
        <v>35</v>
      </c>
      <c r="D740" s="23">
        <f>VLOOKUP(A740,Übersicht!$C$2:$D$67,2,FALSE)</f>
        <v>0</v>
      </c>
      <c r="E740" s="23" t="str">
        <f>VLOOKUP(A740,Übersicht!$C$2:$E$67,3,FALSE)</f>
        <v>≤ 5 bar</v>
      </c>
      <c r="F740" s="3">
        <v>734</v>
      </c>
      <c r="G740" s="3">
        <f>VLOOKUP(A740,Übersicht!$C$2:$P$67,14,FALSE)</f>
        <v>3</v>
      </c>
      <c r="H740" s="3">
        <v>1</v>
      </c>
      <c r="I740" s="24">
        <v>2034.6666666666667</v>
      </c>
      <c r="J740" s="3">
        <v>2012</v>
      </c>
      <c r="K740" s="4">
        <f t="shared" si="11"/>
        <v>21</v>
      </c>
      <c r="L740" s="21">
        <f>VLOOKUP(A740,Übersicht!$C$2:$F$67,4,FALSE)</f>
        <v>30</v>
      </c>
      <c r="M740" s="21">
        <f>VLOOKUP(A740,Übersicht!$C$2:$F$67,4,FALSE)</f>
        <v>30</v>
      </c>
      <c r="N740" s="3" t="s">
        <v>67</v>
      </c>
      <c r="O740" s="3">
        <v>1</v>
      </c>
      <c r="P740" s="4">
        <f>VLOOKUP(A740,Übersicht!$C$2:$I$67,7,FALSE)*100</f>
        <v>40</v>
      </c>
      <c r="Q740" s="4" t="s">
        <v>67</v>
      </c>
      <c r="R740" s="4">
        <f>VLOOKUP(A740,Übersicht!$C$2:$J$67,8,FALSE)*100</f>
        <v>100</v>
      </c>
      <c r="S740" s="4" t="str">
        <f>VLOOKUP(A740,Übersicht!$C$2:$K$67,9,FALSE)</f>
        <v>-</v>
      </c>
      <c r="T740" s="4" t="str">
        <f>VLOOKUP(A740,Übersicht!$C$2:$L$67,10,FALSE)</f>
        <v>-</v>
      </c>
      <c r="U740" s="25">
        <f>VLOOKUP(A740,Übersicht!$C$2:$M$67,11,FALSE)</f>
        <v>300</v>
      </c>
      <c r="V740" s="25" t="str">
        <f>VLOOKUP(A740,Übersicht!$C$2:$N$67,12,FALSE)</f>
        <v>-</v>
      </c>
      <c r="W740" s="25" t="str">
        <f>VLOOKUP(A740,Übersicht!$C$2:$O$67,13,FALSE)</f>
        <v>-</v>
      </c>
      <c r="X740" s="4" t="s">
        <v>67</v>
      </c>
    </row>
    <row r="741" spans="1:24" x14ac:dyDescent="0.35">
      <c r="A741" s="3">
        <v>2227</v>
      </c>
      <c r="B741" s="22" t="s">
        <v>15</v>
      </c>
      <c r="C741" t="s">
        <v>35</v>
      </c>
      <c r="D741" s="23">
        <f>VLOOKUP(A741,Übersicht!$C$2:$D$67,2,FALSE)</f>
        <v>0</v>
      </c>
      <c r="E741" s="23" t="str">
        <f>VLOOKUP(A741,Übersicht!$C$2:$E$67,3,FALSE)</f>
        <v>≤ 5 bar</v>
      </c>
      <c r="F741" s="3">
        <v>735</v>
      </c>
      <c r="G741" s="3">
        <f>VLOOKUP(A741,Übersicht!$C$2:$P$67,14,FALSE)</f>
        <v>3</v>
      </c>
      <c r="H741" s="3">
        <v>1</v>
      </c>
      <c r="I741" s="24">
        <v>2034.6666666666667</v>
      </c>
      <c r="J741" s="3">
        <v>2013</v>
      </c>
      <c r="K741" s="4">
        <f t="shared" si="11"/>
        <v>22</v>
      </c>
      <c r="L741" s="21">
        <f>VLOOKUP(A741,Übersicht!$C$2:$F$67,4,FALSE)</f>
        <v>30</v>
      </c>
      <c r="M741" s="21">
        <f>VLOOKUP(A741,Übersicht!$C$2:$F$67,4,FALSE)</f>
        <v>30</v>
      </c>
      <c r="N741" s="3" t="s">
        <v>67</v>
      </c>
      <c r="O741" s="3">
        <v>1</v>
      </c>
      <c r="P741" s="4">
        <f>VLOOKUP(A741,Übersicht!$C$2:$I$67,7,FALSE)*100</f>
        <v>40</v>
      </c>
      <c r="Q741" s="4" t="s">
        <v>67</v>
      </c>
      <c r="R741" s="4">
        <f>VLOOKUP(A741,Übersicht!$C$2:$J$67,8,FALSE)*100</f>
        <v>100</v>
      </c>
      <c r="S741" s="4" t="str">
        <f>VLOOKUP(A741,Übersicht!$C$2:$K$67,9,FALSE)</f>
        <v>-</v>
      </c>
      <c r="T741" s="4" t="str">
        <f>VLOOKUP(A741,Übersicht!$C$2:$L$67,10,FALSE)</f>
        <v>-</v>
      </c>
      <c r="U741" s="25">
        <f>VLOOKUP(A741,Übersicht!$C$2:$M$67,11,FALSE)</f>
        <v>300</v>
      </c>
      <c r="V741" s="25" t="str">
        <f>VLOOKUP(A741,Übersicht!$C$2:$N$67,12,FALSE)</f>
        <v>-</v>
      </c>
      <c r="W741" s="25" t="str">
        <f>VLOOKUP(A741,Übersicht!$C$2:$O$67,13,FALSE)</f>
        <v>-</v>
      </c>
      <c r="X741" s="4" t="s">
        <v>67</v>
      </c>
    </row>
    <row r="742" spans="1:24" x14ac:dyDescent="0.35">
      <c r="A742" s="3">
        <v>2227</v>
      </c>
      <c r="B742" s="22" t="s">
        <v>15</v>
      </c>
      <c r="C742" t="s">
        <v>35</v>
      </c>
      <c r="D742" s="23">
        <f>VLOOKUP(A742,Übersicht!$C$2:$D$67,2,FALSE)</f>
        <v>0</v>
      </c>
      <c r="E742" s="23" t="str">
        <f>VLOOKUP(A742,Übersicht!$C$2:$E$67,3,FALSE)</f>
        <v>≤ 5 bar</v>
      </c>
      <c r="F742" s="3">
        <v>736</v>
      </c>
      <c r="G742" s="3">
        <f>VLOOKUP(A742,Übersicht!$C$2:$P$67,14,FALSE)</f>
        <v>3</v>
      </c>
      <c r="H742" s="3">
        <v>1</v>
      </c>
      <c r="I742" s="24">
        <v>2034.6666666666667</v>
      </c>
      <c r="J742" s="3">
        <v>2014</v>
      </c>
      <c r="K742" s="4">
        <f t="shared" si="11"/>
        <v>23</v>
      </c>
      <c r="L742" s="21">
        <f>VLOOKUP(A742,Übersicht!$C$2:$F$67,4,FALSE)</f>
        <v>30</v>
      </c>
      <c r="M742" s="21">
        <f>VLOOKUP(A742,Übersicht!$C$2:$F$67,4,FALSE)</f>
        <v>30</v>
      </c>
      <c r="N742" s="3" t="s">
        <v>67</v>
      </c>
      <c r="O742" s="3">
        <v>1</v>
      </c>
      <c r="P742" s="4">
        <f>VLOOKUP(A742,Übersicht!$C$2:$I$67,7,FALSE)*100</f>
        <v>40</v>
      </c>
      <c r="Q742" s="4" t="s">
        <v>67</v>
      </c>
      <c r="R742" s="4">
        <f>VLOOKUP(A742,Übersicht!$C$2:$J$67,8,FALSE)*100</f>
        <v>100</v>
      </c>
      <c r="S742" s="4" t="str">
        <f>VLOOKUP(A742,Übersicht!$C$2:$K$67,9,FALSE)</f>
        <v>-</v>
      </c>
      <c r="T742" s="4" t="str">
        <f>VLOOKUP(A742,Übersicht!$C$2:$L$67,10,FALSE)</f>
        <v>-</v>
      </c>
      <c r="U742" s="25">
        <f>VLOOKUP(A742,Übersicht!$C$2:$M$67,11,FALSE)</f>
        <v>300</v>
      </c>
      <c r="V742" s="25" t="str">
        <f>VLOOKUP(A742,Übersicht!$C$2:$N$67,12,FALSE)</f>
        <v>-</v>
      </c>
      <c r="W742" s="25" t="str">
        <f>VLOOKUP(A742,Übersicht!$C$2:$O$67,13,FALSE)</f>
        <v>-</v>
      </c>
      <c r="X742" s="4" t="s">
        <v>67</v>
      </c>
    </row>
    <row r="743" spans="1:24" x14ac:dyDescent="0.35">
      <c r="A743" s="3">
        <v>2227</v>
      </c>
      <c r="B743" s="22" t="s">
        <v>15</v>
      </c>
      <c r="C743" t="s">
        <v>35</v>
      </c>
      <c r="D743" s="23">
        <f>VLOOKUP(A743,Übersicht!$C$2:$D$67,2,FALSE)</f>
        <v>0</v>
      </c>
      <c r="E743" s="23" t="str">
        <f>VLOOKUP(A743,Übersicht!$C$2:$E$67,3,FALSE)</f>
        <v>≤ 5 bar</v>
      </c>
      <c r="F743" s="3">
        <v>737</v>
      </c>
      <c r="G743" s="3">
        <f>VLOOKUP(A743,Übersicht!$C$2:$P$67,14,FALSE)</f>
        <v>3</v>
      </c>
      <c r="H743" s="3">
        <v>1</v>
      </c>
      <c r="I743" s="24">
        <v>2034.6666666666667</v>
      </c>
      <c r="J743" s="3">
        <v>2015</v>
      </c>
      <c r="K743" s="4">
        <f t="shared" si="11"/>
        <v>24</v>
      </c>
      <c r="L743" s="21">
        <f>VLOOKUP(A743,Übersicht!$C$2:$F$67,4,FALSE)</f>
        <v>30</v>
      </c>
      <c r="M743" s="21">
        <f>VLOOKUP(A743,Übersicht!$C$2:$F$67,4,FALSE)</f>
        <v>30</v>
      </c>
      <c r="N743" s="3" t="s">
        <v>67</v>
      </c>
      <c r="O743" s="3">
        <v>1</v>
      </c>
      <c r="P743" s="4">
        <f>VLOOKUP(A743,Übersicht!$C$2:$I$67,7,FALSE)*100</f>
        <v>40</v>
      </c>
      <c r="Q743" s="4" t="s">
        <v>67</v>
      </c>
      <c r="R743" s="4">
        <f>VLOOKUP(A743,Übersicht!$C$2:$J$67,8,FALSE)*100</f>
        <v>100</v>
      </c>
      <c r="S743" s="4" t="str">
        <f>VLOOKUP(A743,Übersicht!$C$2:$K$67,9,FALSE)</f>
        <v>-</v>
      </c>
      <c r="T743" s="4" t="str">
        <f>VLOOKUP(A743,Übersicht!$C$2:$L$67,10,FALSE)</f>
        <v>-</v>
      </c>
      <c r="U743" s="25">
        <f>VLOOKUP(A743,Übersicht!$C$2:$M$67,11,FALSE)</f>
        <v>300</v>
      </c>
      <c r="V743" s="25" t="str">
        <f>VLOOKUP(A743,Übersicht!$C$2:$N$67,12,FALSE)</f>
        <v>-</v>
      </c>
      <c r="W743" s="25" t="str">
        <f>VLOOKUP(A743,Übersicht!$C$2:$O$67,13,FALSE)</f>
        <v>-</v>
      </c>
      <c r="X743" s="4" t="s">
        <v>67</v>
      </c>
    </row>
    <row r="744" spans="1:24" x14ac:dyDescent="0.35">
      <c r="A744" s="3">
        <v>2227</v>
      </c>
      <c r="B744" s="22" t="s">
        <v>15</v>
      </c>
      <c r="C744" t="s">
        <v>35</v>
      </c>
      <c r="D744" s="23">
        <f>VLOOKUP(A744,Übersicht!$C$2:$D$67,2,FALSE)</f>
        <v>0</v>
      </c>
      <c r="E744" s="23" t="str">
        <f>VLOOKUP(A744,Übersicht!$C$2:$E$67,3,FALSE)</f>
        <v>≤ 5 bar</v>
      </c>
      <c r="F744" s="3">
        <v>738</v>
      </c>
      <c r="G744" s="3">
        <f>VLOOKUP(A744,Übersicht!$C$2:$P$67,14,FALSE)</f>
        <v>3</v>
      </c>
      <c r="H744" s="3">
        <v>1</v>
      </c>
      <c r="I744" s="24">
        <v>2034.6666666666667</v>
      </c>
      <c r="J744" s="3">
        <v>2016</v>
      </c>
      <c r="K744" s="4">
        <f t="shared" si="11"/>
        <v>25</v>
      </c>
      <c r="L744" s="21">
        <f>VLOOKUP(A744,Übersicht!$C$2:$F$67,4,FALSE)</f>
        <v>30</v>
      </c>
      <c r="M744" s="21">
        <f>VLOOKUP(A744,Übersicht!$C$2:$F$67,4,FALSE)</f>
        <v>30</v>
      </c>
      <c r="N744" s="3" t="s">
        <v>67</v>
      </c>
      <c r="O744" s="3">
        <v>1</v>
      </c>
      <c r="P744" s="4">
        <f>VLOOKUP(A744,Übersicht!$C$2:$I$67,7,FALSE)*100</f>
        <v>40</v>
      </c>
      <c r="Q744" s="4" t="s">
        <v>67</v>
      </c>
      <c r="R744" s="4">
        <f>VLOOKUP(A744,Übersicht!$C$2:$J$67,8,FALSE)*100</f>
        <v>100</v>
      </c>
      <c r="S744" s="4" t="str">
        <f>VLOOKUP(A744,Übersicht!$C$2:$K$67,9,FALSE)</f>
        <v>-</v>
      </c>
      <c r="T744" s="4" t="str">
        <f>VLOOKUP(A744,Übersicht!$C$2:$L$67,10,FALSE)</f>
        <v>-</v>
      </c>
      <c r="U744" s="25">
        <f>VLOOKUP(A744,Übersicht!$C$2:$M$67,11,FALSE)</f>
        <v>300</v>
      </c>
      <c r="V744" s="25" t="str">
        <f>VLOOKUP(A744,Übersicht!$C$2:$N$67,12,FALSE)</f>
        <v>-</v>
      </c>
      <c r="W744" s="25" t="str">
        <f>VLOOKUP(A744,Übersicht!$C$2:$O$67,13,FALSE)</f>
        <v>-</v>
      </c>
      <c r="X744" s="4" t="s">
        <v>67</v>
      </c>
    </row>
    <row r="745" spans="1:24" x14ac:dyDescent="0.35">
      <c r="A745" s="3">
        <v>2227</v>
      </c>
      <c r="B745" s="22" t="s">
        <v>15</v>
      </c>
      <c r="C745" t="s">
        <v>35</v>
      </c>
      <c r="D745" s="23">
        <f>VLOOKUP(A745,Übersicht!$C$2:$D$67,2,FALSE)</f>
        <v>0</v>
      </c>
      <c r="E745" s="23" t="str">
        <f>VLOOKUP(A745,Übersicht!$C$2:$E$67,3,FALSE)</f>
        <v>≤ 5 bar</v>
      </c>
      <c r="F745" s="3">
        <v>739</v>
      </c>
      <c r="G745" s="3">
        <f>VLOOKUP(A745,Übersicht!$C$2:$P$67,14,FALSE)</f>
        <v>3</v>
      </c>
      <c r="H745" s="3">
        <v>1</v>
      </c>
      <c r="I745" s="24">
        <v>2034.6666666666667</v>
      </c>
      <c r="J745" s="3">
        <v>2017</v>
      </c>
      <c r="K745" s="4">
        <f t="shared" si="11"/>
        <v>26</v>
      </c>
      <c r="L745" s="21">
        <f>VLOOKUP(A745,Übersicht!$C$2:$F$67,4,FALSE)</f>
        <v>30</v>
      </c>
      <c r="M745" s="21">
        <f>VLOOKUP(A745,Übersicht!$C$2:$F$67,4,FALSE)</f>
        <v>30</v>
      </c>
      <c r="N745" s="3" t="s">
        <v>67</v>
      </c>
      <c r="O745" s="3">
        <v>1</v>
      </c>
      <c r="P745" s="4">
        <f>VLOOKUP(A745,Übersicht!$C$2:$I$67,7,FALSE)*100</f>
        <v>40</v>
      </c>
      <c r="Q745" s="4" t="s">
        <v>67</v>
      </c>
      <c r="R745" s="4">
        <f>VLOOKUP(A745,Übersicht!$C$2:$J$67,8,FALSE)*100</f>
        <v>100</v>
      </c>
      <c r="S745" s="4" t="str">
        <f>VLOOKUP(A745,Übersicht!$C$2:$K$67,9,FALSE)</f>
        <v>-</v>
      </c>
      <c r="T745" s="4" t="str">
        <f>VLOOKUP(A745,Übersicht!$C$2:$L$67,10,FALSE)</f>
        <v>-</v>
      </c>
      <c r="U745" s="25">
        <f>VLOOKUP(A745,Übersicht!$C$2:$M$67,11,FALSE)</f>
        <v>300</v>
      </c>
      <c r="V745" s="25" t="str">
        <f>VLOOKUP(A745,Übersicht!$C$2:$N$67,12,FALSE)</f>
        <v>-</v>
      </c>
      <c r="W745" s="25" t="str">
        <f>VLOOKUP(A745,Übersicht!$C$2:$O$67,13,FALSE)</f>
        <v>-</v>
      </c>
      <c r="X745" s="4" t="s">
        <v>67</v>
      </c>
    </row>
    <row r="746" spans="1:24" x14ac:dyDescent="0.35">
      <c r="A746" s="3">
        <v>2227</v>
      </c>
      <c r="B746" s="22" t="s">
        <v>15</v>
      </c>
      <c r="C746" t="s">
        <v>35</v>
      </c>
      <c r="D746" s="23">
        <f>VLOOKUP(A746,Übersicht!$C$2:$D$67,2,FALSE)</f>
        <v>0</v>
      </c>
      <c r="E746" s="23" t="str">
        <f>VLOOKUP(A746,Übersicht!$C$2:$E$67,3,FALSE)</f>
        <v>≤ 5 bar</v>
      </c>
      <c r="F746" s="3">
        <v>740</v>
      </c>
      <c r="G746" s="3">
        <f>VLOOKUP(A746,Übersicht!$C$2:$P$67,14,FALSE)</f>
        <v>3</v>
      </c>
      <c r="H746" s="3">
        <v>1</v>
      </c>
      <c r="I746" s="24">
        <v>2034.6666666666667</v>
      </c>
      <c r="J746" s="3">
        <v>2018</v>
      </c>
      <c r="K746" s="4">
        <f t="shared" si="11"/>
        <v>27</v>
      </c>
      <c r="L746" s="21">
        <f>VLOOKUP(A746,Übersicht!$C$2:$F$67,4,FALSE)</f>
        <v>30</v>
      </c>
      <c r="M746" s="21">
        <f>VLOOKUP(A746,Übersicht!$C$2:$F$67,4,FALSE)</f>
        <v>30</v>
      </c>
      <c r="N746" s="3" t="s">
        <v>67</v>
      </c>
      <c r="O746" s="3">
        <v>1</v>
      </c>
      <c r="P746" s="4">
        <f>VLOOKUP(A746,Übersicht!$C$2:$I$67,7,FALSE)*100</f>
        <v>40</v>
      </c>
      <c r="Q746" s="4" t="s">
        <v>67</v>
      </c>
      <c r="R746" s="4">
        <f>VLOOKUP(A746,Übersicht!$C$2:$J$67,8,FALSE)*100</f>
        <v>100</v>
      </c>
      <c r="S746" s="4" t="str">
        <f>VLOOKUP(A746,Übersicht!$C$2:$K$67,9,FALSE)</f>
        <v>-</v>
      </c>
      <c r="T746" s="4" t="str">
        <f>VLOOKUP(A746,Übersicht!$C$2:$L$67,10,FALSE)</f>
        <v>-</v>
      </c>
      <c r="U746" s="25">
        <f>VLOOKUP(A746,Übersicht!$C$2:$M$67,11,FALSE)</f>
        <v>300</v>
      </c>
      <c r="V746" s="25" t="str">
        <f>VLOOKUP(A746,Übersicht!$C$2:$N$67,12,FALSE)</f>
        <v>-</v>
      </c>
      <c r="W746" s="25" t="str">
        <f>VLOOKUP(A746,Übersicht!$C$2:$O$67,13,FALSE)</f>
        <v>-</v>
      </c>
      <c r="X746" s="4" t="s">
        <v>67</v>
      </c>
    </row>
    <row r="747" spans="1:24" x14ac:dyDescent="0.35">
      <c r="A747" s="3">
        <v>2227</v>
      </c>
      <c r="B747" s="22" t="s">
        <v>15</v>
      </c>
      <c r="C747" t="s">
        <v>35</v>
      </c>
      <c r="D747" s="23">
        <f>VLOOKUP(A747,Übersicht!$C$2:$D$67,2,FALSE)</f>
        <v>0</v>
      </c>
      <c r="E747" s="23" t="str">
        <f>VLOOKUP(A747,Übersicht!$C$2:$E$67,3,FALSE)</f>
        <v>≤ 5 bar</v>
      </c>
      <c r="F747" s="3">
        <v>741</v>
      </c>
      <c r="G747" s="3">
        <f>VLOOKUP(A747,Übersicht!$C$2:$P$67,14,FALSE)</f>
        <v>3</v>
      </c>
      <c r="H747" s="3">
        <v>1</v>
      </c>
      <c r="I747" s="24">
        <v>2034.6666666666667</v>
      </c>
      <c r="J747" s="3">
        <v>2019</v>
      </c>
      <c r="K747" s="4">
        <f t="shared" si="11"/>
        <v>28</v>
      </c>
      <c r="L747" s="21">
        <f>VLOOKUP(A747,Übersicht!$C$2:$F$67,4,FALSE)</f>
        <v>30</v>
      </c>
      <c r="M747" s="21">
        <f>VLOOKUP(A747,Übersicht!$C$2:$F$67,4,FALSE)</f>
        <v>30</v>
      </c>
      <c r="N747" s="3" t="s">
        <v>67</v>
      </c>
      <c r="O747" s="3">
        <v>1</v>
      </c>
      <c r="P747" s="4">
        <f>VLOOKUP(A747,Übersicht!$C$2:$I$67,7,FALSE)*100</f>
        <v>40</v>
      </c>
      <c r="Q747" s="4" t="s">
        <v>67</v>
      </c>
      <c r="R747" s="4">
        <f>VLOOKUP(A747,Übersicht!$C$2:$J$67,8,FALSE)*100</f>
        <v>100</v>
      </c>
      <c r="S747" s="4" t="str">
        <f>VLOOKUP(A747,Übersicht!$C$2:$K$67,9,FALSE)</f>
        <v>-</v>
      </c>
      <c r="T747" s="4" t="str">
        <f>VLOOKUP(A747,Übersicht!$C$2:$L$67,10,FALSE)</f>
        <v>-</v>
      </c>
      <c r="U747" s="25">
        <f>VLOOKUP(A747,Übersicht!$C$2:$M$67,11,FALSE)</f>
        <v>300</v>
      </c>
      <c r="V747" s="25" t="str">
        <f>VLOOKUP(A747,Übersicht!$C$2:$N$67,12,FALSE)</f>
        <v>-</v>
      </c>
      <c r="W747" s="25" t="str">
        <f>VLOOKUP(A747,Übersicht!$C$2:$O$67,13,FALSE)</f>
        <v>-</v>
      </c>
      <c r="X747" s="4" t="s">
        <v>67</v>
      </c>
    </row>
    <row r="748" spans="1:24" x14ac:dyDescent="0.35">
      <c r="A748" s="3">
        <v>2227</v>
      </c>
      <c r="B748" s="22" t="s">
        <v>15</v>
      </c>
      <c r="C748" t="s">
        <v>35</v>
      </c>
      <c r="D748" s="23">
        <f>VLOOKUP(A748,Übersicht!$C$2:$D$67,2,FALSE)</f>
        <v>0</v>
      </c>
      <c r="E748" s="23" t="str">
        <f>VLOOKUP(A748,Übersicht!$C$2:$E$67,3,FALSE)</f>
        <v>≤ 5 bar</v>
      </c>
      <c r="F748" s="3">
        <v>742</v>
      </c>
      <c r="G748" s="3">
        <f>VLOOKUP(A748,Übersicht!$C$2:$P$67,14,FALSE)</f>
        <v>3</v>
      </c>
      <c r="H748" s="3">
        <v>1</v>
      </c>
      <c r="I748" s="24">
        <v>2034.6666666666667</v>
      </c>
      <c r="J748" s="3">
        <v>2020</v>
      </c>
      <c r="K748" s="4">
        <f t="shared" si="11"/>
        <v>29</v>
      </c>
      <c r="L748" s="21">
        <f>VLOOKUP(A748,Übersicht!$C$2:$F$67,4,FALSE)</f>
        <v>30</v>
      </c>
      <c r="M748" s="21">
        <f>VLOOKUP(A748,Übersicht!$C$2:$F$67,4,FALSE)</f>
        <v>30</v>
      </c>
      <c r="N748" s="3" t="s">
        <v>67</v>
      </c>
      <c r="O748" s="3">
        <v>1</v>
      </c>
      <c r="P748" s="4">
        <f>VLOOKUP(A748,Übersicht!$C$2:$I$67,7,FALSE)*100</f>
        <v>40</v>
      </c>
      <c r="Q748" s="4" t="s">
        <v>67</v>
      </c>
      <c r="R748" s="4">
        <f>VLOOKUP(A748,Übersicht!$C$2:$J$67,8,FALSE)*100</f>
        <v>100</v>
      </c>
      <c r="S748" s="4" t="str">
        <f>VLOOKUP(A748,Übersicht!$C$2:$K$67,9,FALSE)</f>
        <v>-</v>
      </c>
      <c r="T748" s="4" t="str">
        <f>VLOOKUP(A748,Übersicht!$C$2:$L$67,10,FALSE)</f>
        <v>-</v>
      </c>
      <c r="U748" s="25">
        <f>VLOOKUP(A748,Übersicht!$C$2:$M$67,11,FALSE)</f>
        <v>300</v>
      </c>
      <c r="V748" s="25" t="str">
        <f>VLOOKUP(A748,Übersicht!$C$2:$N$67,12,FALSE)</f>
        <v>-</v>
      </c>
      <c r="W748" s="25" t="str">
        <f>VLOOKUP(A748,Übersicht!$C$2:$O$67,13,FALSE)</f>
        <v>-</v>
      </c>
      <c r="X748" s="4" t="s">
        <v>67</v>
      </c>
    </row>
    <row r="749" spans="1:24" x14ac:dyDescent="0.35">
      <c r="A749" s="3">
        <v>2227</v>
      </c>
      <c r="B749" s="22" t="s">
        <v>15</v>
      </c>
      <c r="C749" t="s">
        <v>35</v>
      </c>
      <c r="D749" s="23">
        <f>VLOOKUP(A749,Übersicht!$C$2:$D$67,2,FALSE)</f>
        <v>0</v>
      </c>
      <c r="E749" s="23" t="str">
        <f>VLOOKUP(A749,Übersicht!$C$2:$E$67,3,FALSE)</f>
        <v>≤ 5 bar</v>
      </c>
      <c r="F749" s="3">
        <v>743</v>
      </c>
      <c r="G749" s="3">
        <f>VLOOKUP(A749,Übersicht!$C$2:$P$67,14,FALSE)</f>
        <v>3</v>
      </c>
      <c r="H749" s="3">
        <v>1</v>
      </c>
      <c r="I749" s="24">
        <v>2034.6666666666667</v>
      </c>
      <c r="J749" s="3">
        <v>2021</v>
      </c>
      <c r="K749" s="4">
        <f t="shared" si="11"/>
        <v>30</v>
      </c>
      <c r="L749" s="21">
        <f>VLOOKUP(A749,Übersicht!$C$2:$F$67,4,FALSE)</f>
        <v>30</v>
      </c>
      <c r="M749" s="21">
        <f>VLOOKUP(A749,Übersicht!$C$2:$F$67,4,FALSE)</f>
        <v>30</v>
      </c>
      <c r="N749" s="3" t="s">
        <v>67</v>
      </c>
      <c r="O749" s="3">
        <v>1</v>
      </c>
      <c r="P749" s="4">
        <f>VLOOKUP(A749,Übersicht!$C$2:$I$67,7,FALSE)*100</f>
        <v>40</v>
      </c>
      <c r="Q749" s="4" t="s">
        <v>67</v>
      </c>
      <c r="R749" s="4">
        <f>VLOOKUP(A749,Übersicht!$C$2:$J$67,8,FALSE)*100</f>
        <v>100</v>
      </c>
      <c r="S749" s="4" t="str">
        <f>VLOOKUP(A749,Übersicht!$C$2:$K$67,9,FALSE)</f>
        <v>-</v>
      </c>
      <c r="T749" s="4" t="str">
        <f>VLOOKUP(A749,Übersicht!$C$2:$L$67,10,FALSE)</f>
        <v>-</v>
      </c>
      <c r="U749" s="25">
        <f>VLOOKUP(A749,Übersicht!$C$2:$M$67,11,FALSE)</f>
        <v>300</v>
      </c>
      <c r="V749" s="25" t="str">
        <f>VLOOKUP(A749,Übersicht!$C$2:$N$67,12,FALSE)</f>
        <v>-</v>
      </c>
      <c r="W749" s="25" t="str">
        <f>VLOOKUP(A749,Übersicht!$C$2:$O$67,13,FALSE)</f>
        <v>-</v>
      </c>
      <c r="X749" s="4" t="s">
        <v>67</v>
      </c>
    </row>
    <row r="750" spans="1:24" x14ac:dyDescent="0.35">
      <c r="A750" s="3">
        <v>2204</v>
      </c>
      <c r="B750" s="22" t="s">
        <v>15</v>
      </c>
      <c r="C750" t="s">
        <v>26</v>
      </c>
      <c r="D750" s="23">
        <f>VLOOKUP(A750,Übersicht!$C$2:$D$67,2,FALSE)</f>
        <v>0</v>
      </c>
      <c r="E750" s="23" t="str">
        <f>VLOOKUP(A750,Übersicht!$C$2:$E$67,3,FALSE)</f>
        <v>5 bis ≤ 16 bar</v>
      </c>
      <c r="F750" s="3">
        <v>744</v>
      </c>
      <c r="G750" s="3">
        <f>VLOOKUP(A750,Übersicht!$C$2:$P$67,14,FALSE)</f>
        <v>3</v>
      </c>
      <c r="H750" s="3">
        <v>1</v>
      </c>
      <c r="I750" s="24">
        <v>884.66666666666663</v>
      </c>
      <c r="J750" s="3">
        <v>1977</v>
      </c>
      <c r="K750" s="4">
        <f t="shared" si="11"/>
        <v>1</v>
      </c>
      <c r="L750" s="21">
        <f>VLOOKUP(A750,Übersicht!$C$2:$F$67,4,FALSE)</f>
        <v>45</v>
      </c>
      <c r="M750" s="21">
        <f>VLOOKUP(A750,Übersicht!$C$2:$F$67,4,FALSE)</f>
        <v>45</v>
      </c>
      <c r="N750" s="3" t="s">
        <v>67</v>
      </c>
      <c r="O750" s="3">
        <v>1</v>
      </c>
      <c r="P750" s="4">
        <f>VLOOKUP(A750,Übersicht!$C$2:$I$67,7,FALSE)*100</f>
        <v>40</v>
      </c>
      <c r="Q750" s="4" t="s">
        <v>67</v>
      </c>
      <c r="R750" s="4">
        <f>VLOOKUP(A750,Übersicht!$C$2:$J$67,8,FALSE)*100</f>
        <v>100</v>
      </c>
      <c r="S750" s="4" t="str">
        <f>VLOOKUP(A750,Übersicht!$C$2:$K$67,9,FALSE)</f>
        <v>-</v>
      </c>
      <c r="T750" s="4" t="str">
        <f>VLOOKUP(A750,Übersicht!$C$2:$L$67,10,FALSE)</f>
        <v>-</v>
      </c>
      <c r="U750" s="25">
        <f>VLOOKUP(A750,Übersicht!$C$2:$M$67,11,FALSE)</f>
        <v>1300</v>
      </c>
      <c r="V750" s="25" t="str">
        <f>VLOOKUP(A750,Übersicht!$C$2:$N$67,12,FALSE)</f>
        <v>-</v>
      </c>
      <c r="W750" s="25" t="str">
        <f>VLOOKUP(A750,Übersicht!$C$2:$O$67,13,FALSE)</f>
        <v>-</v>
      </c>
      <c r="X750" s="4" t="s">
        <v>67</v>
      </c>
    </row>
    <row r="751" spans="1:24" x14ac:dyDescent="0.35">
      <c r="A751" s="3">
        <v>2204</v>
      </c>
      <c r="B751" s="22" t="s">
        <v>15</v>
      </c>
      <c r="C751" t="s">
        <v>26</v>
      </c>
      <c r="D751" s="23">
        <f>VLOOKUP(A751,Übersicht!$C$2:$D$67,2,FALSE)</f>
        <v>0</v>
      </c>
      <c r="E751" s="23" t="str">
        <f>VLOOKUP(A751,Übersicht!$C$2:$E$67,3,FALSE)</f>
        <v>5 bis ≤ 16 bar</v>
      </c>
      <c r="F751" s="3">
        <v>745</v>
      </c>
      <c r="G751" s="3">
        <f>VLOOKUP(A751,Übersicht!$C$2:$P$67,14,FALSE)</f>
        <v>3</v>
      </c>
      <c r="H751" s="3">
        <v>1</v>
      </c>
      <c r="I751" s="24">
        <v>884.66666666666663</v>
      </c>
      <c r="J751" s="3">
        <v>1978</v>
      </c>
      <c r="K751" s="4">
        <f t="shared" si="11"/>
        <v>2</v>
      </c>
      <c r="L751" s="21">
        <f>VLOOKUP(A751,Übersicht!$C$2:$F$67,4,FALSE)</f>
        <v>45</v>
      </c>
      <c r="M751" s="21">
        <f>VLOOKUP(A751,Übersicht!$C$2:$F$67,4,FALSE)</f>
        <v>45</v>
      </c>
      <c r="N751" s="3" t="s">
        <v>67</v>
      </c>
      <c r="O751" s="3">
        <v>1</v>
      </c>
      <c r="P751" s="4">
        <f>VLOOKUP(A751,Übersicht!$C$2:$I$67,7,FALSE)*100</f>
        <v>40</v>
      </c>
      <c r="Q751" s="4" t="s">
        <v>67</v>
      </c>
      <c r="R751" s="4">
        <f>VLOOKUP(A751,Übersicht!$C$2:$J$67,8,FALSE)*100</f>
        <v>100</v>
      </c>
      <c r="S751" s="4" t="str">
        <f>VLOOKUP(A751,Übersicht!$C$2:$K$67,9,FALSE)</f>
        <v>-</v>
      </c>
      <c r="T751" s="4" t="str">
        <f>VLOOKUP(A751,Übersicht!$C$2:$L$67,10,FALSE)</f>
        <v>-</v>
      </c>
      <c r="U751" s="25">
        <f>VLOOKUP(A751,Übersicht!$C$2:$M$67,11,FALSE)</f>
        <v>1300</v>
      </c>
      <c r="V751" s="25" t="str">
        <f>VLOOKUP(A751,Übersicht!$C$2:$N$67,12,FALSE)</f>
        <v>-</v>
      </c>
      <c r="W751" s="25" t="str">
        <f>VLOOKUP(A751,Übersicht!$C$2:$O$67,13,FALSE)</f>
        <v>-</v>
      </c>
      <c r="X751" s="4" t="s">
        <v>67</v>
      </c>
    </row>
    <row r="752" spans="1:24" x14ac:dyDescent="0.35">
      <c r="A752" s="3">
        <v>2204</v>
      </c>
      <c r="B752" s="22" t="s">
        <v>15</v>
      </c>
      <c r="C752" t="s">
        <v>26</v>
      </c>
      <c r="D752" s="23">
        <f>VLOOKUP(A752,Übersicht!$C$2:$D$67,2,FALSE)</f>
        <v>0</v>
      </c>
      <c r="E752" s="23" t="str">
        <f>VLOOKUP(A752,Übersicht!$C$2:$E$67,3,FALSE)</f>
        <v>5 bis ≤ 16 bar</v>
      </c>
      <c r="F752" s="3">
        <v>746</v>
      </c>
      <c r="G752" s="3">
        <f>VLOOKUP(A752,Übersicht!$C$2:$P$67,14,FALSE)</f>
        <v>3</v>
      </c>
      <c r="H752" s="3">
        <v>1</v>
      </c>
      <c r="I752" s="24">
        <v>884.66666666666663</v>
      </c>
      <c r="J752" s="3">
        <v>1979</v>
      </c>
      <c r="K752" s="4">
        <f t="shared" si="11"/>
        <v>3</v>
      </c>
      <c r="L752" s="21">
        <f>VLOOKUP(A752,Übersicht!$C$2:$F$67,4,FALSE)</f>
        <v>45</v>
      </c>
      <c r="M752" s="21">
        <f>VLOOKUP(A752,Übersicht!$C$2:$F$67,4,FALSE)</f>
        <v>45</v>
      </c>
      <c r="N752" s="3" t="s">
        <v>67</v>
      </c>
      <c r="O752" s="3">
        <v>1</v>
      </c>
      <c r="P752" s="4">
        <f>VLOOKUP(A752,Übersicht!$C$2:$I$67,7,FALSE)*100</f>
        <v>40</v>
      </c>
      <c r="Q752" s="4" t="s">
        <v>67</v>
      </c>
      <c r="R752" s="4">
        <f>VLOOKUP(A752,Übersicht!$C$2:$J$67,8,FALSE)*100</f>
        <v>100</v>
      </c>
      <c r="S752" s="4" t="str">
        <f>VLOOKUP(A752,Übersicht!$C$2:$K$67,9,FALSE)</f>
        <v>-</v>
      </c>
      <c r="T752" s="4" t="str">
        <f>VLOOKUP(A752,Übersicht!$C$2:$L$67,10,FALSE)</f>
        <v>-</v>
      </c>
      <c r="U752" s="25">
        <f>VLOOKUP(A752,Übersicht!$C$2:$M$67,11,FALSE)</f>
        <v>1300</v>
      </c>
      <c r="V752" s="25" t="str">
        <f>VLOOKUP(A752,Übersicht!$C$2:$N$67,12,FALSE)</f>
        <v>-</v>
      </c>
      <c r="W752" s="25" t="str">
        <f>VLOOKUP(A752,Übersicht!$C$2:$O$67,13,FALSE)</f>
        <v>-</v>
      </c>
      <c r="X752" s="4" t="s">
        <v>67</v>
      </c>
    </row>
    <row r="753" spans="1:24" x14ac:dyDescent="0.35">
      <c r="A753" s="3">
        <v>2204</v>
      </c>
      <c r="B753" s="22" t="s">
        <v>15</v>
      </c>
      <c r="C753" t="s">
        <v>26</v>
      </c>
      <c r="D753" s="23">
        <f>VLOOKUP(A753,Übersicht!$C$2:$D$67,2,FALSE)</f>
        <v>0</v>
      </c>
      <c r="E753" s="23" t="str">
        <f>VLOOKUP(A753,Übersicht!$C$2:$E$67,3,FALSE)</f>
        <v>5 bis ≤ 16 bar</v>
      </c>
      <c r="F753" s="3">
        <v>747</v>
      </c>
      <c r="G753" s="3">
        <f>VLOOKUP(A753,Übersicht!$C$2:$P$67,14,FALSE)</f>
        <v>3</v>
      </c>
      <c r="H753" s="3">
        <v>1</v>
      </c>
      <c r="I753" s="24">
        <v>884.66666666666663</v>
      </c>
      <c r="J753" s="3">
        <v>1980</v>
      </c>
      <c r="K753" s="4">
        <f t="shared" si="11"/>
        <v>4</v>
      </c>
      <c r="L753" s="21">
        <f>VLOOKUP(A753,Übersicht!$C$2:$F$67,4,FALSE)</f>
        <v>45</v>
      </c>
      <c r="M753" s="21">
        <f>VLOOKUP(A753,Übersicht!$C$2:$F$67,4,FALSE)</f>
        <v>45</v>
      </c>
      <c r="N753" s="3" t="s">
        <v>67</v>
      </c>
      <c r="O753" s="3">
        <v>1</v>
      </c>
      <c r="P753" s="4">
        <f>VLOOKUP(A753,Übersicht!$C$2:$I$67,7,FALSE)*100</f>
        <v>40</v>
      </c>
      <c r="Q753" s="4" t="s">
        <v>67</v>
      </c>
      <c r="R753" s="4">
        <f>VLOOKUP(A753,Übersicht!$C$2:$J$67,8,FALSE)*100</f>
        <v>100</v>
      </c>
      <c r="S753" s="4" t="str">
        <f>VLOOKUP(A753,Übersicht!$C$2:$K$67,9,FALSE)</f>
        <v>-</v>
      </c>
      <c r="T753" s="4" t="str">
        <f>VLOOKUP(A753,Übersicht!$C$2:$L$67,10,FALSE)</f>
        <v>-</v>
      </c>
      <c r="U753" s="25">
        <f>VLOOKUP(A753,Übersicht!$C$2:$M$67,11,FALSE)</f>
        <v>1300</v>
      </c>
      <c r="V753" s="25" t="str">
        <f>VLOOKUP(A753,Übersicht!$C$2:$N$67,12,FALSE)</f>
        <v>-</v>
      </c>
      <c r="W753" s="25" t="str">
        <f>VLOOKUP(A753,Übersicht!$C$2:$O$67,13,FALSE)</f>
        <v>-</v>
      </c>
      <c r="X753" s="4" t="s">
        <v>67</v>
      </c>
    </row>
    <row r="754" spans="1:24" x14ac:dyDescent="0.35">
      <c r="A754" s="3">
        <v>2204</v>
      </c>
      <c r="B754" s="22" t="s">
        <v>15</v>
      </c>
      <c r="C754" t="s">
        <v>26</v>
      </c>
      <c r="D754" s="23">
        <f>VLOOKUP(A754,Übersicht!$C$2:$D$67,2,FALSE)</f>
        <v>0</v>
      </c>
      <c r="E754" s="23" t="str">
        <f>VLOOKUP(A754,Übersicht!$C$2:$E$67,3,FALSE)</f>
        <v>5 bis ≤ 16 bar</v>
      </c>
      <c r="F754" s="3">
        <v>748</v>
      </c>
      <c r="G754" s="3">
        <f>VLOOKUP(A754,Übersicht!$C$2:$P$67,14,FALSE)</f>
        <v>3</v>
      </c>
      <c r="H754" s="3">
        <v>1</v>
      </c>
      <c r="I754" s="24">
        <v>884.66666666666663</v>
      </c>
      <c r="J754" s="3">
        <v>1981</v>
      </c>
      <c r="K754" s="4">
        <f t="shared" si="11"/>
        <v>5</v>
      </c>
      <c r="L754" s="21">
        <f>VLOOKUP(A754,Übersicht!$C$2:$F$67,4,FALSE)</f>
        <v>45</v>
      </c>
      <c r="M754" s="21">
        <f>VLOOKUP(A754,Übersicht!$C$2:$F$67,4,FALSE)</f>
        <v>45</v>
      </c>
      <c r="N754" s="3" t="s">
        <v>67</v>
      </c>
      <c r="O754" s="3">
        <v>1</v>
      </c>
      <c r="P754" s="4">
        <f>VLOOKUP(A754,Übersicht!$C$2:$I$67,7,FALSE)*100</f>
        <v>40</v>
      </c>
      <c r="Q754" s="4" t="s">
        <v>67</v>
      </c>
      <c r="R754" s="4">
        <f>VLOOKUP(A754,Übersicht!$C$2:$J$67,8,FALSE)*100</f>
        <v>100</v>
      </c>
      <c r="S754" s="4" t="str">
        <f>VLOOKUP(A754,Übersicht!$C$2:$K$67,9,FALSE)</f>
        <v>-</v>
      </c>
      <c r="T754" s="4" t="str">
        <f>VLOOKUP(A754,Übersicht!$C$2:$L$67,10,FALSE)</f>
        <v>-</v>
      </c>
      <c r="U754" s="25">
        <f>VLOOKUP(A754,Übersicht!$C$2:$M$67,11,FALSE)</f>
        <v>1300</v>
      </c>
      <c r="V754" s="25" t="str">
        <f>VLOOKUP(A754,Übersicht!$C$2:$N$67,12,FALSE)</f>
        <v>-</v>
      </c>
      <c r="W754" s="25" t="str">
        <f>VLOOKUP(A754,Übersicht!$C$2:$O$67,13,FALSE)</f>
        <v>-</v>
      </c>
      <c r="X754" s="4" t="s">
        <v>67</v>
      </c>
    </row>
    <row r="755" spans="1:24" x14ac:dyDescent="0.35">
      <c r="A755" s="3">
        <v>2204</v>
      </c>
      <c r="B755" s="22" t="s">
        <v>15</v>
      </c>
      <c r="C755" t="s">
        <v>26</v>
      </c>
      <c r="D755" s="23">
        <f>VLOOKUP(A755,Übersicht!$C$2:$D$67,2,FALSE)</f>
        <v>0</v>
      </c>
      <c r="E755" s="23" t="str">
        <f>VLOOKUP(A755,Übersicht!$C$2:$E$67,3,FALSE)</f>
        <v>5 bis ≤ 16 bar</v>
      </c>
      <c r="F755" s="3">
        <v>749</v>
      </c>
      <c r="G755" s="3">
        <f>VLOOKUP(A755,Übersicht!$C$2:$P$67,14,FALSE)</f>
        <v>3</v>
      </c>
      <c r="H755" s="3">
        <v>1</v>
      </c>
      <c r="I755" s="24">
        <v>884.66666666666663</v>
      </c>
      <c r="J755" s="3">
        <v>1982</v>
      </c>
      <c r="K755" s="4">
        <f t="shared" si="11"/>
        <v>6</v>
      </c>
      <c r="L755" s="21">
        <f>VLOOKUP(A755,Übersicht!$C$2:$F$67,4,FALSE)</f>
        <v>45</v>
      </c>
      <c r="M755" s="21">
        <f>VLOOKUP(A755,Übersicht!$C$2:$F$67,4,FALSE)</f>
        <v>45</v>
      </c>
      <c r="N755" s="3" t="s">
        <v>67</v>
      </c>
      <c r="O755" s="3">
        <v>1</v>
      </c>
      <c r="P755" s="4">
        <f>VLOOKUP(A755,Übersicht!$C$2:$I$67,7,FALSE)*100</f>
        <v>40</v>
      </c>
      <c r="Q755" s="4" t="s">
        <v>67</v>
      </c>
      <c r="R755" s="4">
        <f>VLOOKUP(A755,Übersicht!$C$2:$J$67,8,FALSE)*100</f>
        <v>100</v>
      </c>
      <c r="S755" s="4" t="str">
        <f>VLOOKUP(A755,Übersicht!$C$2:$K$67,9,FALSE)</f>
        <v>-</v>
      </c>
      <c r="T755" s="4" t="str">
        <f>VLOOKUP(A755,Übersicht!$C$2:$L$67,10,FALSE)</f>
        <v>-</v>
      </c>
      <c r="U755" s="25">
        <f>VLOOKUP(A755,Übersicht!$C$2:$M$67,11,FALSE)</f>
        <v>1300</v>
      </c>
      <c r="V755" s="25" t="str">
        <f>VLOOKUP(A755,Übersicht!$C$2:$N$67,12,FALSE)</f>
        <v>-</v>
      </c>
      <c r="W755" s="25" t="str">
        <f>VLOOKUP(A755,Übersicht!$C$2:$O$67,13,FALSE)</f>
        <v>-</v>
      </c>
      <c r="X755" s="4" t="s">
        <v>67</v>
      </c>
    </row>
    <row r="756" spans="1:24" x14ac:dyDescent="0.35">
      <c r="A756" s="3">
        <v>2204</v>
      </c>
      <c r="B756" s="22" t="s">
        <v>15</v>
      </c>
      <c r="C756" t="s">
        <v>26</v>
      </c>
      <c r="D756" s="23">
        <f>VLOOKUP(A756,Übersicht!$C$2:$D$67,2,FALSE)</f>
        <v>0</v>
      </c>
      <c r="E756" s="23" t="str">
        <f>VLOOKUP(A756,Übersicht!$C$2:$E$67,3,FALSE)</f>
        <v>5 bis ≤ 16 bar</v>
      </c>
      <c r="F756" s="3">
        <v>750</v>
      </c>
      <c r="G756" s="3">
        <f>VLOOKUP(A756,Übersicht!$C$2:$P$67,14,FALSE)</f>
        <v>3</v>
      </c>
      <c r="H756" s="3">
        <v>1</v>
      </c>
      <c r="I756" s="24">
        <v>884.66666666666663</v>
      </c>
      <c r="J756" s="3">
        <v>1983</v>
      </c>
      <c r="K756" s="4">
        <f t="shared" si="11"/>
        <v>7</v>
      </c>
      <c r="L756" s="21">
        <f>VLOOKUP(A756,Übersicht!$C$2:$F$67,4,FALSE)</f>
        <v>45</v>
      </c>
      <c r="M756" s="21">
        <f>VLOOKUP(A756,Übersicht!$C$2:$F$67,4,FALSE)</f>
        <v>45</v>
      </c>
      <c r="N756" s="3" t="s">
        <v>67</v>
      </c>
      <c r="O756" s="3">
        <v>1</v>
      </c>
      <c r="P756" s="4">
        <f>VLOOKUP(A756,Übersicht!$C$2:$I$67,7,FALSE)*100</f>
        <v>40</v>
      </c>
      <c r="Q756" s="4" t="s">
        <v>67</v>
      </c>
      <c r="R756" s="4">
        <f>VLOOKUP(A756,Übersicht!$C$2:$J$67,8,FALSE)*100</f>
        <v>100</v>
      </c>
      <c r="S756" s="4" t="str">
        <f>VLOOKUP(A756,Übersicht!$C$2:$K$67,9,FALSE)</f>
        <v>-</v>
      </c>
      <c r="T756" s="4" t="str">
        <f>VLOOKUP(A756,Übersicht!$C$2:$L$67,10,FALSE)</f>
        <v>-</v>
      </c>
      <c r="U756" s="25">
        <f>VLOOKUP(A756,Übersicht!$C$2:$M$67,11,FALSE)</f>
        <v>1300</v>
      </c>
      <c r="V756" s="25" t="str">
        <f>VLOOKUP(A756,Übersicht!$C$2:$N$67,12,FALSE)</f>
        <v>-</v>
      </c>
      <c r="W756" s="25" t="str">
        <f>VLOOKUP(A756,Übersicht!$C$2:$O$67,13,FALSE)</f>
        <v>-</v>
      </c>
      <c r="X756" s="4" t="s">
        <v>67</v>
      </c>
    </row>
    <row r="757" spans="1:24" x14ac:dyDescent="0.35">
      <c r="A757" s="3">
        <v>2204</v>
      </c>
      <c r="B757" s="22" t="s">
        <v>15</v>
      </c>
      <c r="C757" t="s">
        <v>26</v>
      </c>
      <c r="D757" s="23">
        <f>VLOOKUP(A757,Übersicht!$C$2:$D$67,2,FALSE)</f>
        <v>0</v>
      </c>
      <c r="E757" s="23" t="str">
        <f>VLOOKUP(A757,Übersicht!$C$2:$E$67,3,FALSE)</f>
        <v>5 bis ≤ 16 bar</v>
      </c>
      <c r="F757" s="3">
        <v>751</v>
      </c>
      <c r="G757" s="3">
        <f>VLOOKUP(A757,Übersicht!$C$2:$P$67,14,FALSE)</f>
        <v>3</v>
      </c>
      <c r="H757" s="3">
        <v>1</v>
      </c>
      <c r="I757" s="24">
        <v>884.66666666666663</v>
      </c>
      <c r="J757" s="3">
        <v>1984</v>
      </c>
      <c r="K757" s="4">
        <f t="shared" si="11"/>
        <v>8</v>
      </c>
      <c r="L757" s="21">
        <f>VLOOKUP(A757,Übersicht!$C$2:$F$67,4,FALSE)</f>
        <v>45</v>
      </c>
      <c r="M757" s="21">
        <f>VLOOKUP(A757,Übersicht!$C$2:$F$67,4,FALSE)</f>
        <v>45</v>
      </c>
      <c r="N757" s="3" t="s">
        <v>67</v>
      </c>
      <c r="O757" s="3">
        <v>1</v>
      </c>
      <c r="P757" s="4">
        <f>VLOOKUP(A757,Übersicht!$C$2:$I$67,7,FALSE)*100</f>
        <v>40</v>
      </c>
      <c r="Q757" s="4" t="s">
        <v>67</v>
      </c>
      <c r="R757" s="4">
        <f>VLOOKUP(A757,Übersicht!$C$2:$J$67,8,FALSE)*100</f>
        <v>100</v>
      </c>
      <c r="S757" s="4" t="str">
        <f>VLOOKUP(A757,Übersicht!$C$2:$K$67,9,FALSE)</f>
        <v>-</v>
      </c>
      <c r="T757" s="4" t="str">
        <f>VLOOKUP(A757,Übersicht!$C$2:$L$67,10,FALSE)</f>
        <v>-</v>
      </c>
      <c r="U757" s="25">
        <f>VLOOKUP(A757,Übersicht!$C$2:$M$67,11,FALSE)</f>
        <v>1300</v>
      </c>
      <c r="V757" s="25" t="str">
        <f>VLOOKUP(A757,Übersicht!$C$2:$N$67,12,FALSE)</f>
        <v>-</v>
      </c>
      <c r="W757" s="25" t="str">
        <f>VLOOKUP(A757,Übersicht!$C$2:$O$67,13,FALSE)</f>
        <v>-</v>
      </c>
      <c r="X757" s="4" t="s">
        <v>67</v>
      </c>
    </row>
    <row r="758" spans="1:24" x14ac:dyDescent="0.35">
      <c r="A758" s="3">
        <v>2204</v>
      </c>
      <c r="B758" s="22" t="s">
        <v>15</v>
      </c>
      <c r="C758" t="s">
        <v>26</v>
      </c>
      <c r="D758" s="23">
        <f>VLOOKUP(A758,Übersicht!$C$2:$D$67,2,FALSE)</f>
        <v>0</v>
      </c>
      <c r="E758" s="23" t="str">
        <f>VLOOKUP(A758,Übersicht!$C$2:$E$67,3,FALSE)</f>
        <v>5 bis ≤ 16 bar</v>
      </c>
      <c r="F758" s="3">
        <v>752</v>
      </c>
      <c r="G758" s="3">
        <f>VLOOKUP(A758,Übersicht!$C$2:$P$67,14,FALSE)</f>
        <v>3</v>
      </c>
      <c r="H758" s="3">
        <v>1</v>
      </c>
      <c r="I758" s="24">
        <v>884.66666666666663</v>
      </c>
      <c r="J758" s="3">
        <v>1985</v>
      </c>
      <c r="K758" s="4">
        <f t="shared" si="11"/>
        <v>9</v>
      </c>
      <c r="L758" s="21">
        <f>VLOOKUP(A758,Übersicht!$C$2:$F$67,4,FALSE)</f>
        <v>45</v>
      </c>
      <c r="M758" s="21">
        <f>VLOOKUP(A758,Übersicht!$C$2:$F$67,4,FALSE)</f>
        <v>45</v>
      </c>
      <c r="N758" s="3" t="s">
        <v>67</v>
      </c>
      <c r="O758" s="3">
        <v>1</v>
      </c>
      <c r="P758" s="4">
        <f>VLOOKUP(A758,Übersicht!$C$2:$I$67,7,FALSE)*100</f>
        <v>40</v>
      </c>
      <c r="Q758" s="4" t="s">
        <v>67</v>
      </c>
      <c r="R758" s="4">
        <f>VLOOKUP(A758,Übersicht!$C$2:$J$67,8,FALSE)*100</f>
        <v>100</v>
      </c>
      <c r="S758" s="4" t="str">
        <f>VLOOKUP(A758,Übersicht!$C$2:$K$67,9,FALSE)</f>
        <v>-</v>
      </c>
      <c r="T758" s="4" t="str">
        <f>VLOOKUP(A758,Übersicht!$C$2:$L$67,10,FALSE)</f>
        <v>-</v>
      </c>
      <c r="U758" s="25">
        <f>VLOOKUP(A758,Übersicht!$C$2:$M$67,11,FALSE)</f>
        <v>1300</v>
      </c>
      <c r="V758" s="25" t="str">
        <f>VLOOKUP(A758,Übersicht!$C$2:$N$67,12,FALSE)</f>
        <v>-</v>
      </c>
      <c r="W758" s="25" t="str">
        <f>VLOOKUP(A758,Übersicht!$C$2:$O$67,13,FALSE)</f>
        <v>-</v>
      </c>
      <c r="X758" s="4" t="s">
        <v>67</v>
      </c>
    </row>
    <row r="759" spans="1:24" x14ac:dyDescent="0.35">
      <c r="A759" s="3">
        <v>2204</v>
      </c>
      <c r="B759" s="22" t="s">
        <v>15</v>
      </c>
      <c r="C759" t="s">
        <v>26</v>
      </c>
      <c r="D759" s="23">
        <f>VLOOKUP(A759,Übersicht!$C$2:$D$67,2,FALSE)</f>
        <v>0</v>
      </c>
      <c r="E759" s="23" t="str">
        <f>VLOOKUP(A759,Übersicht!$C$2:$E$67,3,FALSE)</f>
        <v>5 bis ≤ 16 bar</v>
      </c>
      <c r="F759" s="3">
        <v>753</v>
      </c>
      <c r="G759" s="3">
        <f>VLOOKUP(A759,Übersicht!$C$2:$P$67,14,FALSE)</f>
        <v>3</v>
      </c>
      <c r="H759" s="3">
        <v>1</v>
      </c>
      <c r="I759" s="24">
        <v>884.66666666666663</v>
      </c>
      <c r="J759" s="3">
        <v>1986</v>
      </c>
      <c r="K759" s="4">
        <f t="shared" si="11"/>
        <v>10</v>
      </c>
      <c r="L759" s="21">
        <f>VLOOKUP(A759,Übersicht!$C$2:$F$67,4,FALSE)</f>
        <v>45</v>
      </c>
      <c r="M759" s="21">
        <f>VLOOKUP(A759,Übersicht!$C$2:$F$67,4,FALSE)</f>
        <v>45</v>
      </c>
      <c r="N759" s="3" t="s">
        <v>67</v>
      </c>
      <c r="O759" s="3">
        <v>1</v>
      </c>
      <c r="P759" s="4">
        <f>VLOOKUP(A759,Übersicht!$C$2:$I$67,7,FALSE)*100</f>
        <v>40</v>
      </c>
      <c r="Q759" s="4" t="s">
        <v>67</v>
      </c>
      <c r="R759" s="4">
        <f>VLOOKUP(A759,Übersicht!$C$2:$J$67,8,FALSE)*100</f>
        <v>100</v>
      </c>
      <c r="S759" s="4" t="str">
        <f>VLOOKUP(A759,Übersicht!$C$2:$K$67,9,FALSE)</f>
        <v>-</v>
      </c>
      <c r="T759" s="4" t="str">
        <f>VLOOKUP(A759,Übersicht!$C$2:$L$67,10,FALSE)</f>
        <v>-</v>
      </c>
      <c r="U759" s="25">
        <f>VLOOKUP(A759,Übersicht!$C$2:$M$67,11,FALSE)</f>
        <v>1300</v>
      </c>
      <c r="V759" s="25" t="str">
        <f>VLOOKUP(A759,Übersicht!$C$2:$N$67,12,FALSE)</f>
        <v>-</v>
      </c>
      <c r="W759" s="25" t="str">
        <f>VLOOKUP(A759,Übersicht!$C$2:$O$67,13,FALSE)</f>
        <v>-</v>
      </c>
      <c r="X759" s="4" t="s">
        <v>67</v>
      </c>
    </row>
    <row r="760" spans="1:24" x14ac:dyDescent="0.35">
      <c r="A760" s="3">
        <v>2204</v>
      </c>
      <c r="B760" s="22" t="s">
        <v>15</v>
      </c>
      <c r="C760" t="s">
        <v>26</v>
      </c>
      <c r="D760" s="23">
        <f>VLOOKUP(A760,Übersicht!$C$2:$D$67,2,FALSE)</f>
        <v>0</v>
      </c>
      <c r="E760" s="23" t="str">
        <f>VLOOKUP(A760,Übersicht!$C$2:$E$67,3,FALSE)</f>
        <v>5 bis ≤ 16 bar</v>
      </c>
      <c r="F760" s="3">
        <v>754</v>
      </c>
      <c r="G760" s="3">
        <f>VLOOKUP(A760,Übersicht!$C$2:$P$67,14,FALSE)</f>
        <v>3</v>
      </c>
      <c r="H760" s="3">
        <v>1</v>
      </c>
      <c r="I760" s="24">
        <v>884.66666666666663</v>
      </c>
      <c r="J760" s="3">
        <v>1987</v>
      </c>
      <c r="K760" s="4">
        <f t="shared" si="11"/>
        <v>11</v>
      </c>
      <c r="L760" s="21">
        <f>VLOOKUP(A760,Übersicht!$C$2:$F$67,4,FALSE)</f>
        <v>45</v>
      </c>
      <c r="M760" s="21">
        <f>VLOOKUP(A760,Übersicht!$C$2:$F$67,4,FALSE)</f>
        <v>45</v>
      </c>
      <c r="N760" s="3" t="s">
        <v>67</v>
      </c>
      <c r="O760" s="3">
        <v>1</v>
      </c>
      <c r="P760" s="4">
        <f>VLOOKUP(A760,Übersicht!$C$2:$I$67,7,FALSE)*100</f>
        <v>40</v>
      </c>
      <c r="Q760" s="4" t="s">
        <v>67</v>
      </c>
      <c r="R760" s="4">
        <f>VLOOKUP(A760,Übersicht!$C$2:$J$67,8,FALSE)*100</f>
        <v>100</v>
      </c>
      <c r="S760" s="4" t="str">
        <f>VLOOKUP(A760,Übersicht!$C$2:$K$67,9,FALSE)</f>
        <v>-</v>
      </c>
      <c r="T760" s="4" t="str">
        <f>VLOOKUP(A760,Übersicht!$C$2:$L$67,10,FALSE)</f>
        <v>-</v>
      </c>
      <c r="U760" s="25">
        <f>VLOOKUP(A760,Übersicht!$C$2:$M$67,11,FALSE)</f>
        <v>1300</v>
      </c>
      <c r="V760" s="25" t="str">
        <f>VLOOKUP(A760,Übersicht!$C$2:$N$67,12,FALSE)</f>
        <v>-</v>
      </c>
      <c r="W760" s="25" t="str">
        <f>VLOOKUP(A760,Übersicht!$C$2:$O$67,13,FALSE)</f>
        <v>-</v>
      </c>
      <c r="X760" s="4" t="s">
        <v>67</v>
      </c>
    </row>
    <row r="761" spans="1:24" x14ac:dyDescent="0.35">
      <c r="A761" s="3">
        <v>2204</v>
      </c>
      <c r="B761" s="22" t="s">
        <v>15</v>
      </c>
      <c r="C761" t="s">
        <v>26</v>
      </c>
      <c r="D761" s="23">
        <f>VLOOKUP(A761,Übersicht!$C$2:$D$67,2,FALSE)</f>
        <v>0</v>
      </c>
      <c r="E761" s="23" t="str">
        <f>VLOOKUP(A761,Übersicht!$C$2:$E$67,3,FALSE)</f>
        <v>5 bis ≤ 16 bar</v>
      </c>
      <c r="F761" s="3">
        <v>755</v>
      </c>
      <c r="G761" s="3">
        <f>VLOOKUP(A761,Übersicht!$C$2:$P$67,14,FALSE)</f>
        <v>3</v>
      </c>
      <c r="H761" s="3">
        <v>1</v>
      </c>
      <c r="I761" s="24">
        <v>884.66666666666663</v>
      </c>
      <c r="J761" s="3">
        <v>1988</v>
      </c>
      <c r="K761" s="4">
        <f t="shared" si="11"/>
        <v>12</v>
      </c>
      <c r="L761" s="21">
        <f>VLOOKUP(A761,Übersicht!$C$2:$F$67,4,FALSE)</f>
        <v>45</v>
      </c>
      <c r="M761" s="21">
        <f>VLOOKUP(A761,Übersicht!$C$2:$F$67,4,FALSE)</f>
        <v>45</v>
      </c>
      <c r="N761" s="3" t="s">
        <v>67</v>
      </c>
      <c r="O761" s="3">
        <v>1</v>
      </c>
      <c r="P761" s="4">
        <f>VLOOKUP(A761,Übersicht!$C$2:$I$67,7,FALSE)*100</f>
        <v>40</v>
      </c>
      <c r="Q761" s="4" t="s">
        <v>67</v>
      </c>
      <c r="R761" s="4">
        <f>VLOOKUP(A761,Übersicht!$C$2:$J$67,8,FALSE)*100</f>
        <v>100</v>
      </c>
      <c r="S761" s="4" t="str">
        <f>VLOOKUP(A761,Übersicht!$C$2:$K$67,9,FALSE)</f>
        <v>-</v>
      </c>
      <c r="T761" s="4" t="str">
        <f>VLOOKUP(A761,Übersicht!$C$2:$L$67,10,FALSE)</f>
        <v>-</v>
      </c>
      <c r="U761" s="25">
        <f>VLOOKUP(A761,Übersicht!$C$2:$M$67,11,FALSE)</f>
        <v>1300</v>
      </c>
      <c r="V761" s="25" t="str">
        <f>VLOOKUP(A761,Übersicht!$C$2:$N$67,12,FALSE)</f>
        <v>-</v>
      </c>
      <c r="W761" s="25" t="str">
        <f>VLOOKUP(A761,Übersicht!$C$2:$O$67,13,FALSE)</f>
        <v>-</v>
      </c>
      <c r="X761" s="4" t="s">
        <v>67</v>
      </c>
    </row>
    <row r="762" spans="1:24" x14ac:dyDescent="0.35">
      <c r="A762" s="3">
        <v>2204</v>
      </c>
      <c r="B762" s="22" t="s">
        <v>15</v>
      </c>
      <c r="C762" t="s">
        <v>26</v>
      </c>
      <c r="D762" s="23">
        <f>VLOOKUP(A762,Übersicht!$C$2:$D$67,2,FALSE)</f>
        <v>0</v>
      </c>
      <c r="E762" s="23" t="str">
        <f>VLOOKUP(A762,Übersicht!$C$2:$E$67,3,FALSE)</f>
        <v>5 bis ≤ 16 bar</v>
      </c>
      <c r="F762" s="3">
        <v>756</v>
      </c>
      <c r="G762" s="3">
        <f>VLOOKUP(A762,Übersicht!$C$2:$P$67,14,FALSE)</f>
        <v>3</v>
      </c>
      <c r="H762" s="3">
        <v>1</v>
      </c>
      <c r="I762" s="24">
        <v>884.66666666666663</v>
      </c>
      <c r="J762" s="3">
        <v>1989</v>
      </c>
      <c r="K762" s="4">
        <f t="shared" si="11"/>
        <v>13</v>
      </c>
      <c r="L762" s="21">
        <f>VLOOKUP(A762,Übersicht!$C$2:$F$67,4,FALSE)</f>
        <v>45</v>
      </c>
      <c r="M762" s="21">
        <f>VLOOKUP(A762,Übersicht!$C$2:$F$67,4,FALSE)</f>
        <v>45</v>
      </c>
      <c r="N762" s="3" t="s">
        <v>67</v>
      </c>
      <c r="O762" s="3">
        <v>1</v>
      </c>
      <c r="P762" s="4">
        <f>VLOOKUP(A762,Übersicht!$C$2:$I$67,7,FALSE)*100</f>
        <v>40</v>
      </c>
      <c r="Q762" s="4" t="s">
        <v>67</v>
      </c>
      <c r="R762" s="4">
        <f>VLOOKUP(A762,Übersicht!$C$2:$J$67,8,FALSE)*100</f>
        <v>100</v>
      </c>
      <c r="S762" s="4" t="str">
        <f>VLOOKUP(A762,Übersicht!$C$2:$K$67,9,FALSE)</f>
        <v>-</v>
      </c>
      <c r="T762" s="4" t="str">
        <f>VLOOKUP(A762,Übersicht!$C$2:$L$67,10,FALSE)</f>
        <v>-</v>
      </c>
      <c r="U762" s="25">
        <f>VLOOKUP(A762,Übersicht!$C$2:$M$67,11,FALSE)</f>
        <v>1300</v>
      </c>
      <c r="V762" s="25" t="str">
        <f>VLOOKUP(A762,Übersicht!$C$2:$N$67,12,FALSE)</f>
        <v>-</v>
      </c>
      <c r="W762" s="25" t="str">
        <f>VLOOKUP(A762,Übersicht!$C$2:$O$67,13,FALSE)</f>
        <v>-</v>
      </c>
      <c r="X762" s="4" t="s">
        <v>67</v>
      </c>
    </row>
    <row r="763" spans="1:24" x14ac:dyDescent="0.35">
      <c r="A763" s="3">
        <v>2204</v>
      </c>
      <c r="B763" s="22" t="s">
        <v>15</v>
      </c>
      <c r="C763" t="s">
        <v>26</v>
      </c>
      <c r="D763" s="23">
        <f>VLOOKUP(A763,Übersicht!$C$2:$D$67,2,FALSE)</f>
        <v>0</v>
      </c>
      <c r="E763" s="23" t="str">
        <f>VLOOKUP(A763,Übersicht!$C$2:$E$67,3,FALSE)</f>
        <v>5 bis ≤ 16 bar</v>
      </c>
      <c r="F763" s="3">
        <v>757</v>
      </c>
      <c r="G763" s="3">
        <f>VLOOKUP(A763,Übersicht!$C$2:$P$67,14,FALSE)</f>
        <v>3</v>
      </c>
      <c r="H763" s="3">
        <v>1</v>
      </c>
      <c r="I763" s="24">
        <v>884.66666666666663</v>
      </c>
      <c r="J763" s="3">
        <v>1990</v>
      </c>
      <c r="K763" s="4">
        <f t="shared" si="11"/>
        <v>14</v>
      </c>
      <c r="L763" s="21">
        <f>VLOOKUP(A763,Übersicht!$C$2:$F$67,4,FALSE)</f>
        <v>45</v>
      </c>
      <c r="M763" s="21">
        <f>VLOOKUP(A763,Übersicht!$C$2:$F$67,4,FALSE)</f>
        <v>45</v>
      </c>
      <c r="N763" s="3" t="s">
        <v>67</v>
      </c>
      <c r="O763" s="3">
        <v>1</v>
      </c>
      <c r="P763" s="4">
        <f>VLOOKUP(A763,Übersicht!$C$2:$I$67,7,FALSE)*100</f>
        <v>40</v>
      </c>
      <c r="Q763" s="4" t="s">
        <v>67</v>
      </c>
      <c r="R763" s="4">
        <f>VLOOKUP(A763,Übersicht!$C$2:$J$67,8,FALSE)*100</f>
        <v>100</v>
      </c>
      <c r="S763" s="4" t="str">
        <f>VLOOKUP(A763,Übersicht!$C$2:$K$67,9,FALSE)</f>
        <v>-</v>
      </c>
      <c r="T763" s="4" t="str">
        <f>VLOOKUP(A763,Übersicht!$C$2:$L$67,10,FALSE)</f>
        <v>-</v>
      </c>
      <c r="U763" s="25">
        <f>VLOOKUP(A763,Übersicht!$C$2:$M$67,11,FALSE)</f>
        <v>1300</v>
      </c>
      <c r="V763" s="25" t="str">
        <f>VLOOKUP(A763,Übersicht!$C$2:$N$67,12,FALSE)</f>
        <v>-</v>
      </c>
      <c r="W763" s="25" t="str">
        <f>VLOOKUP(A763,Übersicht!$C$2:$O$67,13,FALSE)</f>
        <v>-</v>
      </c>
      <c r="X763" s="4" t="s">
        <v>67</v>
      </c>
    </row>
    <row r="764" spans="1:24" x14ac:dyDescent="0.35">
      <c r="A764" s="3">
        <v>2204</v>
      </c>
      <c r="B764" s="22" t="s">
        <v>15</v>
      </c>
      <c r="C764" t="s">
        <v>26</v>
      </c>
      <c r="D764" s="23">
        <f>VLOOKUP(A764,Übersicht!$C$2:$D$67,2,FALSE)</f>
        <v>0</v>
      </c>
      <c r="E764" s="23" t="str">
        <f>VLOOKUP(A764,Übersicht!$C$2:$E$67,3,FALSE)</f>
        <v>5 bis ≤ 16 bar</v>
      </c>
      <c r="F764" s="3">
        <v>758</v>
      </c>
      <c r="G764" s="3">
        <f>VLOOKUP(A764,Übersicht!$C$2:$P$67,14,FALSE)</f>
        <v>3</v>
      </c>
      <c r="H764" s="3">
        <v>1</v>
      </c>
      <c r="I764" s="24">
        <v>884.66666666666663</v>
      </c>
      <c r="J764" s="3">
        <v>1991</v>
      </c>
      <c r="K764" s="4">
        <f t="shared" si="11"/>
        <v>15</v>
      </c>
      <c r="L764" s="21">
        <f>VLOOKUP(A764,Übersicht!$C$2:$F$67,4,FALSE)</f>
        <v>45</v>
      </c>
      <c r="M764" s="21">
        <f>VLOOKUP(A764,Übersicht!$C$2:$F$67,4,FALSE)</f>
        <v>45</v>
      </c>
      <c r="N764" s="3" t="s">
        <v>67</v>
      </c>
      <c r="O764" s="3">
        <v>1</v>
      </c>
      <c r="P764" s="4">
        <f>VLOOKUP(A764,Übersicht!$C$2:$I$67,7,FALSE)*100</f>
        <v>40</v>
      </c>
      <c r="Q764" s="4" t="s">
        <v>67</v>
      </c>
      <c r="R764" s="4">
        <f>VLOOKUP(A764,Übersicht!$C$2:$J$67,8,FALSE)*100</f>
        <v>100</v>
      </c>
      <c r="S764" s="4" t="str">
        <f>VLOOKUP(A764,Übersicht!$C$2:$K$67,9,FALSE)</f>
        <v>-</v>
      </c>
      <c r="T764" s="4" t="str">
        <f>VLOOKUP(A764,Übersicht!$C$2:$L$67,10,FALSE)</f>
        <v>-</v>
      </c>
      <c r="U764" s="25">
        <f>VLOOKUP(A764,Übersicht!$C$2:$M$67,11,FALSE)</f>
        <v>1300</v>
      </c>
      <c r="V764" s="25" t="str">
        <f>VLOOKUP(A764,Übersicht!$C$2:$N$67,12,FALSE)</f>
        <v>-</v>
      </c>
      <c r="W764" s="25" t="str">
        <f>VLOOKUP(A764,Übersicht!$C$2:$O$67,13,FALSE)</f>
        <v>-</v>
      </c>
      <c r="X764" s="4" t="s">
        <v>67</v>
      </c>
    </row>
    <row r="765" spans="1:24" x14ac:dyDescent="0.35">
      <c r="A765" s="3">
        <v>2204</v>
      </c>
      <c r="B765" s="22" t="s">
        <v>15</v>
      </c>
      <c r="C765" t="s">
        <v>26</v>
      </c>
      <c r="D765" s="23">
        <f>VLOOKUP(A765,Übersicht!$C$2:$D$67,2,FALSE)</f>
        <v>0</v>
      </c>
      <c r="E765" s="23" t="str">
        <f>VLOOKUP(A765,Übersicht!$C$2:$E$67,3,FALSE)</f>
        <v>5 bis ≤ 16 bar</v>
      </c>
      <c r="F765" s="3">
        <v>759</v>
      </c>
      <c r="G765" s="3">
        <f>VLOOKUP(A765,Übersicht!$C$2:$P$67,14,FALSE)</f>
        <v>3</v>
      </c>
      <c r="H765" s="3">
        <v>1</v>
      </c>
      <c r="I765" s="24">
        <v>884.66666666666663</v>
      </c>
      <c r="J765" s="3">
        <v>1992</v>
      </c>
      <c r="K765" s="4">
        <f t="shared" si="11"/>
        <v>16</v>
      </c>
      <c r="L765" s="21">
        <f>VLOOKUP(A765,Übersicht!$C$2:$F$67,4,FALSE)</f>
        <v>45</v>
      </c>
      <c r="M765" s="21">
        <f>VLOOKUP(A765,Übersicht!$C$2:$F$67,4,FALSE)</f>
        <v>45</v>
      </c>
      <c r="N765" s="3" t="s">
        <v>67</v>
      </c>
      <c r="O765" s="3">
        <v>1</v>
      </c>
      <c r="P765" s="4">
        <f>VLOOKUP(A765,Übersicht!$C$2:$I$67,7,FALSE)*100</f>
        <v>40</v>
      </c>
      <c r="Q765" s="4" t="s">
        <v>67</v>
      </c>
      <c r="R765" s="4">
        <f>VLOOKUP(A765,Übersicht!$C$2:$J$67,8,FALSE)*100</f>
        <v>100</v>
      </c>
      <c r="S765" s="4" t="str">
        <f>VLOOKUP(A765,Übersicht!$C$2:$K$67,9,FALSE)</f>
        <v>-</v>
      </c>
      <c r="T765" s="4" t="str">
        <f>VLOOKUP(A765,Übersicht!$C$2:$L$67,10,FALSE)</f>
        <v>-</v>
      </c>
      <c r="U765" s="25">
        <f>VLOOKUP(A765,Übersicht!$C$2:$M$67,11,FALSE)</f>
        <v>1300</v>
      </c>
      <c r="V765" s="25" t="str">
        <f>VLOOKUP(A765,Übersicht!$C$2:$N$67,12,FALSE)</f>
        <v>-</v>
      </c>
      <c r="W765" s="25" t="str">
        <f>VLOOKUP(A765,Übersicht!$C$2:$O$67,13,FALSE)</f>
        <v>-</v>
      </c>
      <c r="X765" s="4" t="s">
        <v>67</v>
      </c>
    </row>
    <row r="766" spans="1:24" x14ac:dyDescent="0.35">
      <c r="A766" s="3">
        <v>2204</v>
      </c>
      <c r="B766" s="22" t="s">
        <v>15</v>
      </c>
      <c r="C766" t="s">
        <v>26</v>
      </c>
      <c r="D766" s="23">
        <f>VLOOKUP(A766,Übersicht!$C$2:$D$67,2,FALSE)</f>
        <v>0</v>
      </c>
      <c r="E766" s="23" t="str">
        <f>VLOOKUP(A766,Übersicht!$C$2:$E$67,3,FALSE)</f>
        <v>5 bis ≤ 16 bar</v>
      </c>
      <c r="F766" s="3">
        <v>760</v>
      </c>
      <c r="G766" s="3">
        <f>VLOOKUP(A766,Übersicht!$C$2:$P$67,14,FALSE)</f>
        <v>3</v>
      </c>
      <c r="H766" s="3">
        <v>1</v>
      </c>
      <c r="I766" s="24">
        <v>884.66666666666663</v>
      </c>
      <c r="J766" s="3">
        <v>1993</v>
      </c>
      <c r="K766" s="4">
        <f t="shared" si="11"/>
        <v>17</v>
      </c>
      <c r="L766" s="21">
        <f>VLOOKUP(A766,Übersicht!$C$2:$F$67,4,FALSE)</f>
        <v>45</v>
      </c>
      <c r="M766" s="21">
        <f>VLOOKUP(A766,Übersicht!$C$2:$F$67,4,FALSE)</f>
        <v>45</v>
      </c>
      <c r="N766" s="3" t="s">
        <v>67</v>
      </c>
      <c r="O766" s="3">
        <v>1</v>
      </c>
      <c r="P766" s="4">
        <f>VLOOKUP(A766,Übersicht!$C$2:$I$67,7,FALSE)*100</f>
        <v>40</v>
      </c>
      <c r="Q766" s="4" t="s">
        <v>67</v>
      </c>
      <c r="R766" s="4">
        <f>VLOOKUP(A766,Übersicht!$C$2:$J$67,8,FALSE)*100</f>
        <v>100</v>
      </c>
      <c r="S766" s="4" t="str">
        <f>VLOOKUP(A766,Übersicht!$C$2:$K$67,9,FALSE)</f>
        <v>-</v>
      </c>
      <c r="T766" s="4" t="str">
        <f>VLOOKUP(A766,Übersicht!$C$2:$L$67,10,FALSE)</f>
        <v>-</v>
      </c>
      <c r="U766" s="25">
        <f>VLOOKUP(A766,Übersicht!$C$2:$M$67,11,FALSE)</f>
        <v>1300</v>
      </c>
      <c r="V766" s="25" t="str">
        <f>VLOOKUP(A766,Übersicht!$C$2:$N$67,12,FALSE)</f>
        <v>-</v>
      </c>
      <c r="W766" s="25" t="str">
        <f>VLOOKUP(A766,Übersicht!$C$2:$O$67,13,FALSE)</f>
        <v>-</v>
      </c>
      <c r="X766" s="4" t="s">
        <v>67</v>
      </c>
    </row>
    <row r="767" spans="1:24" x14ac:dyDescent="0.35">
      <c r="A767" s="3">
        <v>2204</v>
      </c>
      <c r="B767" s="22" t="s">
        <v>15</v>
      </c>
      <c r="C767" t="s">
        <v>26</v>
      </c>
      <c r="D767" s="23">
        <f>VLOOKUP(A767,Übersicht!$C$2:$D$67,2,FALSE)</f>
        <v>0</v>
      </c>
      <c r="E767" s="23" t="str">
        <f>VLOOKUP(A767,Übersicht!$C$2:$E$67,3,FALSE)</f>
        <v>5 bis ≤ 16 bar</v>
      </c>
      <c r="F767" s="3">
        <v>761</v>
      </c>
      <c r="G767" s="3">
        <f>VLOOKUP(A767,Übersicht!$C$2:$P$67,14,FALSE)</f>
        <v>3</v>
      </c>
      <c r="H767" s="3">
        <v>1</v>
      </c>
      <c r="I767" s="24">
        <v>884.66666666666663</v>
      </c>
      <c r="J767" s="3">
        <v>1994</v>
      </c>
      <c r="K767" s="4">
        <f t="shared" si="11"/>
        <v>18</v>
      </c>
      <c r="L767" s="21">
        <f>VLOOKUP(A767,Übersicht!$C$2:$F$67,4,FALSE)</f>
        <v>45</v>
      </c>
      <c r="M767" s="21">
        <f>VLOOKUP(A767,Übersicht!$C$2:$F$67,4,FALSE)</f>
        <v>45</v>
      </c>
      <c r="N767" s="3" t="s">
        <v>67</v>
      </c>
      <c r="O767" s="3">
        <v>1</v>
      </c>
      <c r="P767" s="4">
        <f>VLOOKUP(A767,Übersicht!$C$2:$I$67,7,FALSE)*100</f>
        <v>40</v>
      </c>
      <c r="Q767" s="4" t="s">
        <v>67</v>
      </c>
      <c r="R767" s="4">
        <f>VLOOKUP(A767,Übersicht!$C$2:$J$67,8,FALSE)*100</f>
        <v>100</v>
      </c>
      <c r="S767" s="4" t="str">
        <f>VLOOKUP(A767,Übersicht!$C$2:$K$67,9,FALSE)</f>
        <v>-</v>
      </c>
      <c r="T767" s="4" t="str">
        <f>VLOOKUP(A767,Übersicht!$C$2:$L$67,10,FALSE)</f>
        <v>-</v>
      </c>
      <c r="U767" s="25">
        <f>VLOOKUP(A767,Übersicht!$C$2:$M$67,11,FALSE)</f>
        <v>1300</v>
      </c>
      <c r="V767" s="25" t="str">
        <f>VLOOKUP(A767,Übersicht!$C$2:$N$67,12,FALSE)</f>
        <v>-</v>
      </c>
      <c r="W767" s="25" t="str">
        <f>VLOOKUP(A767,Übersicht!$C$2:$O$67,13,FALSE)</f>
        <v>-</v>
      </c>
      <c r="X767" s="4" t="s">
        <v>67</v>
      </c>
    </row>
    <row r="768" spans="1:24" x14ac:dyDescent="0.35">
      <c r="A768" s="3">
        <v>2204</v>
      </c>
      <c r="B768" s="22" t="s">
        <v>15</v>
      </c>
      <c r="C768" t="s">
        <v>26</v>
      </c>
      <c r="D768" s="23">
        <f>VLOOKUP(A768,Übersicht!$C$2:$D$67,2,FALSE)</f>
        <v>0</v>
      </c>
      <c r="E768" s="23" t="str">
        <f>VLOOKUP(A768,Übersicht!$C$2:$E$67,3,FALSE)</f>
        <v>5 bis ≤ 16 bar</v>
      </c>
      <c r="F768" s="3">
        <v>762</v>
      </c>
      <c r="G768" s="3">
        <f>VLOOKUP(A768,Übersicht!$C$2:$P$67,14,FALSE)</f>
        <v>3</v>
      </c>
      <c r="H768" s="3">
        <v>1</v>
      </c>
      <c r="I768" s="24">
        <v>884.66666666666663</v>
      </c>
      <c r="J768" s="3">
        <v>1995</v>
      </c>
      <c r="K768" s="4">
        <f t="shared" si="11"/>
        <v>19</v>
      </c>
      <c r="L768" s="21">
        <f>VLOOKUP(A768,Übersicht!$C$2:$F$67,4,FALSE)</f>
        <v>45</v>
      </c>
      <c r="M768" s="21">
        <f>VLOOKUP(A768,Übersicht!$C$2:$F$67,4,FALSE)</f>
        <v>45</v>
      </c>
      <c r="N768" s="3" t="s">
        <v>67</v>
      </c>
      <c r="O768" s="3">
        <v>1</v>
      </c>
      <c r="P768" s="4">
        <f>VLOOKUP(A768,Übersicht!$C$2:$I$67,7,FALSE)*100</f>
        <v>40</v>
      </c>
      <c r="Q768" s="4" t="s">
        <v>67</v>
      </c>
      <c r="R768" s="4">
        <f>VLOOKUP(A768,Übersicht!$C$2:$J$67,8,FALSE)*100</f>
        <v>100</v>
      </c>
      <c r="S768" s="4" t="str">
        <f>VLOOKUP(A768,Übersicht!$C$2:$K$67,9,FALSE)</f>
        <v>-</v>
      </c>
      <c r="T768" s="4" t="str">
        <f>VLOOKUP(A768,Übersicht!$C$2:$L$67,10,FALSE)</f>
        <v>-</v>
      </c>
      <c r="U768" s="25">
        <f>VLOOKUP(A768,Übersicht!$C$2:$M$67,11,FALSE)</f>
        <v>1300</v>
      </c>
      <c r="V768" s="25" t="str">
        <f>VLOOKUP(A768,Übersicht!$C$2:$N$67,12,FALSE)</f>
        <v>-</v>
      </c>
      <c r="W768" s="25" t="str">
        <f>VLOOKUP(A768,Übersicht!$C$2:$O$67,13,FALSE)</f>
        <v>-</v>
      </c>
      <c r="X768" s="4" t="s">
        <v>67</v>
      </c>
    </row>
    <row r="769" spans="1:24" x14ac:dyDescent="0.35">
      <c r="A769" s="3">
        <v>2204</v>
      </c>
      <c r="B769" s="22" t="s">
        <v>15</v>
      </c>
      <c r="C769" t="s">
        <v>26</v>
      </c>
      <c r="D769" s="23">
        <f>VLOOKUP(A769,Übersicht!$C$2:$D$67,2,FALSE)</f>
        <v>0</v>
      </c>
      <c r="E769" s="23" t="str">
        <f>VLOOKUP(A769,Übersicht!$C$2:$E$67,3,FALSE)</f>
        <v>5 bis ≤ 16 bar</v>
      </c>
      <c r="F769" s="3">
        <v>763</v>
      </c>
      <c r="G769" s="3">
        <f>VLOOKUP(A769,Übersicht!$C$2:$P$67,14,FALSE)</f>
        <v>3</v>
      </c>
      <c r="H769" s="3">
        <v>1</v>
      </c>
      <c r="I769" s="24">
        <v>884.66666666666663</v>
      </c>
      <c r="J769" s="3">
        <v>1996</v>
      </c>
      <c r="K769" s="4">
        <f t="shared" si="11"/>
        <v>20</v>
      </c>
      <c r="L769" s="21">
        <f>VLOOKUP(A769,Übersicht!$C$2:$F$67,4,FALSE)</f>
        <v>45</v>
      </c>
      <c r="M769" s="21">
        <f>VLOOKUP(A769,Übersicht!$C$2:$F$67,4,FALSE)</f>
        <v>45</v>
      </c>
      <c r="N769" s="3" t="s">
        <v>67</v>
      </c>
      <c r="O769" s="3">
        <v>1</v>
      </c>
      <c r="P769" s="4">
        <f>VLOOKUP(A769,Übersicht!$C$2:$I$67,7,FALSE)*100</f>
        <v>40</v>
      </c>
      <c r="Q769" s="4" t="s">
        <v>67</v>
      </c>
      <c r="R769" s="4">
        <f>VLOOKUP(A769,Übersicht!$C$2:$J$67,8,FALSE)*100</f>
        <v>100</v>
      </c>
      <c r="S769" s="4" t="str">
        <f>VLOOKUP(A769,Übersicht!$C$2:$K$67,9,FALSE)</f>
        <v>-</v>
      </c>
      <c r="T769" s="4" t="str">
        <f>VLOOKUP(A769,Übersicht!$C$2:$L$67,10,FALSE)</f>
        <v>-</v>
      </c>
      <c r="U769" s="25">
        <f>VLOOKUP(A769,Übersicht!$C$2:$M$67,11,FALSE)</f>
        <v>1300</v>
      </c>
      <c r="V769" s="25" t="str">
        <f>VLOOKUP(A769,Übersicht!$C$2:$N$67,12,FALSE)</f>
        <v>-</v>
      </c>
      <c r="W769" s="25" t="str">
        <f>VLOOKUP(A769,Übersicht!$C$2:$O$67,13,FALSE)</f>
        <v>-</v>
      </c>
      <c r="X769" s="4" t="s">
        <v>67</v>
      </c>
    </row>
    <row r="770" spans="1:24" x14ac:dyDescent="0.35">
      <c r="A770" s="3">
        <v>2204</v>
      </c>
      <c r="B770" s="22" t="s">
        <v>15</v>
      </c>
      <c r="C770" t="s">
        <v>26</v>
      </c>
      <c r="D770" s="23">
        <f>VLOOKUP(A770,Übersicht!$C$2:$D$67,2,FALSE)</f>
        <v>0</v>
      </c>
      <c r="E770" s="23" t="str">
        <f>VLOOKUP(A770,Übersicht!$C$2:$E$67,3,FALSE)</f>
        <v>5 bis ≤ 16 bar</v>
      </c>
      <c r="F770" s="3">
        <v>764</v>
      </c>
      <c r="G770" s="3">
        <f>VLOOKUP(A770,Übersicht!$C$2:$P$67,14,FALSE)</f>
        <v>3</v>
      </c>
      <c r="H770" s="3">
        <v>1</v>
      </c>
      <c r="I770" s="24">
        <v>884.66666666666663</v>
      </c>
      <c r="J770" s="3">
        <v>1997</v>
      </c>
      <c r="K770" s="4">
        <f t="shared" si="11"/>
        <v>21</v>
      </c>
      <c r="L770" s="21">
        <f>VLOOKUP(A770,Übersicht!$C$2:$F$67,4,FALSE)</f>
        <v>45</v>
      </c>
      <c r="M770" s="21">
        <f>VLOOKUP(A770,Übersicht!$C$2:$F$67,4,FALSE)</f>
        <v>45</v>
      </c>
      <c r="N770" s="3" t="s">
        <v>67</v>
      </c>
      <c r="O770" s="3">
        <v>1</v>
      </c>
      <c r="P770" s="4">
        <f>VLOOKUP(A770,Übersicht!$C$2:$I$67,7,FALSE)*100</f>
        <v>40</v>
      </c>
      <c r="Q770" s="4" t="s">
        <v>67</v>
      </c>
      <c r="R770" s="4">
        <f>VLOOKUP(A770,Übersicht!$C$2:$J$67,8,FALSE)*100</f>
        <v>100</v>
      </c>
      <c r="S770" s="4" t="str">
        <f>VLOOKUP(A770,Übersicht!$C$2:$K$67,9,FALSE)</f>
        <v>-</v>
      </c>
      <c r="T770" s="4" t="str">
        <f>VLOOKUP(A770,Übersicht!$C$2:$L$67,10,FALSE)</f>
        <v>-</v>
      </c>
      <c r="U770" s="25">
        <f>VLOOKUP(A770,Übersicht!$C$2:$M$67,11,FALSE)</f>
        <v>1300</v>
      </c>
      <c r="V770" s="25" t="str">
        <f>VLOOKUP(A770,Übersicht!$C$2:$N$67,12,FALSE)</f>
        <v>-</v>
      </c>
      <c r="W770" s="25" t="str">
        <f>VLOOKUP(A770,Übersicht!$C$2:$O$67,13,FALSE)</f>
        <v>-</v>
      </c>
      <c r="X770" s="4" t="s">
        <v>67</v>
      </c>
    </row>
    <row r="771" spans="1:24" x14ac:dyDescent="0.35">
      <c r="A771" s="3">
        <v>2204</v>
      </c>
      <c r="B771" s="22" t="s">
        <v>15</v>
      </c>
      <c r="C771" t="s">
        <v>26</v>
      </c>
      <c r="D771" s="23">
        <f>VLOOKUP(A771,Übersicht!$C$2:$D$67,2,FALSE)</f>
        <v>0</v>
      </c>
      <c r="E771" s="23" t="str">
        <f>VLOOKUP(A771,Übersicht!$C$2:$E$67,3,FALSE)</f>
        <v>5 bis ≤ 16 bar</v>
      </c>
      <c r="F771" s="3">
        <v>765</v>
      </c>
      <c r="G771" s="3">
        <f>VLOOKUP(A771,Übersicht!$C$2:$P$67,14,FALSE)</f>
        <v>3</v>
      </c>
      <c r="H771" s="3">
        <v>1</v>
      </c>
      <c r="I771" s="24">
        <v>884.66666666666663</v>
      </c>
      <c r="J771" s="3">
        <v>1998</v>
      </c>
      <c r="K771" s="4">
        <f t="shared" si="11"/>
        <v>22</v>
      </c>
      <c r="L771" s="21">
        <f>VLOOKUP(A771,Übersicht!$C$2:$F$67,4,FALSE)</f>
        <v>45</v>
      </c>
      <c r="M771" s="21">
        <f>VLOOKUP(A771,Übersicht!$C$2:$F$67,4,FALSE)</f>
        <v>45</v>
      </c>
      <c r="N771" s="3" t="s">
        <v>67</v>
      </c>
      <c r="O771" s="3">
        <v>1</v>
      </c>
      <c r="P771" s="4">
        <f>VLOOKUP(A771,Übersicht!$C$2:$I$67,7,FALSE)*100</f>
        <v>40</v>
      </c>
      <c r="Q771" s="4" t="s">
        <v>67</v>
      </c>
      <c r="R771" s="4">
        <f>VLOOKUP(A771,Übersicht!$C$2:$J$67,8,FALSE)*100</f>
        <v>100</v>
      </c>
      <c r="S771" s="4" t="str">
        <f>VLOOKUP(A771,Übersicht!$C$2:$K$67,9,FALSE)</f>
        <v>-</v>
      </c>
      <c r="T771" s="4" t="str">
        <f>VLOOKUP(A771,Übersicht!$C$2:$L$67,10,FALSE)</f>
        <v>-</v>
      </c>
      <c r="U771" s="25">
        <f>VLOOKUP(A771,Übersicht!$C$2:$M$67,11,FALSE)</f>
        <v>1300</v>
      </c>
      <c r="V771" s="25" t="str">
        <f>VLOOKUP(A771,Übersicht!$C$2:$N$67,12,FALSE)</f>
        <v>-</v>
      </c>
      <c r="W771" s="25" t="str">
        <f>VLOOKUP(A771,Übersicht!$C$2:$O$67,13,FALSE)</f>
        <v>-</v>
      </c>
      <c r="X771" s="4" t="s">
        <v>67</v>
      </c>
    </row>
    <row r="772" spans="1:24" x14ac:dyDescent="0.35">
      <c r="A772" s="3">
        <v>2204</v>
      </c>
      <c r="B772" s="22" t="s">
        <v>15</v>
      </c>
      <c r="C772" t="s">
        <v>26</v>
      </c>
      <c r="D772" s="23">
        <f>VLOOKUP(A772,Übersicht!$C$2:$D$67,2,FALSE)</f>
        <v>0</v>
      </c>
      <c r="E772" s="23" t="str">
        <f>VLOOKUP(A772,Übersicht!$C$2:$E$67,3,FALSE)</f>
        <v>5 bis ≤ 16 bar</v>
      </c>
      <c r="F772" s="3">
        <v>766</v>
      </c>
      <c r="G772" s="3">
        <f>VLOOKUP(A772,Übersicht!$C$2:$P$67,14,FALSE)</f>
        <v>3</v>
      </c>
      <c r="H772" s="3">
        <v>1</v>
      </c>
      <c r="I772" s="24">
        <v>884.66666666666663</v>
      </c>
      <c r="J772" s="3">
        <v>1999</v>
      </c>
      <c r="K772" s="4">
        <f t="shared" si="11"/>
        <v>23</v>
      </c>
      <c r="L772" s="21">
        <f>VLOOKUP(A772,Übersicht!$C$2:$F$67,4,FALSE)</f>
        <v>45</v>
      </c>
      <c r="M772" s="21">
        <f>VLOOKUP(A772,Übersicht!$C$2:$F$67,4,FALSE)</f>
        <v>45</v>
      </c>
      <c r="N772" s="3" t="s">
        <v>67</v>
      </c>
      <c r="O772" s="3">
        <v>1</v>
      </c>
      <c r="P772" s="4">
        <f>VLOOKUP(A772,Übersicht!$C$2:$I$67,7,FALSE)*100</f>
        <v>40</v>
      </c>
      <c r="Q772" s="4" t="s">
        <v>67</v>
      </c>
      <c r="R772" s="4">
        <f>VLOOKUP(A772,Übersicht!$C$2:$J$67,8,FALSE)*100</f>
        <v>100</v>
      </c>
      <c r="S772" s="4" t="str">
        <f>VLOOKUP(A772,Übersicht!$C$2:$K$67,9,FALSE)</f>
        <v>-</v>
      </c>
      <c r="T772" s="4" t="str">
        <f>VLOOKUP(A772,Übersicht!$C$2:$L$67,10,FALSE)</f>
        <v>-</v>
      </c>
      <c r="U772" s="25">
        <f>VLOOKUP(A772,Übersicht!$C$2:$M$67,11,FALSE)</f>
        <v>1300</v>
      </c>
      <c r="V772" s="25" t="str">
        <f>VLOOKUP(A772,Übersicht!$C$2:$N$67,12,FALSE)</f>
        <v>-</v>
      </c>
      <c r="W772" s="25" t="str">
        <f>VLOOKUP(A772,Übersicht!$C$2:$O$67,13,FALSE)</f>
        <v>-</v>
      </c>
      <c r="X772" s="4" t="s">
        <v>67</v>
      </c>
    </row>
    <row r="773" spans="1:24" x14ac:dyDescent="0.35">
      <c r="A773" s="3">
        <v>2204</v>
      </c>
      <c r="B773" s="22" t="s">
        <v>15</v>
      </c>
      <c r="C773" t="s">
        <v>26</v>
      </c>
      <c r="D773" s="23">
        <f>VLOOKUP(A773,Übersicht!$C$2:$D$67,2,FALSE)</f>
        <v>0</v>
      </c>
      <c r="E773" s="23" t="str">
        <f>VLOOKUP(A773,Übersicht!$C$2:$E$67,3,FALSE)</f>
        <v>5 bis ≤ 16 bar</v>
      </c>
      <c r="F773" s="3">
        <v>767</v>
      </c>
      <c r="G773" s="3">
        <f>VLOOKUP(A773,Übersicht!$C$2:$P$67,14,FALSE)</f>
        <v>3</v>
      </c>
      <c r="H773" s="3">
        <v>1</v>
      </c>
      <c r="I773" s="24">
        <v>884.66666666666663</v>
      </c>
      <c r="J773" s="3">
        <v>2000</v>
      </c>
      <c r="K773" s="4">
        <f t="shared" si="11"/>
        <v>24</v>
      </c>
      <c r="L773" s="21">
        <f>VLOOKUP(A773,Übersicht!$C$2:$F$67,4,FALSE)</f>
        <v>45</v>
      </c>
      <c r="M773" s="21">
        <f>VLOOKUP(A773,Übersicht!$C$2:$F$67,4,FALSE)</f>
        <v>45</v>
      </c>
      <c r="N773" s="3" t="s">
        <v>67</v>
      </c>
      <c r="O773" s="3">
        <v>1</v>
      </c>
      <c r="P773" s="4">
        <f>VLOOKUP(A773,Übersicht!$C$2:$I$67,7,FALSE)*100</f>
        <v>40</v>
      </c>
      <c r="Q773" s="4" t="s">
        <v>67</v>
      </c>
      <c r="R773" s="4">
        <f>VLOOKUP(A773,Übersicht!$C$2:$J$67,8,FALSE)*100</f>
        <v>100</v>
      </c>
      <c r="S773" s="4" t="str">
        <f>VLOOKUP(A773,Übersicht!$C$2:$K$67,9,FALSE)</f>
        <v>-</v>
      </c>
      <c r="T773" s="4" t="str">
        <f>VLOOKUP(A773,Übersicht!$C$2:$L$67,10,FALSE)</f>
        <v>-</v>
      </c>
      <c r="U773" s="25">
        <f>VLOOKUP(A773,Übersicht!$C$2:$M$67,11,FALSE)</f>
        <v>1300</v>
      </c>
      <c r="V773" s="25" t="str">
        <f>VLOOKUP(A773,Übersicht!$C$2:$N$67,12,FALSE)</f>
        <v>-</v>
      </c>
      <c r="W773" s="25" t="str">
        <f>VLOOKUP(A773,Übersicht!$C$2:$O$67,13,FALSE)</f>
        <v>-</v>
      </c>
      <c r="X773" s="4" t="s">
        <v>67</v>
      </c>
    </row>
    <row r="774" spans="1:24" x14ac:dyDescent="0.35">
      <c r="A774" s="3">
        <v>2204</v>
      </c>
      <c r="B774" s="22" t="s">
        <v>15</v>
      </c>
      <c r="C774" t="s">
        <v>26</v>
      </c>
      <c r="D774" s="23">
        <f>VLOOKUP(A774,Übersicht!$C$2:$D$67,2,FALSE)</f>
        <v>0</v>
      </c>
      <c r="E774" s="23" t="str">
        <f>VLOOKUP(A774,Übersicht!$C$2:$E$67,3,FALSE)</f>
        <v>5 bis ≤ 16 bar</v>
      </c>
      <c r="F774" s="3">
        <v>768</v>
      </c>
      <c r="G774" s="3">
        <f>VLOOKUP(A774,Übersicht!$C$2:$P$67,14,FALSE)</f>
        <v>3</v>
      </c>
      <c r="H774" s="3">
        <v>1</v>
      </c>
      <c r="I774" s="24">
        <v>884.66666666666663</v>
      </c>
      <c r="J774" s="3">
        <v>2001</v>
      </c>
      <c r="K774" s="4">
        <f t="shared" si="11"/>
        <v>25</v>
      </c>
      <c r="L774" s="21">
        <f>VLOOKUP(A774,Übersicht!$C$2:$F$67,4,FALSE)</f>
        <v>45</v>
      </c>
      <c r="M774" s="21">
        <f>VLOOKUP(A774,Übersicht!$C$2:$F$67,4,FALSE)</f>
        <v>45</v>
      </c>
      <c r="N774" s="3" t="s">
        <v>67</v>
      </c>
      <c r="O774" s="3">
        <v>1</v>
      </c>
      <c r="P774" s="4">
        <f>VLOOKUP(A774,Übersicht!$C$2:$I$67,7,FALSE)*100</f>
        <v>40</v>
      </c>
      <c r="Q774" s="4" t="s">
        <v>67</v>
      </c>
      <c r="R774" s="4">
        <f>VLOOKUP(A774,Übersicht!$C$2:$J$67,8,FALSE)*100</f>
        <v>100</v>
      </c>
      <c r="S774" s="4" t="str">
        <f>VLOOKUP(A774,Übersicht!$C$2:$K$67,9,FALSE)</f>
        <v>-</v>
      </c>
      <c r="T774" s="4" t="str">
        <f>VLOOKUP(A774,Übersicht!$C$2:$L$67,10,FALSE)</f>
        <v>-</v>
      </c>
      <c r="U774" s="25">
        <f>VLOOKUP(A774,Übersicht!$C$2:$M$67,11,FALSE)</f>
        <v>1300</v>
      </c>
      <c r="V774" s="25" t="str">
        <f>VLOOKUP(A774,Übersicht!$C$2:$N$67,12,FALSE)</f>
        <v>-</v>
      </c>
      <c r="W774" s="25" t="str">
        <f>VLOOKUP(A774,Übersicht!$C$2:$O$67,13,FALSE)</f>
        <v>-</v>
      </c>
      <c r="X774" s="4" t="s">
        <v>67</v>
      </c>
    </row>
    <row r="775" spans="1:24" x14ac:dyDescent="0.35">
      <c r="A775" s="3">
        <v>2204</v>
      </c>
      <c r="B775" s="22" t="s">
        <v>15</v>
      </c>
      <c r="C775" t="s">
        <v>26</v>
      </c>
      <c r="D775" s="23">
        <f>VLOOKUP(A775,Übersicht!$C$2:$D$67,2,FALSE)</f>
        <v>0</v>
      </c>
      <c r="E775" s="23" t="str">
        <f>VLOOKUP(A775,Übersicht!$C$2:$E$67,3,FALSE)</f>
        <v>5 bis ≤ 16 bar</v>
      </c>
      <c r="F775" s="3">
        <v>769</v>
      </c>
      <c r="G775" s="3">
        <f>VLOOKUP(A775,Übersicht!$C$2:$P$67,14,FALSE)</f>
        <v>3</v>
      </c>
      <c r="H775" s="3">
        <v>1</v>
      </c>
      <c r="I775" s="24">
        <v>884.66666666666663</v>
      </c>
      <c r="J775" s="3">
        <v>2002</v>
      </c>
      <c r="K775" s="4">
        <f t="shared" ref="K775:K838" si="12">IF(M775-($K$2-J775)&lt;=0,0,M775-($K$2-J775))</f>
        <v>26</v>
      </c>
      <c r="L775" s="21">
        <f>VLOOKUP(A775,Übersicht!$C$2:$F$67,4,FALSE)</f>
        <v>45</v>
      </c>
      <c r="M775" s="21">
        <f>VLOOKUP(A775,Übersicht!$C$2:$F$67,4,FALSE)</f>
        <v>45</v>
      </c>
      <c r="N775" s="3" t="s">
        <v>67</v>
      </c>
      <c r="O775" s="3">
        <v>1</v>
      </c>
      <c r="P775" s="4">
        <f>VLOOKUP(A775,Übersicht!$C$2:$I$67,7,FALSE)*100</f>
        <v>40</v>
      </c>
      <c r="Q775" s="4" t="s">
        <v>67</v>
      </c>
      <c r="R775" s="4">
        <f>VLOOKUP(A775,Übersicht!$C$2:$J$67,8,FALSE)*100</f>
        <v>100</v>
      </c>
      <c r="S775" s="4" t="str">
        <f>VLOOKUP(A775,Übersicht!$C$2:$K$67,9,FALSE)</f>
        <v>-</v>
      </c>
      <c r="T775" s="4" t="str">
        <f>VLOOKUP(A775,Übersicht!$C$2:$L$67,10,FALSE)</f>
        <v>-</v>
      </c>
      <c r="U775" s="25">
        <f>VLOOKUP(A775,Übersicht!$C$2:$M$67,11,FALSE)</f>
        <v>1300</v>
      </c>
      <c r="V775" s="25" t="str">
        <f>VLOOKUP(A775,Übersicht!$C$2:$N$67,12,FALSE)</f>
        <v>-</v>
      </c>
      <c r="W775" s="25" t="str">
        <f>VLOOKUP(A775,Übersicht!$C$2:$O$67,13,FALSE)</f>
        <v>-</v>
      </c>
      <c r="X775" s="4" t="s">
        <v>67</v>
      </c>
    </row>
    <row r="776" spans="1:24" x14ac:dyDescent="0.35">
      <c r="A776" s="3">
        <v>2204</v>
      </c>
      <c r="B776" s="22" t="s">
        <v>15</v>
      </c>
      <c r="C776" t="s">
        <v>26</v>
      </c>
      <c r="D776" s="23">
        <f>VLOOKUP(A776,Übersicht!$C$2:$D$67,2,FALSE)</f>
        <v>0</v>
      </c>
      <c r="E776" s="23" t="str">
        <f>VLOOKUP(A776,Übersicht!$C$2:$E$67,3,FALSE)</f>
        <v>5 bis ≤ 16 bar</v>
      </c>
      <c r="F776" s="3">
        <v>770</v>
      </c>
      <c r="G776" s="3">
        <f>VLOOKUP(A776,Übersicht!$C$2:$P$67,14,FALSE)</f>
        <v>3</v>
      </c>
      <c r="H776" s="3">
        <v>1</v>
      </c>
      <c r="I776" s="24">
        <v>884.66666666666663</v>
      </c>
      <c r="J776" s="3">
        <v>2003</v>
      </c>
      <c r="K776" s="4">
        <f t="shared" si="12"/>
        <v>27</v>
      </c>
      <c r="L776" s="21">
        <f>VLOOKUP(A776,Übersicht!$C$2:$F$67,4,FALSE)</f>
        <v>45</v>
      </c>
      <c r="M776" s="21">
        <f>VLOOKUP(A776,Übersicht!$C$2:$F$67,4,FALSE)</f>
        <v>45</v>
      </c>
      <c r="N776" s="3" t="s">
        <v>67</v>
      </c>
      <c r="O776" s="3">
        <v>1</v>
      </c>
      <c r="P776" s="4">
        <f>VLOOKUP(A776,Übersicht!$C$2:$I$67,7,FALSE)*100</f>
        <v>40</v>
      </c>
      <c r="Q776" s="4" t="s">
        <v>67</v>
      </c>
      <c r="R776" s="4">
        <f>VLOOKUP(A776,Übersicht!$C$2:$J$67,8,FALSE)*100</f>
        <v>100</v>
      </c>
      <c r="S776" s="4" t="str">
        <f>VLOOKUP(A776,Übersicht!$C$2:$K$67,9,FALSE)</f>
        <v>-</v>
      </c>
      <c r="T776" s="4" t="str">
        <f>VLOOKUP(A776,Übersicht!$C$2:$L$67,10,FALSE)</f>
        <v>-</v>
      </c>
      <c r="U776" s="25">
        <f>VLOOKUP(A776,Übersicht!$C$2:$M$67,11,FALSE)</f>
        <v>1300</v>
      </c>
      <c r="V776" s="25" t="str">
        <f>VLOOKUP(A776,Übersicht!$C$2:$N$67,12,FALSE)</f>
        <v>-</v>
      </c>
      <c r="W776" s="25" t="str">
        <f>VLOOKUP(A776,Übersicht!$C$2:$O$67,13,FALSE)</f>
        <v>-</v>
      </c>
      <c r="X776" s="4" t="s">
        <v>67</v>
      </c>
    </row>
    <row r="777" spans="1:24" x14ac:dyDescent="0.35">
      <c r="A777" s="3">
        <v>2204</v>
      </c>
      <c r="B777" s="22" t="s">
        <v>15</v>
      </c>
      <c r="C777" t="s">
        <v>26</v>
      </c>
      <c r="D777" s="23">
        <f>VLOOKUP(A777,Übersicht!$C$2:$D$67,2,FALSE)</f>
        <v>0</v>
      </c>
      <c r="E777" s="23" t="str">
        <f>VLOOKUP(A777,Übersicht!$C$2:$E$67,3,FALSE)</f>
        <v>5 bis ≤ 16 bar</v>
      </c>
      <c r="F777" s="3">
        <v>771</v>
      </c>
      <c r="G777" s="3">
        <f>VLOOKUP(A777,Übersicht!$C$2:$P$67,14,FALSE)</f>
        <v>3</v>
      </c>
      <c r="H777" s="3">
        <v>1</v>
      </c>
      <c r="I777" s="24">
        <v>884.66666666666663</v>
      </c>
      <c r="J777" s="3">
        <v>2004</v>
      </c>
      <c r="K777" s="4">
        <f t="shared" si="12"/>
        <v>28</v>
      </c>
      <c r="L777" s="21">
        <f>VLOOKUP(A777,Übersicht!$C$2:$F$67,4,FALSE)</f>
        <v>45</v>
      </c>
      <c r="M777" s="21">
        <f>VLOOKUP(A777,Übersicht!$C$2:$F$67,4,FALSE)</f>
        <v>45</v>
      </c>
      <c r="N777" s="3" t="s">
        <v>67</v>
      </c>
      <c r="O777" s="3">
        <v>1</v>
      </c>
      <c r="P777" s="4">
        <f>VLOOKUP(A777,Übersicht!$C$2:$I$67,7,FALSE)*100</f>
        <v>40</v>
      </c>
      <c r="Q777" s="4" t="s">
        <v>67</v>
      </c>
      <c r="R777" s="4">
        <f>VLOOKUP(A777,Übersicht!$C$2:$J$67,8,FALSE)*100</f>
        <v>100</v>
      </c>
      <c r="S777" s="4" t="str">
        <f>VLOOKUP(A777,Übersicht!$C$2:$K$67,9,FALSE)</f>
        <v>-</v>
      </c>
      <c r="T777" s="4" t="str">
        <f>VLOOKUP(A777,Übersicht!$C$2:$L$67,10,FALSE)</f>
        <v>-</v>
      </c>
      <c r="U777" s="25">
        <f>VLOOKUP(A777,Übersicht!$C$2:$M$67,11,FALSE)</f>
        <v>1300</v>
      </c>
      <c r="V777" s="25" t="str">
        <f>VLOOKUP(A777,Übersicht!$C$2:$N$67,12,FALSE)</f>
        <v>-</v>
      </c>
      <c r="W777" s="25" t="str">
        <f>VLOOKUP(A777,Übersicht!$C$2:$O$67,13,FALSE)</f>
        <v>-</v>
      </c>
      <c r="X777" s="4" t="s">
        <v>67</v>
      </c>
    </row>
    <row r="778" spans="1:24" x14ac:dyDescent="0.35">
      <c r="A778" s="3">
        <v>2204</v>
      </c>
      <c r="B778" s="22" t="s">
        <v>15</v>
      </c>
      <c r="C778" t="s">
        <v>26</v>
      </c>
      <c r="D778" s="23">
        <f>VLOOKUP(A778,Übersicht!$C$2:$D$67,2,FALSE)</f>
        <v>0</v>
      </c>
      <c r="E778" s="23" t="str">
        <f>VLOOKUP(A778,Übersicht!$C$2:$E$67,3,FALSE)</f>
        <v>5 bis ≤ 16 bar</v>
      </c>
      <c r="F778" s="3">
        <v>772</v>
      </c>
      <c r="G778" s="3">
        <f>VLOOKUP(A778,Übersicht!$C$2:$P$67,14,FALSE)</f>
        <v>3</v>
      </c>
      <c r="H778" s="3">
        <v>1</v>
      </c>
      <c r="I778" s="24">
        <v>884.66666666666663</v>
      </c>
      <c r="J778" s="3">
        <v>2005</v>
      </c>
      <c r="K778" s="4">
        <f t="shared" si="12"/>
        <v>29</v>
      </c>
      <c r="L778" s="21">
        <f>VLOOKUP(A778,Übersicht!$C$2:$F$67,4,FALSE)</f>
        <v>45</v>
      </c>
      <c r="M778" s="21">
        <f>VLOOKUP(A778,Übersicht!$C$2:$F$67,4,FALSE)</f>
        <v>45</v>
      </c>
      <c r="N778" s="3" t="s">
        <v>67</v>
      </c>
      <c r="O778" s="3">
        <v>1</v>
      </c>
      <c r="P778" s="4">
        <f>VLOOKUP(A778,Übersicht!$C$2:$I$67,7,FALSE)*100</f>
        <v>40</v>
      </c>
      <c r="Q778" s="4" t="s">
        <v>67</v>
      </c>
      <c r="R778" s="4">
        <f>VLOOKUP(A778,Übersicht!$C$2:$J$67,8,FALSE)*100</f>
        <v>100</v>
      </c>
      <c r="S778" s="4" t="str">
        <f>VLOOKUP(A778,Übersicht!$C$2:$K$67,9,FALSE)</f>
        <v>-</v>
      </c>
      <c r="T778" s="4" t="str">
        <f>VLOOKUP(A778,Übersicht!$C$2:$L$67,10,FALSE)</f>
        <v>-</v>
      </c>
      <c r="U778" s="25">
        <f>VLOOKUP(A778,Übersicht!$C$2:$M$67,11,FALSE)</f>
        <v>1300</v>
      </c>
      <c r="V778" s="25" t="str">
        <f>VLOOKUP(A778,Übersicht!$C$2:$N$67,12,FALSE)</f>
        <v>-</v>
      </c>
      <c r="W778" s="25" t="str">
        <f>VLOOKUP(A778,Übersicht!$C$2:$O$67,13,FALSE)</f>
        <v>-</v>
      </c>
      <c r="X778" s="4" t="s">
        <v>67</v>
      </c>
    </row>
    <row r="779" spans="1:24" x14ac:dyDescent="0.35">
      <c r="A779" s="3">
        <v>2204</v>
      </c>
      <c r="B779" s="22" t="s">
        <v>15</v>
      </c>
      <c r="C779" t="s">
        <v>26</v>
      </c>
      <c r="D779" s="23">
        <f>VLOOKUP(A779,Übersicht!$C$2:$D$67,2,FALSE)</f>
        <v>0</v>
      </c>
      <c r="E779" s="23" t="str">
        <f>VLOOKUP(A779,Übersicht!$C$2:$E$67,3,FALSE)</f>
        <v>5 bis ≤ 16 bar</v>
      </c>
      <c r="F779" s="3">
        <v>773</v>
      </c>
      <c r="G779" s="3">
        <f>VLOOKUP(A779,Übersicht!$C$2:$P$67,14,FALSE)</f>
        <v>3</v>
      </c>
      <c r="H779" s="3">
        <v>1</v>
      </c>
      <c r="I779" s="24">
        <v>884.66666666666663</v>
      </c>
      <c r="J779" s="3">
        <v>2006</v>
      </c>
      <c r="K779" s="4">
        <f t="shared" si="12"/>
        <v>30</v>
      </c>
      <c r="L779" s="21">
        <f>VLOOKUP(A779,Übersicht!$C$2:$F$67,4,FALSE)</f>
        <v>45</v>
      </c>
      <c r="M779" s="21">
        <f>VLOOKUP(A779,Übersicht!$C$2:$F$67,4,FALSE)</f>
        <v>45</v>
      </c>
      <c r="N779" s="3" t="s">
        <v>67</v>
      </c>
      <c r="O779" s="3">
        <v>1</v>
      </c>
      <c r="P779" s="4">
        <f>VLOOKUP(A779,Übersicht!$C$2:$I$67,7,FALSE)*100</f>
        <v>40</v>
      </c>
      <c r="Q779" s="4" t="s">
        <v>67</v>
      </c>
      <c r="R779" s="4">
        <f>VLOOKUP(A779,Übersicht!$C$2:$J$67,8,FALSE)*100</f>
        <v>100</v>
      </c>
      <c r="S779" s="4" t="str">
        <f>VLOOKUP(A779,Übersicht!$C$2:$K$67,9,FALSE)</f>
        <v>-</v>
      </c>
      <c r="T779" s="4" t="str">
        <f>VLOOKUP(A779,Übersicht!$C$2:$L$67,10,FALSE)</f>
        <v>-</v>
      </c>
      <c r="U779" s="25">
        <f>VLOOKUP(A779,Übersicht!$C$2:$M$67,11,FALSE)</f>
        <v>1300</v>
      </c>
      <c r="V779" s="25" t="str">
        <f>VLOOKUP(A779,Übersicht!$C$2:$N$67,12,FALSE)</f>
        <v>-</v>
      </c>
      <c r="W779" s="25" t="str">
        <f>VLOOKUP(A779,Übersicht!$C$2:$O$67,13,FALSE)</f>
        <v>-</v>
      </c>
      <c r="X779" s="4" t="s">
        <v>67</v>
      </c>
    </row>
    <row r="780" spans="1:24" x14ac:dyDescent="0.35">
      <c r="A780" s="3">
        <v>2204</v>
      </c>
      <c r="B780" s="22" t="s">
        <v>15</v>
      </c>
      <c r="C780" t="s">
        <v>26</v>
      </c>
      <c r="D780" s="23">
        <f>VLOOKUP(A780,Übersicht!$C$2:$D$67,2,FALSE)</f>
        <v>0</v>
      </c>
      <c r="E780" s="23" t="str">
        <f>VLOOKUP(A780,Übersicht!$C$2:$E$67,3,FALSE)</f>
        <v>5 bis ≤ 16 bar</v>
      </c>
      <c r="F780" s="3">
        <v>774</v>
      </c>
      <c r="G780" s="3">
        <f>VLOOKUP(A780,Übersicht!$C$2:$P$67,14,FALSE)</f>
        <v>3</v>
      </c>
      <c r="H780" s="3">
        <v>1</v>
      </c>
      <c r="I780" s="24">
        <v>884.66666666666663</v>
      </c>
      <c r="J780" s="3">
        <v>2007</v>
      </c>
      <c r="K780" s="4">
        <f t="shared" si="12"/>
        <v>31</v>
      </c>
      <c r="L780" s="21">
        <f>VLOOKUP(A780,Übersicht!$C$2:$F$67,4,FALSE)</f>
        <v>45</v>
      </c>
      <c r="M780" s="21">
        <f>VLOOKUP(A780,Übersicht!$C$2:$F$67,4,FALSE)</f>
        <v>45</v>
      </c>
      <c r="N780" s="3" t="s">
        <v>67</v>
      </c>
      <c r="O780" s="3">
        <v>1</v>
      </c>
      <c r="P780" s="4">
        <f>VLOOKUP(A780,Übersicht!$C$2:$I$67,7,FALSE)*100</f>
        <v>40</v>
      </c>
      <c r="Q780" s="4" t="s">
        <v>67</v>
      </c>
      <c r="R780" s="4">
        <f>VLOOKUP(A780,Übersicht!$C$2:$J$67,8,FALSE)*100</f>
        <v>100</v>
      </c>
      <c r="S780" s="4" t="str">
        <f>VLOOKUP(A780,Übersicht!$C$2:$K$67,9,FALSE)</f>
        <v>-</v>
      </c>
      <c r="T780" s="4" t="str">
        <f>VLOOKUP(A780,Übersicht!$C$2:$L$67,10,FALSE)</f>
        <v>-</v>
      </c>
      <c r="U780" s="25">
        <f>VLOOKUP(A780,Übersicht!$C$2:$M$67,11,FALSE)</f>
        <v>1300</v>
      </c>
      <c r="V780" s="25" t="str">
        <f>VLOOKUP(A780,Übersicht!$C$2:$N$67,12,FALSE)</f>
        <v>-</v>
      </c>
      <c r="W780" s="25" t="str">
        <f>VLOOKUP(A780,Übersicht!$C$2:$O$67,13,FALSE)</f>
        <v>-</v>
      </c>
      <c r="X780" s="4" t="s">
        <v>67</v>
      </c>
    </row>
    <row r="781" spans="1:24" x14ac:dyDescent="0.35">
      <c r="A781" s="3">
        <v>2204</v>
      </c>
      <c r="B781" s="22" t="s">
        <v>15</v>
      </c>
      <c r="C781" t="s">
        <v>26</v>
      </c>
      <c r="D781" s="23">
        <f>VLOOKUP(A781,Übersicht!$C$2:$D$67,2,FALSE)</f>
        <v>0</v>
      </c>
      <c r="E781" s="23" t="str">
        <f>VLOOKUP(A781,Übersicht!$C$2:$E$67,3,FALSE)</f>
        <v>5 bis ≤ 16 bar</v>
      </c>
      <c r="F781" s="3">
        <v>775</v>
      </c>
      <c r="G781" s="3">
        <f>VLOOKUP(A781,Übersicht!$C$2:$P$67,14,FALSE)</f>
        <v>3</v>
      </c>
      <c r="H781" s="3">
        <v>1</v>
      </c>
      <c r="I781" s="24">
        <v>884.66666666666663</v>
      </c>
      <c r="J781" s="3">
        <v>2008</v>
      </c>
      <c r="K781" s="4">
        <f t="shared" si="12"/>
        <v>32</v>
      </c>
      <c r="L781" s="21">
        <f>VLOOKUP(A781,Übersicht!$C$2:$F$67,4,FALSE)</f>
        <v>45</v>
      </c>
      <c r="M781" s="21">
        <f>VLOOKUP(A781,Übersicht!$C$2:$F$67,4,FALSE)</f>
        <v>45</v>
      </c>
      <c r="N781" s="3" t="s">
        <v>67</v>
      </c>
      <c r="O781" s="3">
        <v>1</v>
      </c>
      <c r="P781" s="4">
        <f>VLOOKUP(A781,Übersicht!$C$2:$I$67,7,FALSE)*100</f>
        <v>40</v>
      </c>
      <c r="Q781" s="4" t="s">
        <v>67</v>
      </c>
      <c r="R781" s="4">
        <f>VLOOKUP(A781,Übersicht!$C$2:$J$67,8,FALSE)*100</f>
        <v>100</v>
      </c>
      <c r="S781" s="4" t="str">
        <f>VLOOKUP(A781,Übersicht!$C$2:$K$67,9,FALSE)</f>
        <v>-</v>
      </c>
      <c r="T781" s="4" t="str">
        <f>VLOOKUP(A781,Übersicht!$C$2:$L$67,10,FALSE)</f>
        <v>-</v>
      </c>
      <c r="U781" s="25">
        <f>VLOOKUP(A781,Übersicht!$C$2:$M$67,11,FALSE)</f>
        <v>1300</v>
      </c>
      <c r="V781" s="25" t="str">
        <f>VLOOKUP(A781,Übersicht!$C$2:$N$67,12,FALSE)</f>
        <v>-</v>
      </c>
      <c r="W781" s="25" t="str">
        <f>VLOOKUP(A781,Übersicht!$C$2:$O$67,13,FALSE)</f>
        <v>-</v>
      </c>
      <c r="X781" s="4" t="s">
        <v>67</v>
      </c>
    </row>
    <row r="782" spans="1:24" x14ac:dyDescent="0.35">
      <c r="A782" s="3">
        <v>2204</v>
      </c>
      <c r="B782" s="22" t="s">
        <v>15</v>
      </c>
      <c r="C782" t="s">
        <v>26</v>
      </c>
      <c r="D782" s="23">
        <f>VLOOKUP(A782,Übersicht!$C$2:$D$67,2,FALSE)</f>
        <v>0</v>
      </c>
      <c r="E782" s="23" t="str">
        <f>VLOOKUP(A782,Übersicht!$C$2:$E$67,3,FALSE)</f>
        <v>5 bis ≤ 16 bar</v>
      </c>
      <c r="F782" s="3">
        <v>776</v>
      </c>
      <c r="G782" s="3">
        <f>VLOOKUP(A782,Übersicht!$C$2:$P$67,14,FALSE)</f>
        <v>3</v>
      </c>
      <c r="H782" s="3">
        <v>1</v>
      </c>
      <c r="I782" s="24">
        <v>884.66666666666663</v>
      </c>
      <c r="J782" s="3">
        <v>2009</v>
      </c>
      <c r="K782" s="4">
        <f t="shared" si="12"/>
        <v>33</v>
      </c>
      <c r="L782" s="21">
        <f>VLOOKUP(A782,Übersicht!$C$2:$F$67,4,FALSE)</f>
        <v>45</v>
      </c>
      <c r="M782" s="21">
        <f>VLOOKUP(A782,Übersicht!$C$2:$F$67,4,FALSE)</f>
        <v>45</v>
      </c>
      <c r="N782" s="3" t="s">
        <v>67</v>
      </c>
      <c r="O782" s="3">
        <v>1</v>
      </c>
      <c r="P782" s="4">
        <f>VLOOKUP(A782,Übersicht!$C$2:$I$67,7,FALSE)*100</f>
        <v>40</v>
      </c>
      <c r="Q782" s="4" t="s">
        <v>67</v>
      </c>
      <c r="R782" s="4">
        <f>VLOOKUP(A782,Übersicht!$C$2:$J$67,8,FALSE)*100</f>
        <v>100</v>
      </c>
      <c r="S782" s="4" t="str">
        <f>VLOOKUP(A782,Übersicht!$C$2:$K$67,9,FALSE)</f>
        <v>-</v>
      </c>
      <c r="T782" s="4" t="str">
        <f>VLOOKUP(A782,Übersicht!$C$2:$L$67,10,FALSE)</f>
        <v>-</v>
      </c>
      <c r="U782" s="25">
        <f>VLOOKUP(A782,Übersicht!$C$2:$M$67,11,FALSE)</f>
        <v>1300</v>
      </c>
      <c r="V782" s="25" t="str">
        <f>VLOOKUP(A782,Übersicht!$C$2:$N$67,12,FALSE)</f>
        <v>-</v>
      </c>
      <c r="W782" s="25" t="str">
        <f>VLOOKUP(A782,Übersicht!$C$2:$O$67,13,FALSE)</f>
        <v>-</v>
      </c>
      <c r="X782" s="4" t="s">
        <v>67</v>
      </c>
    </row>
    <row r="783" spans="1:24" x14ac:dyDescent="0.35">
      <c r="A783" s="3">
        <v>2204</v>
      </c>
      <c r="B783" s="22" t="s">
        <v>15</v>
      </c>
      <c r="C783" t="s">
        <v>26</v>
      </c>
      <c r="D783" s="23">
        <f>VLOOKUP(A783,Übersicht!$C$2:$D$67,2,FALSE)</f>
        <v>0</v>
      </c>
      <c r="E783" s="23" t="str">
        <f>VLOOKUP(A783,Übersicht!$C$2:$E$67,3,FALSE)</f>
        <v>5 bis ≤ 16 bar</v>
      </c>
      <c r="F783" s="3">
        <v>777</v>
      </c>
      <c r="G783" s="3">
        <f>VLOOKUP(A783,Übersicht!$C$2:$P$67,14,FALSE)</f>
        <v>3</v>
      </c>
      <c r="H783" s="3">
        <v>1</v>
      </c>
      <c r="I783" s="24">
        <v>884.66666666666663</v>
      </c>
      <c r="J783" s="3">
        <v>2010</v>
      </c>
      <c r="K783" s="4">
        <f t="shared" si="12"/>
        <v>34</v>
      </c>
      <c r="L783" s="21">
        <f>VLOOKUP(A783,Übersicht!$C$2:$F$67,4,FALSE)</f>
        <v>45</v>
      </c>
      <c r="M783" s="21">
        <f>VLOOKUP(A783,Übersicht!$C$2:$F$67,4,FALSE)</f>
        <v>45</v>
      </c>
      <c r="N783" s="3" t="s">
        <v>67</v>
      </c>
      <c r="O783" s="3">
        <v>1</v>
      </c>
      <c r="P783" s="4">
        <f>VLOOKUP(A783,Übersicht!$C$2:$I$67,7,FALSE)*100</f>
        <v>40</v>
      </c>
      <c r="Q783" s="4" t="s">
        <v>67</v>
      </c>
      <c r="R783" s="4">
        <f>VLOOKUP(A783,Übersicht!$C$2:$J$67,8,FALSE)*100</f>
        <v>100</v>
      </c>
      <c r="S783" s="4" t="str">
        <f>VLOOKUP(A783,Übersicht!$C$2:$K$67,9,FALSE)</f>
        <v>-</v>
      </c>
      <c r="T783" s="4" t="str">
        <f>VLOOKUP(A783,Übersicht!$C$2:$L$67,10,FALSE)</f>
        <v>-</v>
      </c>
      <c r="U783" s="25">
        <f>VLOOKUP(A783,Übersicht!$C$2:$M$67,11,FALSE)</f>
        <v>1300</v>
      </c>
      <c r="V783" s="25" t="str">
        <f>VLOOKUP(A783,Übersicht!$C$2:$N$67,12,FALSE)</f>
        <v>-</v>
      </c>
      <c r="W783" s="25" t="str">
        <f>VLOOKUP(A783,Übersicht!$C$2:$O$67,13,FALSE)</f>
        <v>-</v>
      </c>
      <c r="X783" s="4" t="s">
        <v>67</v>
      </c>
    </row>
    <row r="784" spans="1:24" x14ac:dyDescent="0.35">
      <c r="A784" s="3">
        <v>2204</v>
      </c>
      <c r="B784" s="22" t="s">
        <v>15</v>
      </c>
      <c r="C784" t="s">
        <v>26</v>
      </c>
      <c r="D784" s="23">
        <f>VLOOKUP(A784,Übersicht!$C$2:$D$67,2,FALSE)</f>
        <v>0</v>
      </c>
      <c r="E784" s="23" t="str">
        <f>VLOOKUP(A784,Übersicht!$C$2:$E$67,3,FALSE)</f>
        <v>5 bis ≤ 16 bar</v>
      </c>
      <c r="F784" s="3">
        <v>778</v>
      </c>
      <c r="G784" s="3">
        <f>VLOOKUP(A784,Übersicht!$C$2:$P$67,14,FALSE)</f>
        <v>3</v>
      </c>
      <c r="H784" s="3">
        <v>1</v>
      </c>
      <c r="I784" s="24">
        <v>884.66666666666663</v>
      </c>
      <c r="J784" s="3">
        <v>2011</v>
      </c>
      <c r="K784" s="4">
        <f t="shared" si="12"/>
        <v>35</v>
      </c>
      <c r="L784" s="21">
        <f>VLOOKUP(A784,Übersicht!$C$2:$F$67,4,FALSE)</f>
        <v>45</v>
      </c>
      <c r="M784" s="21">
        <f>VLOOKUP(A784,Übersicht!$C$2:$F$67,4,FALSE)</f>
        <v>45</v>
      </c>
      <c r="N784" s="3" t="s">
        <v>67</v>
      </c>
      <c r="O784" s="3">
        <v>1</v>
      </c>
      <c r="P784" s="4">
        <f>VLOOKUP(A784,Übersicht!$C$2:$I$67,7,FALSE)*100</f>
        <v>40</v>
      </c>
      <c r="Q784" s="4" t="s">
        <v>67</v>
      </c>
      <c r="R784" s="4">
        <f>VLOOKUP(A784,Übersicht!$C$2:$J$67,8,FALSE)*100</f>
        <v>100</v>
      </c>
      <c r="S784" s="4" t="str">
        <f>VLOOKUP(A784,Übersicht!$C$2:$K$67,9,FALSE)</f>
        <v>-</v>
      </c>
      <c r="T784" s="4" t="str">
        <f>VLOOKUP(A784,Übersicht!$C$2:$L$67,10,FALSE)</f>
        <v>-</v>
      </c>
      <c r="U784" s="25">
        <f>VLOOKUP(A784,Übersicht!$C$2:$M$67,11,FALSE)</f>
        <v>1300</v>
      </c>
      <c r="V784" s="25" t="str">
        <f>VLOOKUP(A784,Übersicht!$C$2:$N$67,12,FALSE)</f>
        <v>-</v>
      </c>
      <c r="W784" s="25" t="str">
        <f>VLOOKUP(A784,Übersicht!$C$2:$O$67,13,FALSE)</f>
        <v>-</v>
      </c>
      <c r="X784" s="4" t="s">
        <v>67</v>
      </c>
    </row>
    <row r="785" spans="1:24" x14ac:dyDescent="0.35">
      <c r="A785" s="3">
        <v>2204</v>
      </c>
      <c r="B785" s="22" t="s">
        <v>15</v>
      </c>
      <c r="C785" t="s">
        <v>26</v>
      </c>
      <c r="D785" s="23">
        <f>VLOOKUP(A785,Übersicht!$C$2:$D$67,2,FALSE)</f>
        <v>0</v>
      </c>
      <c r="E785" s="23" t="str">
        <f>VLOOKUP(A785,Übersicht!$C$2:$E$67,3,FALSE)</f>
        <v>5 bis ≤ 16 bar</v>
      </c>
      <c r="F785" s="3">
        <v>779</v>
      </c>
      <c r="G785" s="3">
        <f>VLOOKUP(A785,Übersicht!$C$2:$P$67,14,FALSE)</f>
        <v>3</v>
      </c>
      <c r="H785" s="3">
        <v>1</v>
      </c>
      <c r="I785" s="24">
        <v>884.66666666666663</v>
      </c>
      <c r="J785" s="3">
        <v>2012</v>
      </c>
      <c r="K785" s="4">
        <f t="shared" si="12"/>
        <v>36</v>
      </c>
      <c r="L785" s="21">
        <f>VLOOKUP(A785,Übersicht!$C$2:$F$67,4,FALSE)</f>
        <v>45</v>
      </c>
      <c r="M785" s="21">
        <f>VLOOKUP(A785,Übersicht!$C$2:$F$67,4,FALSE)</f>
        <v>45</v>
      </c>
      <c r="N785" s="3" t="s">
        <v>67</v>
      </c>
      <c r="O785" s="3">
        <v>1</v>
      </c>
      <c r="P785" s="4">
        <f>VLOOKUP(A785,Übersicht!$C$2:$I$67,7,FALSE)*100</f>
        <v>40</v>
      </c>
      <c r="Q785" s="4" t="s">
        <v>67</v>
      </c>
      <c r="R785" s="4">
        <f>VLOOKUP(A785,Übersicht!$C$2:$J$67,8,FALSE)*100</f>
        <v>100</v>
      </c>
      <c r="S785" s="4" t="str">
        <f>VLOOKUP(A785,Übersicht!$C$2:$K$67,9,FALSE)</f>
        <v>-</v>
      </c>
      <c r="T785" s="4" t="str">
        <f>VLOOKUP(A785,Übersicht!$C$2:$L$67,10,FALSE)</f>
        <v>-</v>
      </c>
      <c r="U785" s="25">
        <f>VLOOKUP(A785,Übersicht!$C$2:$M$67,11,FALSE)</f>
        <v>1300</v>
      </c>
      <c r="V785" s="25" t="str">
        <f>VLOOKUP(A785,Übersicht!$C$2:$N$67,12,FALSE)</f>
        <v>-</v>
      </c>
      <c r="W785" s="25" t="str">
        <f>VLOOKUP(A785,Übersicht!$C$2:$O$67,13,FALSE)</f>
        <v>-</v>
      </c>
      <c r="X785" s="4" t="s">
        <v>67</v>
      </c>
    </row>
    <row r="786" spans="1:24" x14ac:dyDescent="0.35">
      <c r="A786" s="3">
        <v>2204</v>
      </c>
      <c r="B786" s="22" t="s">
        <v>15</v>
      </c>
      <c r="C786" t="s">
        <v>26</v>
      </c>
      <c r="D786" s="23">
        <f>VLOOKUP(A786,Übersicht!$C$2:$D$67,2,FALSE)</f>
        <v>0</v>
      </c>
      <c r="E786" s="23" t="str">
        <f>VLOOKUP(A786,Übersicht!$C$2:$E$67,3,FALSE)</f>
        <v>5 bis ≤ 16 bar</v>
      </c>
      <c r="F786" s="3">
        <v>780</v>
      </c>
      <c r="G786" s="3">
        <f>VLOOKUP(A786,Übersicht!$C$2:$P$67,14,FALSE)</f>
        <v>3</v>
      </c>
      <c r="H786" s="3">
        <v>1</v>
      </c>
      <c r="I786" s="24">
        <v>884.66666666666663</v>
      </c>
      <c r="J786" s="3">
        <v>2013</v>
      </c>
      <c r="K786" s="4">
        <f t="shared" si="12"/>
        <v>37</v>
      </c>
      <c r="L786" s="21">
        <f>VLOOKUP(A786,Übersicht!$C$2:$F$67,4,FALSE)</f>
        <v>45</v>
      </c>
      <c r="M786" s="21">
        <f>VLOOKUP(A786,Übersicht!$C$2:$F$67,4,FALSE)</f>
        <v>45</v>
      </c>
      <c r="N786" s="3" t="s">
        <v>67</v>
      </c>
      <c r="O786" s="3">
        <v>1</v>
      </c>
      <c r="P786" s="4">
        <f>VLOOKUP(A786,Übersicht!$C$2:$I$67,7,FALSE)*100</f>
        <v>40</v>
      </c>
      <c r="Q786" s="4" t="s">
        <v>67</v>
      </c>
      <c r="R786" s="4">
        <f>VLOOKUP(A786,Übersicht!$C$2:$J$67,8,FALSE)*100</f>
        <v>100</v>
      </c>
      <c r="S786" s="4" t="str">
        <f>VLOOKUP(A786,Übersicht!$C$2:$K$67,9,FALSE)</f>
        <v>-</v>
      </c>
      <c r="T786" s="4" t="str">
        <f>VLOOKUP(A786,Übersicht!$C$2:$L$67,10,FALSE)</f>
        <v>-</v>
      </c>
      <c r="U786" s="25">
        <f>VLOOKUP(A786,Übersicht!$C$2:$M$67,11,FALSE)</f>
        <v>1300</v>
      </c>
      <c r="V786" s="25" t="str">
        <f>VLOOKUP(A786,Übersicht!$C$2:$N$67,12,FALSE)</f>
        <v>-</v>
      </c>
      <c r="W786" s="25" t="str">
        <f>VLOOKUP(A786,Übersicht!$C$2:$O$67,13,FALSE)</f>
        <v>-</v>
      </c>
      <c r="X786" s="4" t="s">
        <v>67</v>
      </c>
    </row>
    <row r="787" spans="1:24" x14ac:dyDescent="0.35">
      <c r="A787" s="3">
        <v>2204</v>
      </c>
      <c r="B787" s="22" t="s">
        <v>15</v>
      </c>
      <c r="C787" t="s">
        <v>26</v>
      </c>
      <c r="D787" s="23">
        <f>VLOOKUP(A787,Übersicht!$C$2:$D$67,2,FALSE)</f>
        <v>0</v>
      </c>
      <c r="E787" s="23" t="str">
        <f>VLOOKUP(A787,Übersicht!$C$2:$E$67,3,FALSE)</f>
        <v>5 bis ≤ 16 bar</v>
      </c>
      <c r="F787" s="3">
        <v>781</v>
      </c>
      <c r="G787" s="3">
        <f>VLOOKUP(A787,Übersicht!$C$2:$P$67,14,FALSE)</f>
        <v>3</v>
      </c>
      <c r="H787" s="3">
        <v>1</v>
      </c>
      <c r="I787" s="24">
        <v>884.66666666666663</v>
      </c>
      <c r="J787" s="3">
        <v>2014</v>
      </c>
      <c r="K787" s="4">
        <f t="shared" si="12"/>
        <v>38</v>
      </c>
      <c r="L787" s="21">
        <f>VLOOKUP(A787,Übersicht!$C$2:$F$67,4,FALSE)</f>
        <v>45</v>
      </c>
      <c r="M787" s="21">
        <f>VLOOKUP(A787,Übersicht!$C$2:$F$67,4,FALSE)</f>
        <v>45</v>
      </c>
      <c r="N787" s="3" t="s">
        <v>67</v>
      </c>
      <c r="O787" s="3">
        <v>1</v>
      </c>
      <c r="P787" s="4">
        <f>VLOOKUP(A787,Übersicht!$C$2:$I$67,7,FALSE)*100</f>
        <v>40</v>
      </c>
      <c r="Q787" s="4" t="s">
        <v>67</v>
      </c>
      <c r="R787" s="4">
        <f>VLOOKUP(A787,Übersicht!$C$2:$J$67,8,FALSE)*100</f>
        <v>100</v>
      </c>
      <c r="S787" s="4" t="str">
        <f>VLOOKUP(A787,Übersicht!$C$2:$K$67,9,FALSE)</f>
        <v>-</v>
      </c>
      <c r="T787" s="4" t="str">
        <f>VLOOKUP(A787,Übersicht!$C$2:$L$67,10,FALSE)</f>
        <v>-</v>
      </c>
      <c r="U787" s="25">
        <f>VLOOKUP(A787,Übersicht!$C$2:$M$67,11,FALSE)</f>
        <v>1300</v>
      </c>
      <c r="V787" s="25" t="str">
        <f>VLOOKUP(A787,Übersicht!$C$2:$N$67,12,FALSE)</f>
        <v>-</v>
      </c>
      <c r="W787" s="25" t="str">
        <f>VLOOKUP(A787,Übersicht!$C$2:$O$67,13,FALSE)</f>
        <v>-</v>
      </c>
      <c r="X787" s="4" t="s">
        <v>67</v>
      </c>
    </row>
    <row r="788" spans="1:24" x14ac:dyDescent="0.35">
      <c r="A788" s="3">
        <v>2204</v>
      </c>
      <c r="B788" s="22" t="s">
        <v>15</v>
      </c>
      <c r="C788" t="s">
        <v>26</v>
      </c>
      <c r="D788" s="23">
        <f>VLOOKUP(A788,Übersicht!$C$2:$D$67,2,FALSE)</f>
        <v>0</v>
      </c>
      <c r="E788" s="23" t="str">
        <f>VLOOKUP(A788,Übersicht!$C$2:$E$67,3,FALSE)</f>
        <v>5 bis ≤ 16 bar</v>
      </c>
      <c r="F788" s="3">
        <v>782</v>
      </c>
      <c r="G788" s="3">
        <f>VLOOKUP(A788,Übersicht!$C$2:$P$67,14,FALSE)</f>
        <v>3</v>
      </c>
      <c r="H788" s="3">
        <v>1</v>
      </c>
      <c r="I788" s="24">
        <v>884.66666666666663</v>
      </c>
      <c r="J788" s="3">
        <v>2015</v>
      </c>
      <c r="K788" s="4">
        <f t="shared" si="12"/>
        <v>39</v>
      </c>
      <c r="L788" s="21">
        <f>VLOOKUP(A788,Übersicht!$C$2:$F$67,4,FALSE)</f>
        <v>45</v>
      </c>
      <c r="M788" s="21">
        <f>VLOOKUP(A788,Übersicht!$C$2:$F$67,4,FALSE)</f>
        <v>45</v>
      </c>
      <c r="N788" s="3" t="s">
        <v>67</v>
      </c>
      <c r="O788" s="3">
        <v>1</v>
      </c>
      <c r="P788" s="4">
        <f>VLOOKUP(A788,Übersicht!$C$2:$I$67,7,FALSE)*100</f>
        <v>40</v>
      </c>
      <c r="Q788" s="4" t="s">
        <v>67</v>
      </c>
      <c r="R788" s="4">
        <f>VLOOKUP(A788,Übersicht!$C$2:$J$67,8,FALSE)*100</f>
        <v>100</v>
      </c>
      <c r="S788" s="4" t="str">
        <f>VLOOKUP(A788,Übersicht!$C$2:$K$67,9,FALSE)</f>
        <v>-</v>
      </c>
      <c r="T788" s="4" t="str">
        <f>VLOOKUP(A788,Übersicht!$C$2:$L$67,10,FALSE)</f>
        <v>-</v>
      </c>
      <c r="U788" s="25">
        <f>VLOOKUP(A788,Übersicht!$C$2:$M$67,11,FALSE)</f>
        <v>1300</v>
      </c>
      <c r="V788" s="25" t="str">
        <f>VLOOKUP(A788,Übersicht!$C$2:$N$67,12,FALSE)</f>
        <v>-</v>
      </c>
      <c r="W788" s="25" t="str">
        <f>VLOOKUP(A788,Übersicht!$C$2:$O$67,13,FALSE)</f>
        <v>-</v>
      </c>
      <c r="X788" s="4" t="s">
        <v>67</v>
      </c>
    </row>
    <row r="789" spans="1:24" x14ac:dyDescent="0.35">
      <c r="A789" s="3">
        <v>2204</v>
      </c>
      <c r="B789" s="22" t="s">
        <v>15</v>
      </c>
      <c r="C789" t="s">
        <v>26</v>
      </c>
      <c r="D789" s="23">
        <f>VLOOKUP(A789,Übersicht!$C$2:$D$67,2,FALSE)</f>
        <v>0</v>
      </c>
      <c r="E789" s="23" t="str">
        <f>VLOOKUP(A789,Übersicht!$C$2:$E$67,3,FALSE)</f>
        <v>5 bis ≤ 16 bar</v>
      </c>
      <c r="F789" s="3">
        <v>783</v>
      </c>
      <c r="G789" s="3">
        <f>VLOOKUP(A789,Übersicht!$C$2:$P$67,14,FALSE)</f>
        <v>3</v>
      </c>
      <c r="H789" s="3">
        <v>1</v>
      </c>
      <c r="I789" s="24">
        <v>884.66666666666663</v>
      </c>
      <c r="J789" s="3">
        <v>2016</v>
      </c>
      <c r="K789" s="4">
        <f t="shared" si="12"/>
        <v>40</v>
      </c>
      <c r="L789" s="21">
        <f>VLOOKUP(A789,Übersicht!$C$2:$F$67,4,FALSE)</f>
        <v>45</v>
      </c>
      <c r="M789" s="21">
        <f>VLOOKUP(A789,Übersicht!$C$2:$F$67,4,FALSE)</f>
        <v>45</v>
      </c>
      <c r="N789" s="3" t="s">
        <v>67</v>
      </c>
      <c r="O789" s="3">
        <v>1</v>
      </c>
      <c r="P789" s="4">
        <f>VLOOKUP(A789,Übersicht!$C$2:$I$67,7,FALSE)*100</f>
        <v>40</v>
      </c>
      <c r="Q789" s="4" t="s">
        <v>67</v>
      </c>
      <c r="R789" s="4">
        <f>VLOOKUP(A789,Übersicht!$C$2:$J$67,8,FALSE)*100</f>
        <v>100</v>
      </c>
      <c r="S789" s="4" t="str">
        <f>VLOOKUP(A789,Übersicht!$C$2:$K$67,9,FALSE)</f>
        <v>-</v>
      </c>
      <c r="T789" s="4" t="str">
        <f>VLOOKUP(A789,Übersicht!$C$2:$L$67,10,FALSE)</f>
        <v>-</v>
      </c>
      <c r="U789" s="25">
        <f>VLOOKUP(A789,Übersicht!$C$2:$M$67,11,FALSE)</f>
        <v>1300</v>
      </c>
      <c r="V789" s="25" t="str">
        <f>VLOOKUP(A789,Übersicht!$C$2:$N$67,12,FALSE)</f>
        <v>-</v>
      </c>
      <c r="W789" s="25" t="str">
        <f>VLOOKUP(A789,Übersicht!$C$2:$O$67,13,FALSE)</f>
        <v>-</v>
      </c>
      <c r="X789" s="4" t="s">
        <v>67</v>
      </c>
    </row>
    <row r="790" spans="1:24" x14ac:dyDescent="0.35">
      <c r="A790" s="3">
        <v>2204</v>
      </c>
      <c r="B790" s="22" t="s">
        <v>15</v>
      </c>
      <c r="C790" t="s">
        <v>26</v>
      </c>
      <c r="D790" s="23">
        <f>VLOOKUP(A790,Übersicht!$C$2:$D$67,2,FALSE)</f>
        <v>0</v>
      </c>
      <c r="E790" s="23" t="str">
        <f>VLOOKUP(A790,Übersicht!$C$2:$E$67,3,FALSE)</f>
        <v>5 bis ≤ 16 bar</v>
      </c>
      <c r="F790" s="3">
        <v>784</v>
      </c>
      <c r="G790" s="3">
        <f>VLOOKUP(A790,Übersicht!$C$2:$P$67,14,FALSE)</f>
        <v>3</v>
      </c>
      <c r="H790" s="3">
        <v>1</v>
      </c>
      <c r="I790" s="24">
        <v>884.66666666666663</v>
      </c>
      <c r="J790" s="3">
        <v>2017</v>
      </c>
      <c r="K790" s="4">
        <f t="shared" si="12"/>
        <v>41</v>
      </c>
      <c r="L790" s="21">
        <f>VLOOKUP(A790,Übersicht!$C$2:$F$67,4,FALSE)</f>
        <v>45</v>
      </c>
      <c r="M790" s="21">
        <f>VLOOKUP(A790,Übersicht!$C$2:$F$67,4,FALSE)</f>
        <v>45</v>
      </c>
      <c r="N790" s="3" t="s">
        <v>67</v>
      </c>
      <c r="O790" s="3">
        <v>1</v>
      </c>
      <c r="P790" s="4">
        <f>VLOOKUP(A790,Übersicht!$C$2:$I$67,7,FALSE)*100</f>
        <v>40</v>
      </c>
      <c r="Q790" s="4" t="s">
        <v>67</v>
      </c>
      <c r="R790" s="4">
        <f>VLOOKUP(A790,Übersicht!$C$2:$J$67,8,FALSE)*100</f>
        <v>100</v>
      </c>
      <c r="S790" s="4" t="str">
        <f>VLOOKUP(A790,Übersicht!$C$2:$K$67,9,FALSE)</f>
        <v>-</v>
      </c>
      <c r="T790" s="4" t="str">
        <f>VLOOKUP(A790,Übersicht!$C$2:$L$67,10,FALSE)</f>
        <v>-</v>
      </c>
      <c r="U790" s="25">
        <f>VLOOKUP(A790,Übersicht!$C$2:$M$67,11,FALSE)</f>
        <v>1300</v>
      </c>
      <c r="V790" s="25" t="str">
        <f>VLOOKUP(A790,Übersicht!$C$2:$N$67,12,FALSE)</f>
        <v>-</v>
      </c>
      <c r="W790" s="25" t="str">
        <f>VLOOKUP(A790,Übersicht!$C$2:$O$67,13,FALSE)</f>
        <v>-</v>
      </c>
      <c r="X790" s="4" t="s">
        <v>67</v>
      </c>
    </row>
    <row r="791" spans="1:24" x14ac:dyDescent="0.35">
      <c r="A791" s="3">
        <v>2204</v>
      </c>
      <c r="B791" s="22" t="s">
        <v>15</v>
      </c>
      <c r="C791" t="s">
        <v>26</v>
      </c>
      <c r="D791" s="23">
        <f>VLOOKUP(A791,Übersicht!$C$2:$D$67,2,FALSE)</f>
        <v>0</v>
      </c>
      <c r="E791" s="23" t="str">
        <f>VLOOKUP(A791,Übersicht!$C$2:$E$67,3,FALSE)</f>
        <v>5 bis ≤ 16 bar</v>
      </c>
      <c r="F791" s="3">
        <v>785</v>
      </c>
      <c r="G791" s="3">
        <f>VLOOKUP(A791,Übersicht!$C$2:$P$67,14,FALSE)</f>
        <v>3</v>
      </c>
      <c r="H791" s="3">
        <v>1</v>
      </c>
      <c r="I791" s="24">
        <v>884.66666666666663</v>
      </c>
      <c r="J791" s="3">
        <v>2018</v>
      </c>
      <c r="K791" s="4">
        <f t="shared" si="12"/>
        <v>42</v>
      </c>
      <c r="L791" s="21">
        <f>VLOOKUP(A791,Übersicht!$C$2:$F$67,4,FALSE)</f>
        <v>45</v>
      </c>
      <c r="M791" s="21">
        <f>VLOOKUP(A791,Übersicht!$C$2:$F$67,4,FALSE)</f>
        <v>45</v>
      </c>
      <c r="N791" s="3" t="s">
        <v>67</v>
      </c>
      <c r="O791" s="3">
        <v>1</v>
      </c>
      <c r="P791" s="4">
        <f>VLOOKUP(A791,Übersicht!$C$2:$I$67,7,FALSE)*100</f>
        <v>40</v>
      </c>
      <c r="Q791" s="4" t="s">
        <v>67</v>
      </c>
      <c r="R791" s="4">
        <f>VLOOKUP(A791,Übersicht!$C$2:$J$67,8,FALSE)*100</f>
        <v>100</v>
      </c>
      <c r="S791" s="4" t="str">
        <f>VLOOKUP(A791,Übersicht!$C$2:$K$67,9,FALSE)</f>
        <v>-</v>
      </c>
      <c r="T791" s="4" t="str">
        <f>VLOOKUP(A791,Übersicht!$C$2:$L$67,10,FALSE)</f>
        <v>-</v>
      </c>
      <c r="U791" s="25">
        <f>VLOOKUP(A791,Übersicht!$C$2:$M$67,11,FALSE)</f>
        <v>1300</v>
      </c>
      <c r="V791" s="25" t="str">
        <f>VLOOKUP(A791,Übersicht!$C$2:$N$67,12,FALSE)</f>
        <v>-</v>
      </c>
      <c r="W791" s="25" t="str">
        <f>VLOOKUP(A791,Übersicht!$C$2:$O$67,13,FALSE)</f>
        <v>-</v>
      </c>
      <c r="X791" s="4" t="s">
        <v>67</v>
      </c>
    </row>
    <row r="792" spans="1:24" x14ac:dyDescent="0.35">
      <c r="A792" s="3">
        <v>2204</v>
      </c>
      <c r="B792" s="22" t="s">
        <v>15</v>
      </c>
      <c r="C792" t="s">
        <v>26</v>
      </c>
      <c r="D792" s="23">
        <f>VLOOKUP(A792,Übersicht!$C$2:$D$67,2,FALSE)</f>
        <v>0</v>
      </c>
      <c r="E792" s="23" t="str">
        <f>VLOOKUP(A792,Übersicht!$C$2:$E$67,3,FALSE)</f>
        <v>5 bis ≤ 16 bar</v>
      </c>
      <c r="F792" s="3">
        <v>786</v>
      </c>
      <c r="G792" s="3">
        <f>VLOOKUP(A792,Übersicht!$C$2:$P$67,14,FALSE)</f>
        <v>3</v>
      </c>
      <c r="H792" s="3">
        <v>1</v>
      </c>
      <c r="I792" s="24">
        <v>884.66666666666663</v>
      </c>
      <c r="J792" s="3">
        <v>2019</v>
      </c>
      <c r="K792" s="4">
        <f t="shared" si="12"/>
        <v>43</v>
      </c>
      <c r="L792" s="21">
        <f>VLOOKUP(A792,Übersicht!$C$2:$F$67,4,FALSE)</f>
        <v>45</v>
      </c>
      <c r="M792" s="21">
        <f>VLOOKUP(A792,Übersicht!$C$2:$F$67,4,FALSE)</f>
        <v>45</v>
      </c>
      <c r="N792" s="3" t="s">
        <v>67</v>
      </c>
      <c r="O792" s="3">
        <v>1</v>
      </c>
      <c r="P792" s="4">
        <f>VLOOKUP(A792,Übersicht!$C$2:$I$67,7,FALSE)*100</f>
        <v>40</v>
      </c>
      <c r="Q792" s="4" t="s">
        <v>67</v>
      </c>
      <c r="R792" s="4">
        <f>VLOOKUP(A792,Übersicht!$C$2:$J$67,8,FALSE)*100</f>
        <v>100</v>
      </c>
      <c r="S792" s="4" t="str">
        <f>VLOOKUP(A792,Übersicht!$C$2:$K$67,9,FALSE)</f>
        <v>-</v>
      </c>
      <c r="T792" s="4" t="str">
        <f>VLOOKUP(A792,Übersicht!$C$2:$L$67,10,FALSE)</f>
        <v>-</v>
      </c>
      <c r="U792" s="25">
        <f>VLOOKUP(A792,Übersicht!$C$2:$M$67,11,FALSE)</f>
        <v>1300</v>
      </c>
      <c r="V792" s="25" t="str">
        <f>VLOOKUP(A792,Übersicht!$C$2:$N$67,12,FALSE)</f>
        <v>-</v>
      </c>
      <c r="W792" s="25" t="str">
        <f>VLOOKUP(A792,Übersicht!$C$2:$O$67,13,FALSE)</f>
        <v>-</v>
      </c>
      <c r="X792" s="4" t="s">
        <v>67</v>
      </c>
    </row>
    <row r="793" spans="1:24" x14ac:dyDescent="0.35">
      <c r="A793" s="3">
        <v>2204</v>
      </c>
      <c r="B793" s="22" t="s">
        <v>15</v>
      </c>
      <c r="C793" t="s">
        <v>26</v>
      </c>
      <c r="D793" s="23">
        <f>VLOOKUP(A793,Übersicht!$C$2:$D$67,2,FALSE)</f>
        <v>0</v>
      </c>
      <c r="E793" s="23" t="str">
        <f>VLOOKUP(A793,Übersicht!$C$2:$E$67,3,FALSE)</f>
        <v>5 bis ≤ 16 bar</v>
      </c>
      <c r="F793" s="3">
        <v>787</v>
      </c>
      <c r="G793" s="3">
        <f>VLOOKUP(A793,Übersicht!$C$2:$P$67,14,FALSE)</f>
        <v>3</v>
      </c>
      <c r="H793" s="3">
        <v>1</v>
      </c>
      <c r="I793" s="24">
        <v>884.66666666666663</v>
      </c>
      <c r="J793" s="3">
        <v>2020</v>
      </c>
      <c r="K793" s="4">
        <f t="shared" si="12"/>
        <v>44</v>
      </c>
      <c r="L793" s="21">
        <f>VLOOKUP(A793,Übersicht!$C$2:$F$67,4,FALSE)</f>
        <v>45</v>
      </c>
      <c r="M793" s="21">
        <f>VLOOKUP(A793,Übersicht!$C$2:$F$67,4,FALSE)</f>
        <v>45</v>
      </c>
      <c r="N793" s="3" t="s">
        <v>67</v>
      </c>
      <c r="O793" s="3">
        <v>1</v>
      </c>
      <c r="P793" s="4">
        <f>VLOOKUP(A793,Übersicht!$C$2:$I$67,7,FALSE)*100</f>
        <v>40</v>
      </c>
      <c r="Q793" s="4" t="s">
        <v>67</v>
      </c>
      <c r="R793" s="4">
        <f>VLOOKUP(A793,Übersicht!$C$2:$J$67,8,FALSE)*100</f>
        <v>100</v>
      </c>
      <c r="S793" s="4" t="str">
        <f>VLOOKUP(A793,Übersicht!$C$2:$K$67,9,FALSE)</f>
        <v>-</v>
      </c>
      <c r="T793" s="4" t="str">
        <f>VLOOKUP(A793,Übersicht!$C$2:$L$67,10,FALSE)</f>
        <v>-</v>
      </c>
      <c r="U793" s="25">
        <f>VLOOKUP(A793,Übersicht!$C$2:$M$67,11,FALSE)</f>
        <v>1300</v>
      </c>
      <c r="V793" s="25" t="str">
        <f>VLOOKUP(A793,Übersicht!$C$2:$N$67,12,FALSE)</f>
        <v>-</v>
      </c>
      <c r="W793" s="25" t="str">
        <f>VLOOKUP(A793,Übersicht!$C$2:$O$67,13,FALSE)</f>
        <v>-</v>
      </c>
      <c r="X793" s="4" t="s">
        <v>67</v>
      </c>
    </row>
    <row r="794" spans="1:24" x14ac:dyDescent="0.35">
      <c r="A794" s="3">
        <v>2204</v>
      </c>
      <c r="B794" s="22" t="s">
        <v>15</v>
      </c>
      <c r="C794" t="s">
        <v>26</v>
      </c>
      <c r="D794" s="23">
        <f>VLOOKUP(A794,Übersicht!$C$2:$D$67,2,FALSE)</f>
        <v>0</v>
      </c>
      <c r="E794" s="23" t="str">
        <f>VLOOKUP(A794,Übersicht!$C$2:$E$67,3,FALSE)</f>
        <v>5 bis ≤ 16 bar</v>
      </c>
      <c r="F794" s="3">
        <v>788</v>
      </c>
      <c r="G794" s="3">
        <f>VLOOKUP(A794,Übersicht!$C$2:$P$67,14,FALSE)</f>
        <v>3</v>
      </c>
      <c r="H794" s="3">
        <v>1</v>
      </c>
      <c r="I794" s="24">
        <v>884.66666666666663</v>
      </c>
      <c r="J794" s="3">
        <v>2021</v>
      </c>
      <c r="K794" s="4">
        <f t="shared" si="12"/>
        <v>45</v>
      </c>
      <c r="L794" s="21">
        <f>VLOOKUP(A794,Übersicht!$C$2:$F$67,4,FALSE)</f>
        <v>45</v>
      </c>
      <c r="M794" s="21">
        <f>VLOOKUP(A794,Übersicht!$C$2:$F$67,4,FALSE)</f>
        <v>45</v>
      </c>
      <c r="N794" s="3" t="s">
        <v>67</v>
      </c>
      <c r="O794" s="3">
        <v>1</v>
      </c>
      <c r="P794" s="4">
        <f>VLOOKUP(A794,Übersicht!$C$2:$I$67,7,FALSE)*100</f>
        <v>40</v>
      </c>
      <c r="Q794" s="4" t="s">
        <v>67</v>
      </c>
      <c r="R794" s="4">
        <f>VLOOKUP(A794,Übersicht!$C$2:$J$67,8,FALSE)*100</f>
        <v>100</v>
      </c>
      <c r="S794" s="4" t="str">
        <f>VLOOKUP(A794,Übersicht!$C$2:$K$67,9,FALSE)</f>
        <v>-</v>
      </c>
      <c r="T794" s="4" t="str">
        <f>VLOOKUP(A794,Übersicht!$C$2:$L$67,10,FALSE)</f>
        <v>-</v>
      </c>
      <c r="U794" s="25">
        <f>VLOOKUP(A794,Übersicht!$C$2:$M$67,11,FALSE)</f>
        <v>1300</v>
      </c>
      <c r="V794" s="25" t="str">
        <f>VLOOKUP(A794,Übersicht!$C$2:$N$67,12,FALSE)</f>
        <v>-</v>
      </c>
      <c r="W794" s="25" t="str">
        <f>VLOOKUP(A794,Übersicht!$C$2:$O$67,13,FALSE)</f>
        <v>-</v>
      </c>
      <c r="X794" s="4" t="s">
        <v>67</v>
      </c>
    </row>
    <row r="795" spans="1:24" x14ac:dyDescent="0.35">
      <c r="A795" s="3">
        <v>2207</v>
      </c>
      <c r="B795" s="22" t="s">
        <v>15</v>
      </c>
      <c r="C795" t="s">
        <v>27</v>
      </c>
      <c r="D795" s="23">
        <f>VLOOKUP(A795,Übersicht!$C$2:$D$67,2,FALSE)</f>
        <v>0</v>
      </c>
      <c r="E795" s="23" t="str">
        <f>VLOOKUP(A795,Übersicht!$C$2:$E$67,3,FALSE)</f>
        <v>5 bis ≤ 16 bar</v>
      </c>
      <c r="F795" s="3">
        <v>789</v>
      </c>
      <c r="G795" s="3">
        <f>VLOOKUP(A795,Übersicht!$C$2:$P$67,14,FALSE)</f>
        <v>99</v>
      </c>
      <c r="H795" s="3">
        <v>1</v>
      </c>
      <c r="I795" s="24">
        <v>292.16666666666669</v>
      </c>
      <c r="J795" s="3">
        <v>1998</v>
      </c>
      <c r="K795" s="4">
        <f t="shared" si="12"/>
        <v>1</v>
      </c>
      <c r="L795" s="21">
        <f>VLOOKUP(A795,Übersicht!$C$2:$F$67,4,FALSE)</f>
        <v>24</v>
      </c>
      <c r="M795" s="21">
        <f>VLOOKUP(A795,Übersicht!$C$2:$F$67,4,FALSE)</f>
        <v>24</v>
      </c>
      <c r="N795" s="3" t="s">
        <v>67</v>
      </c>
      <c r="O795" s="3">
        <v>1</v>
      </c>
      <c r="P795" s="4">
        <f>VLOOKUP(A795,Übersicht!$C$2:$I$67,7,FALSE)*100</f>
        <v>10</v>
      </c>
      <c r="Q795" s="4" t="s">
        <v>67</v>
      </c>
      <c r="R795" s="4">
        <f>VLOOKUP(A795,Übersicht!$C$2:$J$67,8,FALSE)*100</f>
        <v>100</v>
      </c>
      <c r="S795" s="4">
        <f>VLOOKUP(A795,Übersicht!$C$2:$K$67,9,FALSE)*100</f>
        <v>30</v>
      </c>
      <c r="T795" s="4" t="str">
        <f>VLOOKUP(A795,Übersicht!$C$2:$L$67,10,FALSE)</f>
        <v>-</v>
      </c>
      <c r="U795" s="25">
        <f>VLOOKUP(A795,Übersicht!$C$2:$M$67,11,FALSE)</f>
        <v>5130</v>
      </c>
      <c r="V795" s="25">
        <f>VLOOKUP(A795,Übersicht!$C$2:$N$67,12,FALSE)</f>
        <v>5130</v>
      </c>
      <c r="W795" s="25" t="str">
        <f>VLOOKUP(A795,Übersicht!$C$2:$O$67,13,FALSE)</f>
        <v>-</v>
      </c>
      <c r="X795" s="4" t="s">
        <v>67</v>
      </c>
    </row>
    <row r="796" spans="1:24" x14ac:dyDescent="0.35">
      <c r="A796" s="3">
        <v>2207</v>
      </c>
      <c r="B796" s="22" t="s">
        <v>15</v>
      </c>
      <c r="C796" t="s">
        <v>27</v>
      </c>
      <c r="D796" s="23">
        <f>VLOOKUP(A796,Übersicht!$C$2:$D$67,2,FALSE)</f>
        <v>0</v>
      </c>
      <c r="E796" s="23" t="str">
        <f>VLOOKUP(A796,Übersicht!$C$2:$E$67,3,FALSE)</f>
        <v>5 bis ≤ 16 bar</v>
      </c>
      <c r="F796" s="3">
        <v>790</v>
      </c>
      <c r="G796" s="3">
        <f>VLOOKUP(A796,Übersicht!$C$2:$P$67,14,FALSE)</f>
        <v>99</v>
      </c>
      <c r="H796" s="3">
        <v>1</v>
      </c>
      <c r="I796" s="24">
        <v>292.16666666666669</v>
      </c>
      <c r="J796" s="3">
        <v>1999</v>
      </c>
      <c r="K796" s="4">
        <f t="shared" si="12"/>
        <v>2</v>
      </c>
      <c r="L796" s="21">
        <f>VLOOKUP(A796,Übersicht!$C$2:$F$67,4,FALSE)</f>
        <v>24</v>
      </c>
      <c r="M796" s="21">
        <f>VLOOKUP(A796,Übersicht!$C$2:$F$67,4,FALSE)</f>
        <v>24</v>
      </c>
      <c r="N796" s="3" t="s">
        <v>67</v>
      </c>
      <c r="O796" s="3">
        <v>1</v>
      </c>
      <c r="P796" s="4">
        <f>VLOOKUP(A796,Übersicht!$C$2:$I$67,7,FALSE)*100</f>
        <v>10</v>
      </c>
      <c r="Q796" s="4" t="s">
        <v>67</v>
      </c>
      <c r="R796" s="4">
        <f>VLOOKUP(A796,Übersicht!$C$2:$J$67,8,FALSE)*100</f>
        <v>100</v>
      </c>
      <c r="S796" s="4">
        <f>VLOOKUP(A796,Übersicht!$C$2:$K$67,9,FALSE)*100</f>
        <v>30</v>
      </c>
      <c r="T796" s="4" t="str">
        <f>VLOOKUP(A796,Übersicht!$C$2:$L$67,10,FALSE)</f>
        <v>-</v>
      </c>
      <c r="U796" s="25">
        <f>VLOOKUP(A796,Übersicht!$C$2:$M$67,11,FALSE)</f>
        <v>5130</v>
      </c>
      <c r="V796" s="25">
        <f>VLOOKUP(A796,Übersicht!$C$2:$N$67,12,FALSE)</f>
        <v>5130</v>
      </c>
      <c r="W796" s="25" t="str">
        <f>VLOOKUP(A796,Übersicht!$C$2:$O$67,13,FALSE)</f>
        <v>-</v>
      </c>
      <c r="X796" s="4" t="s">
        <v>67</v>
      </c>
    </row>
    <row r="797" spans="1:24" x14ac:dyDescent="0.35">
      <c r="A797" s="3">
        <v>2207</v>
      </c>
      <c r="B797" s="22" t="s">
        <v>15</v>
      </c>
      <c r="C797" t="s">
        <v>27</v>
      </c>
      <c r="D797" s="23">
        <f>VLOOKUP(A797,Übersicht!$C$2:$D$67,2,FALSE)</f>
        <v>0</v>
      </c>
      <c r="E797" s="23" t="str">
        <f>VLOOKUP(A797,Übersicht!$C$2:$E$67,3,FALSE)</f>
        <v>5 bis ≤ 16 bar</v>
      </c>
      <c r="F797" s="3">
        <v>791</v>
      </c>
      <c r="G797" s="3">
        <f>VLOOKUP(A797,Übersicht!$C$2:$P$67,14,FALSE)</f>
        <v>99</v>
      </c>
      <c r="H797" s="3">
        <v>1</v>
      </c>
      <c r="I797" s="24">
        <v>292.16666666666669</v>
      </c>
      <c r="J797" s="3">
        <v>2000</v>
      </c>
      <c r="K797" s="4">
        <f t="shared" si="12"/>
        <v>3</v>
      </c>
      <c r="L797" s="21">
        <f>VLOOKUP(A797,Übersicht!$C$2:$F$67,4,FALSE)</f>
        <v>24</v>
      </c>
      <c r="M797" s="21">
        <f>VLOOKUP(A797,Übersicht!$C$2:$F$67,4,FALSE)</f>
        <v>24</v>
      </c>
      <c r="N797" s="3" t="s">
        <v>67</v>
      </c>
      <c r="O797" s="3">
        <v>1</v>
      </c>
      <c r="P797" s="4">
        <f>VLOOKUP(A797,Übersicht!$C$2:$I$67,7,FALSE)*100</f>
        <v>10</v>
      </c>
      <c r="Q797" s="4" t="s">
        <v>67</v>
      </c>
      <c r="R797" s="4">
        <f>VLOOKUP(A797,Übersicht!$C$2:$J$67,8,FALSE)*100</f>
        <v>100</v>
      </c>
      <c r="S797" s="4">
        <f>VLOOKUP(A797,Übersicht!$C$2:$K$67,9,FALSE)*100</f>
        <v>30</v>
      </c>
      <c r="T797" s="4" t="str">
        <f>VLOOKUP(A797,Übersicht!$C$2:$L$67,10,FALSE)</f>
        <v>-</v>
      </c>
      <c r="U797" s="25">
        <f>VLOOKUP(A797,Übersicht!$C$2:$M$67,11,FALSE)</f>
        <v>5130</v>
      </c>
      <c r="V797" s="25">
        <f>VLOOKUP(A797,Übersicht!$C$2:$N$67,12,FALSE)</f>
        <v>5130</v>
      </c>
      <c r="W797" s="25" t="str">
        <f>VLOOKUP(A797,Übersicht!$C$2:$O$67,13,FALSE)</f>
        <v>-</v>
      </c>
      <c r="X797" s="4" t="s">
        <v>67</v>
      </c>
    </row>
    <row r="798" spans="1:24" x14ac:dyDescent="0.35">
      <c r="A798" s="3">
        <v>2207</v>
      </c>
      <c r="B798" s="22" t="s">
        <v>15</v>
      </c>
      <c r="C798" t="s">
        <v>27</v>
      </c>
      <c r="D798" s="23">
        <f>VLOOKUP(A798,Übersicht!$C$2:$D$67,2,FALSE)</f>
        <v>0</v>
      </c>
      <c r="E798" s="23" t="str">
        <f>VLOOKUP(A798,Übersicht!$C$2:$E$67,3,FALSE)</f>
        <v>5 bis ≤ 16 bar</v>
      </c>
      <c r="F798" s="3">
        <v>792</v>
      </c>
      <c r="G798" s="3">
        <f>VLOOKUP(A798,Übersicht!$C$2:$P$67,14,FALSE)</f>
        <v>99</v>
      </c>
      <c r="H798" s="3">
        <v>1</v>
      </c>
      <c r="I798" s="24">
        <v>292.16666666666669</v>
      </c>
      <c r="J798" s="3">
        <v>2001</v>
      </c>
      <c r="K798" s="4">
        <f t="shared" si="12"/>
        <v>4</v>
      </c>
      <c r="L798" s="21">
        <f>VLOOKUP(A798,Übersicht!$C$2:$F$67,4,FALSE)</f>
        <v>24</v>
      </c>
      <c r="M798" s="21">
        <f>VLOOKUP(A798,Übersicht!$C$2:$F$67,4,FALSE)</f>
        <v>24</v>
      </c>
      <c r="N798" s="3" t="s">
        <v>67</v>
      </c>
      <c r="O798" s="3">
        <v>1</v>
      </c>
      <c r="P798" s="4">
        <f>VLOOKUP(A798,Übersicht!$C$2:$I$67,7,FALSE)*100</f>
        <v>10</v>
      </c>
      <c r="Q798" s="4" t="s">
        <v>67</v>
      </c>
      <c r="R798" s="4">
        <f>VLOOKUP(A798,Übersicht!$C$2:$J$67,8,FALSE)*100</f>
        <v>100</v>
      </c>
      <c r="S798" s="4">
        <f>VLOOKUP(A798,Übersicht!$C$2:$K$67,9,FALSE)*100</f>
        <v>30</v>
      </c>
      <c r="T798" s="4" t="str">
        <f>VLOOKUP(A798,Übersicht!$C$2:$L$67,10,FALSE)</f>
        <v>-</v>
      </c>
      <c r="U798" s="25">
        <f>VLOOKUP(A798,Übersicht!$C$2:$M$67,11,FALSE)</f>
        <v>5130</v>
      </c>
      <c r="V798" s="25">
        <f>VLOOKUP(A798,Übersicht!$C$2:$N$67,12,FALSE)</f>
        <v>5130</v>
      </c>
      <c r="W798" s="25" t="str">
        <f>VLOOKUP(A798,Übersicht!$C$2:$O$67,13,FALSE)</f>
        <v>-</v>
      </c>
      <c r="X798" s="4" t="s">
        <v>67</v>
      </c>
    </row>
    <row r="799" spans="1:24" x14ac:dyDescent="0.35">
      <c r="A799" s="3">
        <v>2207</v>
      </c>
      <c r="B799" s="22" t="s">
        <v>15</v>
      </c>
      <c r="C799" t="s">
        <v>27</v>
      </c>
      <c r="D799" s="23">
        <f>VLOOKUP(A799,Übersicht!$C$2:$D$67,2,FALSE)</f>
        <v>0</v>
      </c>
      <c r="E799" s="23" t="str">
        <f>VLOOKUP(A799,Übersicht!$C$2:$E$67,3,FALSE)</f>
        <v>5 bis ≤ 16 bar</v>
      </c>
      <c r="F799" s="3">
        <v>793</v>
      </c>
      <c r="G799" s="3">
        <f>VLOOKUP(A799,Übersicht!$C$2:$P$67,14,FALSE)</f>
        <v>99</v>
      </c>
      <c r="H799" s="3">
        <v>1</v>
      </c>
      <c r="I799" s="24">
        <v>292.16666666666669</v>
      </c>
      <c r="J799" s="3">
        <v>2002</v>
      </c>
      <c r="K799" s="4">
        <f t="shared" si="12"/>
        <v>5</v>
      </c>
      <c r="L799" s="21">
        <f>VLOOKUP(A799,Übersicht!$C$2:$F$67,4,FALSE)</f>
        <v>24</v>
      </c>
      <c r="M799" s="21">
        <f>VLOOKUP(A799,Übersicht!$C$2:$F$67,4,FALSE)</f>
        <v>24</v>
      </c>
      <c r="N799" s="3" t="s">
        <v>67</v>
      </c>
      <c r="O799" s="3">
        <v>1</v>
      </c>
      <c r="P799" s="4">
        <f>VLOOKUP(A799,Übersicht!$C$2:$I$67,7,FALSE)*100</f>
        <v>10</v>
      </c>
      <c r="Q799" s="4" t="s">
        <v>67</v>
      </c>
      <c r="R799" s="4">
        <f>VLOOKUP(A799,Übersicht!$C$2:$J$67,8,FALSE)*100</f>
        <v>100</v>
      </c>
      <c r="S799" s="4">
        <f>VLOOKUP(A799,Übersicht!$C$2:$K$67,9,FALSE)*100</f>
        <v>30</v>
      </c>
      <c r="T799" s="4" t="str">
        <f>VLOOKUP(A799,Übersicht!$C$2:$L$67,10,FALSE)</f>
        <v>-</v>
      </c>
      <c r="U799" s="25">
        <f>VLOOKUP(A799,Übersicht!$C$2:$M$67,11,FALSE)</f>
        <v>5130</v>
      </c>
      <c r="V799" s="25">
        <f>VLOOKUP(A799,Übersicht!$C$2:$N$67,12,FALSE)</f>
        <v>5130</v>
      </c>
      <c r="W799" s="25" t="str">
        <f>VLOOKUP(A799,Übersicht!$C$2:$O$67,13,FALSE)</f>
        <v>-</v>
      </c>
      <c r="X799" s="4" t="s">
        <v>67</v>
      </c>
    </row>
    <row r="800" spans="1:24" x14ac:dyDescent="0.35">
      <c r="A800" s="3">
        <v>2207</v>
      </c>
      <c r="B800" s="22" t="s">
        <v>15</v>
      </c>
      <c r="C800" t="s">
        <v>27</v>
      </c>
      <c r="D800" s="23">
        <f>VLOOKUP(A800,Übersicht!$C$2:$D$67,2,FALSE)</f>
        <v>0</v>
      </c>
      <c r="E800" s="23" t="str">
        <f>VLOOKUP(A800,Übersicht!$C$2:$E$67,3,FALSE)</f>
        <v>5 bis ≤ 16 bar</v>
      </c>
      <c r="F800" s="3">
        <v>794</v>
      </c>
      <c r="G800" s="3">
        <f>VLOOKUP(A800,Übersicht!$C$2:$P$67,14,FALSE)</f>
        <v>99</v>
      </c>
      <c r="H800" s="3">
        <v>1</v>
      </c>
      <c r="I800" s="24">
        <v>292.16666666666669</v>
      </c>
      <c r="J800" s="3">
        <v>2003</v>
      </c>
      <c r="K800" s="4">
        <f t="shared" si="12"/>
        <v>6</v>
      </c>
      <c r="L800" s="21">
        <f>VLOOKUP(A800,Übersicht!$C$2:$F$67,4,FALSE)</f>
        <v>24</v>
      </c>
      <c r="M800" s="21">
        <f>VLOOKUP(A800,Übersicht!$C$2:$F$67,4,FALSE)</f>
        <v>24</v>
      </c>
      <c r="N800" s="3" t="s">
        <v>67</v>
      </c>
      <c r="O800" s="3">
        <v>1</v>
      </c>
      <c r="P800" s="4">
        <f>VLOOKUP(A800,Übersicht!$C$2:$I$67,7,FALSE)*100</f>
        <v>10</v>
      </c>
      <c r="Q800" s="4" t="s">
        <v>67</v>
      </c>
      <c r="R800" s="4">
        <f>VLOOKUP(A800,Übersicht!$C$2:$J$67,8,FALSE)*100</f>
        <v>100</v>
      </c>
      <c r="S800" s="4">
        <f>VLOOKUP(A800,Übersicht!$C$2:$K$67,9,FALSE)*100</f>
        <v>30</v>
      </c>
      <c r="T800" s="4" t="str">
        <f>VLOOKUP(A800,Übersicht!$C$2:$L$67,10,FALSE)</f>
        <v>-</v>
      </c>
      <c r="U800" s="25">
        <f>VLOOKUP(A800,Übersicht!$C$2:$M$67,11,FALSE)</f>
        <v>5130</v>
      </c>
      <c r="V800" s="25">
        <f>VLOOKUP(A800,Übersicht!$C$2:$N$67,12,FALSE)</f>
        <v>5130</v>
      </c>
      <c r="W800" s="25" t="str">
        <f>VLOOKUP(A800,Übersicht!$C$2:$O$67,13,FALSE)</f>
        <v>-</v>
      </c>
      <c r="X800" s="4" t="s">
        <v>67</v>
      </c>
    </row>
    <row r="801" spans="1:24" x14ac:dyDescent="0.35">
      <c r="A801" s="3">
        <v>2207</v>
      </c>
      <c r="B801" s="22" t="s">
        <v>15</v>
      </c>
      <c r="C801" t="s">
        <v>27</v>
      </c>
      <c r="D801" s="23">
        <f>VLOOKUP(A801,Übersicht!$C$2:$D$67,2,FALSE)</f>
        <v>0</v>
      </c>
      <c r="E801" s="23" t="str">
        <f>VLOOKUP(A801,Übersicht!$C$2:$E$67,3,FALSE)</f>
        <v>5 bis ≤ 16 bar</v>
      </c>
      <c r="F801" s="3">
        <v>795</v>
      </c>
      <c r="G801" s="3">
        <f>VLOOKUP(A801,Übersicht!$C$2:$P$67,14,FALSE)</f>
        <v>99</v>
      </c>
      <c r="H801" s="3">
        <v>1</v>
      </c>
      <c r="I801" s="24">
        <v>292.16666666666669</v>
      </c>
      <c r="J801" s="3">
        <v>2004</v>
      </c>
      <c r="K801" s="4">
        <f t="shared" si="12"/>
        <v>7</v>
      </c>
      <c r="L801" s="21">
        <f>VLOOKUP(A801,Übersicht!$C$2:$F$67,4,FALSE)</f>
        <v>24</v>
      </c>
      <c r="M801" s="21">
        <f>VLOOKUP(A801,Übersicht!$C$2:$F$67,4,FALSE)</f>
        <v>24</v>
      </c>
      <c r="N801" s="3" t="s">
        <v>67</v>
      </c>
      <c r="O801" s="3">
        <v>1</v>
      </c>
      <c r="P801" s="4">
        <f>VLOOKUP(A801,Übersicht!$C$2:$I$67,7,FALSE)*100</f>
        <v>10</v>
      </c>
      <c r="Q801" s="4" t="s">
        <v>67</v>
      </c>
      <c r="R801" s="4">
        <f>VLOOKUP(A801,Übersicht!$C$2:$J$67,8,FALSE)*100</f>
        <v>100</v>
      </c>
      <c r="S801" s="4">
        <f>VLOOKUP(A801,Übersicht!$C$2:$K$67,9,FALSE)*100</f>
        <v>30</v>
      </c>
      <c r="T801" s="4" t="str">
        <f>VLOOKUP(A801,Übersicht!$C$2:$L$67,10,FALSE)</f>
        <v>-</v>
      </c>
      <c r="U801" s="25">
        <f>VLOOKUP(A801,Übersicht!$C$2:$M$67,11,FALSE)</f>
        <v>5130</v>
      </c>
      <c r="V801" s="25">
        <f>VLOOKUP(A801,Übersicht!$C$2:$N$67,12,FALSE)</f>
        <v>5130</v>
      </c>
      <c r="W801" s="25" t="str">
        <f>VLOOKUP(A801,Übersicht!$C$2:$O$67,13,FALSE)</f>
        <v>-</v>
      </c>
      <c r="X801" s="4" t="s">
        <v>67</v>
      </c>
    </row>
    <row r="802" spans="1:24" x14ac:dyDescent="0.35">
      <c r="A802" s="3">
        <v>2207</v>
      </c>
      <c r="B802" s="22" t="s">
        <v>15</v>
      </c>
      <c r="C802" t="s">
        <v>27</v>
      </c>
      <c r="D802" s="23">
        <f>VLOOKUP(A802,Übersicht!$C$2:$D$67,2,FALSE)</f>
        <v>0</v>
      </c>
      <c r="E802" s="23" t="str">
        <f>VLOOKUP(A802,Übersicht!$C$2:$E$67,3,FALSE)</f>
        <v>5 bis ≤ 16 bar</v>
      </c>
      <c r="F802" s="3">
        <v>796</v>
      </c>
      <c r="G802" s="3">
        <f>VLOOKUP(A802,Übersicht!$C$2:$P$67,14,FALSE)</f>
        <v>99</v>
      </c>
      <c r="H802" s="3">
        <v>1</v>
      </c>
      <c r="I802" s="24">
        <v>292.16666666666669</v>
      </c>
      <c r="J802" s="3">
        <v>2005</v>
      </c>
      <c r="K802" s="4">
        <f t="shared" si="12"/>
        <v>8</v>
      </c>
      <c r="L802" s="21">
        <f>VLOOKUP(A802,Übersicht!$C$2:$F$67,4,FALSE)</f>
        <v>24</v>
      </c>
      <c r="M802" s="21">
        <f>VLOOKUP(A802,Übersicht!$C$2:$F$67,4,FALSE)</f>
        <v>24</v>
      </c>
      <c r="N802" s="3" t="s">
        <v>67</v>
      </c>
      <c r="O802" s="3">
        <v>1</v>
      </c>
      <c r="P802" s="4">
        <f>VLOOKUP(A802,Übersicht!$C$2:$I$67,7,FALSE)*100</f>
        <v>10</v>
      </c>
      <c r="Q802" s="4" t="s">
        <v>67</v>
      </c>
      <c r="R802" s="4">
        <f>VLOOKUP(A802,Übersicht!$C$2:$J$67,8,FALSE)*100</f>
        <v>100</v>
      </c>
      <c r="S802" s="4">
        <f>VLOOKUP(A802,Übersicht!$C$2:$K$67,9,FALSE)*100</f>
        <v>30</v>
      </c>
      <c r="T802" s="4" t="str">
        <f>VLOOKUP(A802,Übersicht!$C$2:$L$67,10,FALSE)</f>
        <v>-</v>
      </c>
      <c r="U802" s="25">
        <f>VLOOKUP(A802,Übersicht!$C$2:$M$67,11,FALSE)</f>
        <v>5130</v>
      </c>
      <c r="V802" s="25">
        <f>VLOOKUP(A802,Übersicht!$C$2:$N$67,12,FALSE)</f>
        <v>5130</v>
      </c>
      <c r="W802" s="25" t="str">
        <f>VLOOKUP(A802,Übersicht!$C$2:$O$67,13,FALSE)</f>
        <v>-</v>
      </c>
      <c r="X802" s="4" t="s">
        <v>67</v>
      </c>
    </row>
    <row r="803" spans="1:24" x14ac:dyDescent="0.35">
      <c r="A803" s="3">
        <v>2207</v>
      </c>
      <c r="B803" s="22" t="s">
        <v>15</v>
      </c>
      <c r="C803" t="s">
        <v>27</v>
      </c>
      <c r="D803" s="23">
        <f>VLOOKUP(A803,Übersicht!$C$2:$D$67,2,FALSE)</f>
        <v>0</v>
      </c>
      <c r="E803" s="23" t="str">
        <f>VLOOKUP(A803,Übersicht!$C$2:$E$67,3,FALSE)</f>
        <v>5 bis ≤ 16 bar</v>
      </c>
      <c r="F803" s="3">
        <v>797</v>
      </c>
      <c r="G803" s="3">
        <f>VLOOKUP(A803,Übersicht!$C$2:$P$67,14,FALSE)</f>
        <v>99</v>
      </c>
      <c r="H803" s="3">
        <v>1</v>
      </c>
      <c r="I803" s="24">
        <v>292.16666666666669</v>
      </c>
      <c r="J803" s="3">
        <v>2006</v>
      </c>
      <c r="K803" s="4">
        <f t="shared" si="12"/>
        <v>9</v>
      </c>
      <c r="L803" s="21">
        <f>VLOOKUP(A803,Übersicht!$C$2:$F$67,4,FALSE)</f>
        <v>24</v>
      </c>
      <c r="M803" s="21">
        <f>VLOOKUP(A803,Übersicht!$C$2:$F$67,4,FALSE)</f>
        <v>24</v>
      </c>
      <c r="N803" s="3" t="s">
        <v>67</v>
      </c>
      <c r="O803" s="3">
        <v>1</v>
      </c>
      <c r="P803" s="4">
        <f>VLOOKUP(A803,Übersicht!$C$2:$I$67,7,FALSE)*100</f>
        <v>10</v>
      </c>
      <c r="Q803" s="4" t="s">
        <v>67</v>
      </c>
      <c r="R803" s="4">
        <f>VLOOKUP(A803,Übersicht!$C$2:$J$67,8,FALSE)*100</f>
        <v>100</v>
      </c>
      <c r="S803" s="4">
        <f>VLOOKUP(A803,Übersicht!$C$2:$K$67,9,FALSE)*100</f>
        <v>30</v>
      </c>
      <c r="T803" s="4" t="str">
        <f>VLOOKUP(A803,Übersicht!$C$2:$L$67,10,FALSE)</f>
        <v>-</v>
      </c>
      <c r="U803" s="25">
        <f>VLOOKUP(A803,Übersicht!$C$2:$M$67,11,FALSE)</f>
        <v>5130</v>
      </c>
      <c r="V803" s="25">
        <f>VLOOKUP(A803,Übersicht!$C$2:$N$67,12,FALSE)</f>
        <v>5130</v>
      </c>
      <c r="W803" s="25" t="str">
        <f>VLOOKUP(A803,Übersicht!$C$2:$O$67,13,FALSE)</f>
        <v>-</v>
      </c>
      <c r="X803" s="4" t="s">
        <v>67</v>
      </c>
    </row>
    <row r="804" spans="1:24" x14ac:dyDescent="0.35">
      <c r="A804" s="3">
        <v>2207</v>
      </c>
      <c r="B804" s="22" t="s">
        <v>15</v>
      </c>
      <c r="C804" t="s">
        <v>27</v>
      </c>
      <c r="D804" s="23">
        <f>VLOOKUP(A804,Übersicht!$C$2:$D$67,2,FALSE)</f>
        <v>0</v>
      </c>
      <c r="E804" s="23" t="str">
        <f>VLOOKUP(A804,Übersicht!$C$2:$E$67,3,FALSE)</f>
        <v>5 bis ≤ 16 bar</v>
      </c>
      <c r="F804" s="3">
        <v>798</v>
      </c>
      <c r="G804" s="3">
        <f>VLOOKUP(A804,Übersicht!$C$2:$P$67,14,FALSE)</f>
        <v>99</v>
      </c>
      <c r="H804" s="3">
        <v>1</v>
      </c>
      <c r="I804" s="24">
        <v>292.16666666666669</v>
      </c>
      <c r="J804" s="3">
        <v>2007</v>
      </c>
      <c r="K804" s="4">
        <f t="shared" si="12"/>
        <v>10</v>
      </c>
      <c r="L804" s="21">
        <f>VLOOKUP(A804,Übersicht!$C$2:$F$67,4,FALSE)</f>
        <v>24</v>
      </c>
      <c r="M804" s="21">
        <f>VLOOKUP(A804,Übersicht!$C$2:$F$67,4,FALSE)</f>
        <v>24</v>
      </c>
      <c r="N804" s="3" t="s">
        <v>67</v>
      </c>
      <c r="O804" s="3">
        <v>1</v>
      </c>
      <c r="P804" s="4">
        <f>VLOOKUP(A804,Übersicht!$C$2:$I$67,7,FALSE)*100</f>
        <v>10</v>
      </c>
      <c r="Q804" s="4" t="s">
        <v>67</v>
      </c>
      <c r="R804" s="4">
        <f>VLOOKUP(A804,Übersicht!$C$2:$J$67,8,FALSE)*100</f>
        <v>100</v>
      </c>
      <c r="S804" s="4">
        <f>VLOOKUP(A804,Übersicht!$C$2:$K$67,9,FALSE)*100</f>
        <v>30</v>
      </c>
      <c r="T804" s="4" t="str">
        <f>VLOOKUP(A804,Übersicht!$C$2:$L$67,10,FALSE)</f>
        <v>-</v>
      </c>
      <c r="U804" s="25">
        <f>VLOOKUP(A804,Übersicht!$C$2:$M$67,11,FALSE)</f>
        <v>5130</v>
      </c>
      <c r="V804" s="25">
        <f>VLOOKUP(A804,Übersicht!$C$2:$N$67,12,FALSE)</f>
        <v>5130</v>
      </c>
      <c r="W804" s="25" t="str">
        <f>VLOOKUP(A804,Übersicht!$C$2:$O$67,13,FALSE)</f>
        <v>-</v>
      </c>
      <c r="X804" s="4" t="s">
        <v>67</v>
      </c>
    </row>
    <row r="805" spans="1:24" x14ac:dyDescent="0.35">
      <c r="A805" s="3">
        <v>2207</v>
      </c>
      <c r="B805" s="22" t="s">
        <v>15</v>
      </c>
      <c r="C805" t="s">
        <v>27</v>
      </c>
      <c r="D805" s="23">
        <f>VLOOKUP(A805,Übersicht!$C$2:$D$67,2,FALSE)</f>
        <v>0</v>
      </c>
      <c r="E805" s="23" t="str">
        <f>VLOOKUP(A805,Übersicht!$C$2:$E$67,3,FALSE)</f>
        <v>5 bis ≤ 16 bar</v>
      </c>
      <c r="F805" s="3">
        <v>799</v>
      </c>
      <c r="G805" s="3">
        <f>VLOOKUP(A805,Übersicht!$C$2:$P$67,14,FALSE)</f>
        <v>99</v>
      </c>
      <c r="H805" s="3">
        <v>1</v>
      </c>
      <c r="I805" s="24">
        <v>292.16666666666669</v>
      </c>
      <c r="J805" s="3">
        <v>2008</v>
      </c>
      <c r="K805" s="4">
        <f t="shared" si="12"/>
        <v>11</v>
      </c>
      <c r="L805" s="21">
        <f>VLOOKUP(A805,Übersicht!$C$2:$F$67,4,FALSE)</f>
        <v>24</v>
      </c>
      <c r="M805" s="21">
        <f>VLOOKUP(A805,Übersicht!$C$2:$F$67,4,FALSE)</f>
        <v>24</v>
      </c>
      <c r="N805" s="3" t="s">
        <v>67</v>
      </c>
      <c r="O805" s="3">
        <v>1</v>
      </c>
      <c r="P805" s="4">
        <f>VLOOKUP(A805,Übersicht!$C$2:$I$67,7,FALSE)*100</f>
        <v>10</v>
      </c>
      <c r="Q805" s="4" t="s">
        <v>67</v>
      </c>
      <c r="R805" s="4">
        <f>VLOOKUP(A805,Übersicht!$C$2:$J$67,8,FALSE)*100</f>
        <v>100</v>
      </c>
      <c r="S805" s="4">
        <f>VLOOKUP(A805,Übersicht!$C$2:$K$67,9,FALSE)*100</f>
        <v>30</v>
      </c>
      <c r="T805" s="4" t="str">
        <f>VLOOKUP(A805,Übersicht!$C$2:$L$67,10,FALSE)</f>
        <v>-</v>
      </c>
      <c r="U805" s="25">
        <f>VLOOKUP(A805,Übersicht!$C$2:$M$67,11,FALSE)</f>
        <v>5130</v>
      </c>
      <c r="V805" s="25">
        <f>VLOOKUP(A805,Übersicht!$C$2:$N$67,12,FALSE)</f>
        <v>5130</v>
      </c>
      <c r="W805" s="25" t="str">
        <f>VLOOKUP(A805,Übersicht!$C$2:$O$67,13,FALSE)</f>
        <v>-</v>
      </c>
      <c r="X805" s="4" t="s">
        <v>67</v>
      </c>
    </row>
    <row r="806" spans="1:24" x14ac:dyDescent="0.35">
      <c r="A806" s="3">
        <v>2207</v>
      </c>
      <c r="B806" s="22" t="s">
        <v>15</v>
      </c>
      <c r="C806" t="s">
        <v>27</v>
      </c>
      <c r="D806" s="23">
        <f>VLOOKUP(A806,Übersicht!$C$2:$D$67,2,FALSE)</f>
        <v>0</v>
      </c>
      <c r="E806" s="23" t="str">
        <f>VLOOKUP(A806,Übersicht!$C$2:$E$67,3,FALSE)</f>
        <v>5 bis ≤ 16 bar</v>
      </c>
      <c r="F806" s="3">
        <v>800</v>
      </c>
      <c r="G806" s="3">
        <f>VLOOKUP(A806,Übersicht!$C$2:$P$67,14,FALSE)</f>
        <v>99</v>
      </c>
      <c r="H806" s="3">
        <v>1</v>
      </c>
      <c r="I806" s="24">
        <v>292.16666666666669</v>
      </c>
      <c r="J806" s="3">
        <v>2009</v>
      </c>
      <c r="K806" s="4">
        <f t="shared" si="12"/>
        <v>12</v>
      </c>
      <c r="L806" s="21">
        <f>VLOOKUP(A806,Übersicht!$C$2:$F$67,4,FALSE)</f>
        <v>24</v>
      </c>
      <c r="M806" s="21">
        <f>VLOOKUP(A806,Übersicht!$C$2:$F$67,4,FALSE)</f>
        <v>24</v>
      </c>
      <c r="N806" s="3" t="s">
        <v>67</v>
      </c>
      <c r="O806" s="3">
        <v>1</v>
      </c>
      <c r="P806" s="4">
        <f>VLOOKUP(A806,Übersicht!$C$2:$I$67,7,FALSE)*100</f>
        <v>10</v>
      </c>
      <c r="Q806" s="4" t="s">
        <v>67</v>
      </c>
      <c r="R806" s="4">
        <f>VLOOKUP(A806,Übersicht!$C$2:$J$67,8,FALSE)*100</f>
        <v>100</v>
      </c>
      <c r="S806" s="4">
        <f>VLOOKUP(A806,Übersicht!$C$2:$K$67,9,FALSE)*100</f>
        <v>30</v>
      </c>
      <c r="T806" s="4" t="str">
        <f>VLOOKUP(A806,Übersicht!$C$2:$L$67,10,FALSE)</f>
        <v>-</v>
      </c>
      <c r="U806" s="25">
        <f>VLOOKUP(A806,Übersicht!$C$2:$M$67,11,FALSE)</f>
        <v>5130</v>
      </c>
      <c r="V806" s="25">
        <f>VLOOKUP(A806,Übersicht!$C$2:$N$67,12,FALSE)</f>
        <v>5130</v>
      </c>
      <c r="W806" s="25" t="str">
        <f>VLOOKUP(A806,Übersicht!$C$2:$O$67,13,FALSE)</f>
        <v>-</v>
      </c>
      <c r="X806" s="4" t="s">
        <v>67</v>
      </c>
    </row>
    <row r="807" spans="1:24" x14ac:dyDescent="0.35">
      <c r="A807" s="3">
        <v>2207</v>
      </c>
      <c r="B807" s="22" t="s">
        <v>15</v>
      </c>
      <c r="C807" t="s">
        <v>27</v>
      </c>
      <c r="D807" s="23">
        <f>VLOOKUP(A807,Übersicht!$C$2:$D$67,2,FALSE)</f>
        <v>0</v>
      </c>
      <c r="E807" s="23" t="str">
        <f>VLOOKUP(A807,Übersicht!$C$2:$E$67,3,FALSE)</f>
        <v>5 bis ≤ 16 bar</v>
      </c>
      <c r="F807" s="3">
        <v>801</v>
      </c>
      <c r="G807" s="3">
        <f>VLOOKUP(A807,Übersicht!$C$2:$P$67,14,FALSE)</f>
        <v>99</v>
      </c>
      <c r="H807" s="3">
        <v>1</v>
      </c>
      <c r="I807" s="24">
        <v>292.16666666666669</v>
      </c>
      <c r="J807" s="3">
        <v>2010</v>
      </c>
      <c r="K807" s="4">
        <f t="shared" si="12"/>
        <v>13</v>
      </c>
      <c r="L807" s="21">
        <f>VLOOKUP(A807,Übersicht!$C$2:$F$67,4,FALSE)</f>
        <v>24</v>
      </c>
      <c r="M807" s="21">
        <f>VLOOKUP(A807,Übersicht!$C$2:$F$67,4,FALSE)</f>
        <v>24</v>
      </c>
      <c r="N807" s="3" t="s">
        <v>67</v>
      </c>
      <c r="O807" s="3">
        <v>1</v>
      </c>
      <c r="P807" s="4">
        <f>VLOOKUP(A807,Übersicht!$C$2:$I$67,7,FALSE)*100</f>
        <v>10</v>
      </c>
      <c r="Q807" s="4" t="s">
        <v>67</v>
      </c>
      <c r="R807" s="4">
        <f>VLOOKUP(A807,Übersicht!$C$2:$J$67,8,FALSE)*100</f>
        <v>100</v>
      </c>
      <c r="S807" s="4">
        <f>VLOOKUP(A807,Übersicht!$C$2:$K$67,9,FALSE)*100</f>
        <v>30</v>
      </c>
      <c r="T807" s="4" t="str">
        <f>VLOOKUP(A807,Übersicht!$C$2:$L$67,10,FALSE)</f>
        <v>-</v>
      </c>
      <c r="U807" s="25">
        <f>VLOOKUP(A807,Übersicht!$C$2:$M$67,11,FALSE)</f>
        <v>5130</v>
      </c>
      <c r="V807" s="25">
        <f>VLOOKUP(A807,Übersicht!$C$2:$N$67,12,FALSE)</f>
        <v>5130</v>
      </c>
      <c r="W807" s="25" t="str">
        <f>VLOOKUP(A807,Übersicht!$C$2:$O$67,13,FALSE)</f>
        <v>-</v>
      </c>
      <c r="X807" s="4" t="s">
        <v>67</v>
      </c>
    </row>
    <row r="808" spans="1:24" x14ac:dyDescent="0.35">
      <c r="A808" s="3">
        <v>2207</v>
      </c>
      <c r="B808" s="22" t="s">
        <v>15</v>
      </c>
      <c r="C808" t="s">
        <v>27</v>
      </c>
      <c r="D808" s="23">
        <f>VLOOKUP(A808,Übersicht!$C$2:$D$67,2,FALSE)</f>
        <v>0</v>
      </c>
      <c r="E808" s="23" t="str">
        <f>VLOOKUP(A808,Übersicht!$C$2:$E$67,3,FALSE)</f>
        <v>5 bis ≤ 16 bar</v>
      </c>
      <c r="F808" s="3">
        <v>802</v>
      </c>
      <c r="G808" s="3">
        <f>VLOOKUP(A808,Übersicht!$C$2:$P$67,14,FALSE)</f>
        <v>99</v>
      </c>
      <c r="H808" s="3">
        <v>1</v>
      </c>
      <c r="I808" s="24">
        <v>292.16666666666669</v>
      </c>
      <c r="J808" s="3">
        <v>2011</v>
      </c>
      <c r="K808" s="4">
        <f t="shared" si="12"/>
        <v>14</v>
      </c>
      <c r="L808" s="21">
        <f>VLOOKUP(A808,Übersicht!$C$2:$F$67,4,FALSE)</f>
        <v>24</v>
      </c>
      <c r="M808" s="21">
        <f>VLOOKUP(A808,Übersicht!$C$2:$F$67,4,FALSE)</f>
        <v>24</v>
      </c>
      <c r="N808" s="3" t="s">
        <v>67</v>
      </c>
      <c r="O808" s="3">
        <v>1</v>
      </c>
      <c r="P808" s="4">
        <f>VLOOKUP(A808,Übersicht!$C$2:$I$67,7,FALSE)*100</f>
        <v>10</v>
      </c>
      <c r="Q808" s="4" t="s">
        <v>67</v>
      </c>
      <c r="R808" s="4">
        <f>VLOOKUP(A808,Übersicht!$C$2:$J$67,8,FALSE)*100</f>
        <v>100</v>
      </c>
      <c r="S808" s="4">
        <f>VLOOKUP(A808,Übersicht!$C$2:$K$67,9,FALSE)*100</f>
        <v>30</v>
      </c>
      <c r="T808" s="4" t="str">
        <f>VLOOKUP(A808,Übersicht!$C$2:$L$67,10,FALSE)</f>
        <v>-</v>
      </c>
      <c r="U808" s="25">
        <f>VLOOKUP(A808,Übersicht!$C$2:$M$67,11,FALSE)</f>
        <v>5130</v>
      </c>
      <c r="V808" s="25">
        <f>VLOOKUP(A808,Übersicht!$C$2:$N$67,12,FALSE)</f>
        <v>5130</v>
      </c>
      <c r="W808" s="25" t="str">
        <f>VLOOKUP(A808,Übersicht!$C$2:$O$67,13,FALSE)</f>
        <v>-</v>
      </c>
      <c r="X808" s="4" t="s">
        <v>67</v>
      </c>
    </row>
    <row r="809" spans="1:24" x14ac:dyDescent="0.35">
      <c r="A809" s="3">
        <v>2207</v>
      </c>
      <c r="B809" s="22" t="s">
        <v>15</v>
      </c>
      <c r="C809" t="s">
        <v>27</v>
      </c>
      <c r="D809" s="23">
        <f>VLOOKUP(A809,Übersicht!$C$2:$D$67,2,FALSE)</f>
        <v>0</v>
      </c>
      <c r="E809" s="23" t="str">
        <f>VLOOKUP(A809,Übersicht!$C$2:$E$67,3,FALSE)</f>
        <v>5 bis ≤ 16 bar</v>
      </c>
      <c r="F809" s="3">
        <v>803</v>
      </c>
      <c r="G809" s="3">
        <f>VLOOKUP(A809,Übersicht!$C$2:$P$67,14,FALSE)</f>
        <v>99</v>
      </c>
      <c r="H809" s="3">
        <v>1</v>
      </c>
      <c r="I809" s="24">
        <v>292.16666666666669</v>
      </c>
      <c r="J809" s="3">
        <v>2012</v>
      </c>
      <c r="K809" s="4">
        <f t="shared" si="12"/>
        <v>15</v>
      </c>
      <c r="L809" s="21">
        <f>VLOOKUP(A809,Übersicht!$C$2:$F$67,4,FALSE)</f>
        <v>24</v>
      </c>
      <c r="M809" s="21">
        <f>VLOOKUP(A809,Übersicht!$C$2:$F$67,4,FALSE)</f>
        <v>24</v>
      </c>
      <c r="N809" s="3" t="s">
        <v>67</v>
      </c>
      <c r="O809" s="3">
        <v>1</v>
      </c>
      <c r="P809" s="4">
        <f>VLOOKUP(A809,Übersicht!$C$2:$I$67,7,FALSE)*100</f>
        <v>10</v>
      </c>
      <c r="Q809" s="4" t="s">
        <v>67</v>
      </c>
      <c r="R809" s="4">
        <f>VLOOKUP(A809,Übersicht!$C$2:$J$67,8,FALSE)*100</f>
        <v>100</v>
      </c>
      <c r="S809" s="4">
        <f>VLOOKUP(A809,Übersicht!$C$2:$K$67,9,FALSE)*100</f>
        <v>30</v>
      </c>
      <c r="T809" s="4" t="str">
        <f>VLOOKUP(A809,Übersicht!$C$2:$L$67,10,FALSE)</f>
        <v>-</v>
      </c>
      <c r="U809" s="25">
        <f>VLOOKUP(A809,Übersicht!$C$2:$M$67,11,FALSE)</f>
        <v>5130</v>
      </c>
      <c r="V809" s="25">
        <f>VLOOKUP(A809,Übersicht!$C$2:$N$67,12,FALSE)</f>
        <v>5130</v>
      </c>
      <c r="W809" s="25" t="str">
        <f>VLOOKUP(A809,Übersicht!$C$2:$O$67,13,FALSE)</f>
        <v>-</v>
      </c>
      <c r="X809" s="4" t="s">
        <v>67</v>
      </c>
    </row>
    <row r="810" spans="1:24" x14ac:dyDescent="0.35">
      <c r="A810" s="3">
        <v>2207</v>
      </c>
      <c r="B810" s="22" t="s">
        <v>15</v>
      </c>
      <c r="C810" t="s">
        <v>27</v>
      </c>
      <c r="D810" s="23">
        <f>VLOOKUP(A810,Übersicht!$C$2:$D$67,2,FALSE)</f>
        <v>0</v>
      </c>
      <c r="E810" s="23" t="str">
        <f>VLOOKUP(A810,Übersicht!$C$2:$E$67,3,FALSE)</f>
        <v>5 bis ≤ 16 bar</v>
      </c>
      <c r="F810" s="3">
        <v>804</v>
      </c>
      <c r="G810" s="3">
        <f>VLOOKUP(A810,Übersicht!$C$2:$P$67,14,FALSE)</f>
        <v>99</v>
      </c>
      <c r="H810" s="3">
        <v>1</v>
      </c>
      <c r="I810" s="24">
        <v>292.16666666666669</v>
      </c>
      <c r="J810" s="3">
        <v>2013</v>
      </c>
      <c r="K810" s="4">
        <f t="shared" si="12"/>
        <v>16</v>
      </c>
      <c r="L810" s="21">
        <f>VLOOKUP(A810,Übersicht!$C$2:$F$67,4,FALSE)</f>
        <v>24</v>
      </c>
      <c r="M810" s="21">
        <f>VLOOKUP(A810,Übersicht!$C$2:$F$67,4,FALSE)</f>
        <v>24</v>
      </c>
      <c r="N810" s="3" t="s">
        <v>67</v>
      </c>
      <c r="O810" s="3">
        <v>1</v>
      </c>
      <c r="P810" s="4">
        <f>VLOOKUP(A810,Übersicht!$C$2:$I$67,7,FALSE)*100</f>
        <v>10</v>
      </c>
      <c r="Q810" s="4" t="s">
        <v>67</v>
      </c>
      <c r="R810" s="4">
        <f>VLOOKUP(A810,Übersicht!$C$2:$J$67,8,FALSE)*100</f>
        <v>100</v>
      </c>
      <c r="S810" s="4">
        <f>VLOOKUP(A810,Übersicht!$C$2:$K$67,9,FALSE)*100</f>
        <v>30</v>
      </c>
      <c r="T810" s="4" t="str">
        <f>VLOOKUP(A810,Übersicht!$C$2:$L$67,10,FALSE)</f>
        <v>-</v>
      </c>
      <c r="U810" s="25">
        <f>VLOOKUP(A810,Übersicht!$C$2:$M$67,11,FALSE)</f>
        <v>5130</v>
      </c>
      <c r="V810" s="25">
        <f>VLOOKUP(A810,Übersicht!$C$2:$N$67,12,FALSE)</f>
        <v>5130</v>
      </c>
      <c r="W810" s="25" t="str">
        <f>VLOOKUP(A810,Übersicht!$C$2:$O$67,13,FALSE)</f>
        <v>-</v>
      </c>
      <c r="X810" s="4" t="s">
        <v>67</v>
      </c>
    </row>
    <row r="811" spans="1:24" x14ac:dyDescent="0.35">
      <c r="A811" s="3">
        <v>2207</v>
      </c>
      <c r="B811" s="22" t="s">
        <v>15</v>
      </c>
      <c r="C811" t="s">
        <v>27</v>
      </c>
      <c r="D811" s="23">
        <f>VLOOKUP(A811,Übersicht!$C$2:$D$67,2,FALSE)</f>
        <v>0</v>
      </c>
      <c r="E811" s="23" t="str">
        <f>VLOOKUP(A811,Übersicht!$C$2:$E$67,3,FALSE)</f>
        <v>5 bis ≤ 16 bar</v>
      </c>
      <c r="F811" s="3">
        <v>805</v>
      </c>
      <c r="G811" s="3">
        <f>VLOOKUP(A811,Übersicht!$C$2:$P$67,14,FALSE)</f>
        <v>99</v>
      </c>
      <c r="H811" s="3">
        <v>1</v>
      </c>
      <c r="I811" s="24">
        <v>292.16666666666669</v>
      </c>
      <c r="J811" s="3">
        <v>2014</v>
      </c>
      <c r="K811" s="4">
        <f t="shared" si="12"/>
        <v>17</v>
      </c>
      <c r="L811" s="21">
        <f>VLOOKUP(A811,Übersicht!$C$2:$F$67,4,FALSE)</f>
        <v>24</v>
      </c>
      <c r="M811" s="21">
        <f>VLOOKUP(A811,Übersicht!$C$2:$F$67,4,FALSE)</f>
        <v>24</v>
      </c>
      <c r="N811" s="3" t="s">
        <v>67</v>
      </c>
      <c r="O811" s="3">
        <v>1</v>
      </c>
      <c r="P811" s="4">
        <f>VLOOKUP(A811,Übersicht!$C$2:$I$67,7,FALSE)*100</f>
        <v>10</v>
      </c>
      <c r="Q811" s="4" t="s">
        <v>67</v>
      </c>
      <c r="R811" s="4">
        <f>VLOOKUP(A811,Übersicht!$C$2:$J$67,8,FALSE)*100</f>
        <v>100</v>
      </c>
      <c r="S811" s="4">
        <f>VLOOKUP(A811,Übersicht!$C$2:$K$67,9,FALSE)*100</f>
        <v>30</v>
      </c>
      <c r="T811" s="4" t="str">
        <f>VLOOKUP(A811,Übersicht!$C$2:$L$67,10,FALSE)</f>
        <v>-</v>
      </c>
      <c r="U811" s="25">
        <f>VLOOKUP(A811,Übersicht!$C$2:$M$67,11,FALSE)</f>
        <v>5130</v>
      </c>
      <c r="V811" s="25">
        <f>VLOOKUP(A811,Übersicht!$C$2:$N$67,12,FALSE)</f>
        <v>5130</v>
      </c>
      <c r="W811" s="25" t="str">
        <f>VLOOKUP(A811,Übersicht!$C$2:$O$67,13,FALSE)</f>
        <v>-</v>
      </c>
      <c r="X811" s="4" t="s">
        <v>67</v>
      </c>
    </row>
    <row r="812" spans="1:24" x14ac:dyDescent="0.35">
      <c r="A812" s="3">
        <v>2207</v>
      </c>
      <c r="B812" s="22" t="s">
        <v>15</v>
      </c>
      <c r="C812" t="s">
        <v>27</v>
      </c>
      <c r="D812" s="23">
        <f>VLOOKUP(A812,Übersicht!$C$2:$D$67,2,FALSE)</f>
        <v>0</v>
      </c>
      <c r="E812" s="23" t="str">
        <f>VLOOKUP(A812,Übersicht!$C$2:$E$67,3,FALSE)</f>
        <v>5 bis ≤ 16 bar</v>
      </c>
      <c r="F812" s="3">
        <v>806</v>
      </c>
      <c r="G812" s="3">
        <f>VLOOKUP(A812,Übersicht!$C$2:$P$67,14,FALSE)</f>
        <v>99</v>
      </c>
      <c r="H812" s="3">
        <v>1</v>
      </c>
      <c r="I812" s="24">
        <v>292.16666666666669</v>
      </c>
      <c r="J812" s="3">
        <v>2015</v>
      </c>
      <c r="K812" s="4">
        <f t="shared" si="12"/>
        <v>18</v>
      </c>
      <c r="L812" s="21">
        <f>VLOOKUP(A812,Übersicht!$C$2:$F$67,4,FALSE)</f>
        <v>24</v>
      </c>
      <c r="M812" s="21">
        <f>VLOOKUP(A812,Übersicht!$C$2:$F$67,4,FALSE)</f>
        <v>24</v>
      </c>
      <c r="N812" s="3" t="s">
        <v>67</v>
      </c>
      <c r="O812" s="3">
        <v>1</v>
      </c>
      <c r="P812" s="4">
        <f>VLOOKUP(A812,Übersicht!$C$2:$I$67,7,FALSE)*100</f>
        <v>10</v>
      </c>
      <c r="Q812" s="4" t="s">
        <v>67</v>
      </c>
      <c r="R812" s="4">
        <f>VLOOKUP(A812,Übersicht!$C$2:$J$67,8,FALSE)*100</f>
        <v>100</v>
      </c>
      <c r="S812" s="4">
        <f>VLOOKUP(A812,Übersicht!$C$2:$K$67,9,FALSE)*100</f>
        <v>30</v>
      </c>
      <c r="T812" s="4" t="str">
        <f>VLOOKUP(A812,Übersicht!$C$2:$L$67,10,FALSE)</f>
        <v>-</v>
      </c>
      <c r="U812" s="25">
        <f>VLOOKUP(A812,Übersicht!$C$2:$M$67,11,FALSE)</f>
        <v>5130</v>
      </c>
      <c r="V812" s="25">
        <f>VLOOKUP(A812,Übersicht!$C$2:$N$67,12,FALSE)</f>
        <v>5130</v>
      </c>
      <c r="W812" s="25" t="str">
        <f>VLOOKUP(A812,Übersicht!$C$2:$O$67,13,FALSE)</f>
        <v>-</v>
      </c>
      <c r="X812" s="4" t="s">
        <v>67</v>
      </c>
    </row>
    <row r="813" spans="1:24" x14ac:dyDescent="0.35">
      <c r="A813" s="3">
        <v>2207</v>
      </c>
      <c r="B813" s="22" t="s">
        <v>15</v>
      </c>
      <c r="C813" t="s">
        <v>27</v>
      </c>
      <c r="D813" s="23">
        <f>VLOOKUP(A813,Übersicht!$C$2:$D$67,2,FALSE)</f>
        <v>0</v>
      </c>
      <c r="E813" s="23" t="str">
        <f>VLOOKUP(A813,Übersicht!$C$2:$E$67,3,FALSE)</f>
        <v>5 bis ≤ 16 bar</v>
      </c>
      <c r="F813" s="3">
        <v>807</v>
      </c>
      <c r="G813" s="3">
        <f>VLOOKUP(A813,Übersicht!$C$2:$P$67,14,FALSE)</f>
        <v>99</v>
      </c>
      <c r="H813" s="3">
        <v>1</v>
      </c>
      <c r="I813" s="24">
        <v>292.16666666666669</v>
      </c>
      <c r="J813" s="3">
        <v>2016</v>
      </c>
      <c r="K813" s="4">
        <f t="shared" si="12"/>
        <v>19</v>
      </c>
      <c r="L813" s="21">
        <f>VLOOKUP(A813,Übersicht!$C$2:$F$67,4,FALSE)</f>
        <v>24</v>
      </c>
      <c r="M813" s="21">
        <f>VLOOKUP(A813,Übersicht!$C$2:$F$67,4,FALSE)</f>
        <v>24</v>
      </c>
      <c r="N813" s="3" t="s">
        <v>67</v>
      </c>
      <c r="O813" s="3">
        <v>1</v>
      </c>
      <c r="P813" s="4">
        <f>VLOOKUP(A813,Übersicht!$C$2:$I$67,7,FALSE)*100</f>
        <v>10</v>
      </c>
      <c r="Q813" s="4" t="s">
        <v>67</v>
      </c>
      <c r="R813" s="4">
        <f>VLOOKUP(A813,Übersicht!$C$2:$J$67,8,FALSE)*100</f>
        <v>100</v>
      </c>
      <c r="S813" s="4">
        <f>VLOOKUP(A813,Übersicht!$C$2:$K$67,9,FALSE)*100</f>
        <v>30</v>
      </c>
      <c r="T813" s="4" t="str">
        <f>VLOOKUP(A813,Übersicht!$C$2:$L$67,10,FALSE)</f>
        <v>-</v>
      </c>
      <c r="U813" s="25">
        <f>VLOOKUP(A813,Übersicht!$C$2:$M$67,11,FALSE)</f>
        <v>5130</v>
      </c>
      <c r="V813" s="25">
        <f>VLOOKUP(A813,Übersicht!$C$2:$N$67,12,FALSE)</f>
        <v>5130</v>
      </c>
      <c r="W813" s="25" t="str">
        <f>VLOOKUP(A813,Übersicht!$C$2:$O$67,13,FALSE)</f>
        <v>-</v>
      </c>
      <c r="X813" s="4" t="s">
        <v>67</v>
      </c>
    </row>
    <row r="814" spans="1:24" x14ac:dyDescent="0.35">
      <c r="A814" s="3">
        <v>2207</v>
      </c>
      <c r="B814" s="22" t="s">
        <v>15</v>
      </c>
      <c r="C814" t="s">
        <v>27</v>
      </c>
      <c r="D814" s="23">
        <f>VLOOKUP(A814,Übersicht!$C$2:$D$67,2,FALSE)</f>
        <v>0</v>
      </c>
      <c r="E814" s="23" t="str">
        <f>VLOOKUP(A814,Übersicht!$C$2:$E$67,3,FALSE)</f>
        <v>5 bis ≤ 16 bar</v>
      </c>
      <c r="F814" s="3">
        <v>808</v>
      </c>
      <c r="G814" s="3">
        <f>VLOOKUP(A814,Übersicht!$C$2:$P$67,14,FALSE)</f>
        <v>99</v>
      </c>
      <c r="H814" s="3">
        <v>1</v>
      </c>
      <c r="I814" s="24">
        <v>292.16666666666669</v>
      </c>
      <c r="J814" s="3">
        <v>2017</v>
      </c>
      <c r="K814" s="4">
        <f t="shared" si="12"/>
        <v>20</v>
      </c>
      <c r="L814" s="21">
        <f>VLOOKUP(A814,Übersicht!$C$2:$F$67,4,FALSE)</f>
        <v>24</v>
      </c>
      <c r="M814" s="21">
        <f>VLOOKUP(A814,Übersicht!$C$2:$F$67,4,FALSE)</f>
        <v>24</v>
      </c>
      <c r="N814" s="3" t="s">
        <v>67</v>
      </c>
      <c r="O814" s="3">
        <v>1</v>
      </c>
      <c r="P814" s="4">
        <f>VLOOKUP(A814,Übersicht!$C$2:$I$67,7,FALSE)*100</f>
        <v>10</v>
      </c>
      <c r="Q814" s="4" t="s">
        <v>67</v>
      </c>
      <c r="R814" s="4">
        <f>VLOOKUP(A814,Übersicht!$C$2:$J$67,8,FALSE)*100</f>
        <v>100</v>
      </c>
      <c r="S814" s="4">
        <f>VLOOKUP(A814,Übersicht!$C$2:$K$67,9,FALSE)*100</f>
        <v>30</v>
      </c>
      <c r="T814" s="4" t="str">
        <f>VLOOKUP(A814,Übersicht!$C$2:$L$67,10,FALSE)</f>
        <v>-</v>
      </c>
      <c r="U814" s="25">
        <f>VLOOKUP(A814,Übersicht!$C$2:$M$67,11,FALSE)</f>
        <v>5130</v>
      </c>
      <c r="V814" s="25">
        <f>VLOOKUP(A814,Übersicht!$C$2:$N$67,12,FALSE)</f>
        <v>5130</v>
      </c>
      <c r="W814" s="25" t="str">
        <f>VLOOKUP(A814,Übersicht!$C$2:$O$67,13,FALSE)</f>
        <v>-</v>
      </c>
      <c r="X814" s="4" t="s">
        <v>67</v>
      </c>
    </row>
    <row r="815" spans="1:24" x14ac:dyDescent="0.35">
      <c r="A815" s="3">
        <v>2207</v>
      </c>
      <c r="B815" s="22" t="s">
        <v>15</v>
      </c>
      <c r="C815" t="s">
        <v>27</v>
      </c>
      <c r="D815" s="23">
        <f>VLOOKUP(A815,Übersicht!$C$2:$D$67,2,FALSE)</f>
        <v>0</v>
      </c>
      <c r="E815" s="23" t="str">
        <f>VLOOKUP(A815,Übersicht!$C$2:$E$67,3,FALSE)</f>
        <v>5 bis ≤ 16 bar</v>
      </c>
      <c r="F815" s="3">
        <v>809</v>
      </c>
      <c r="G815" s="3">
        <f>VLOOKUP(A815,Übersicht!$C$2:$P$67,14,FALSE)</f>
        <v>99</v>
      </c>
      <c r="H815" s="3">
        <v>1</v>
      </c>
      <c r="I815" s="24">
        <v>292.16666666666669</v>
      </c>
      <c r="J815" s="3">
        <v>2018</v>
      </c>
      <c r="K815" s="4">
        <f t="shared" si="12"/>
        <v>21</v>
      </c>
      <c r="L815" s="21">
        <f>VLOOKUP(A815,Übersicht!$C$2:$F$67,4,FALSE)</f>
        <v>24</v>
      </c>
      <c r="M815" s="21">
        <f>VLOOKUP(A815,Übersicht!$C$2:$F$67,4,FALSE)</f>
        <v>24</v>
      </c>
      <c r="N815" s="3" t="s">
        <v>67</v>
      </c>
      <c r="O815" s="3">
        <v>1</v>
      </c>
      <c r="P815" s="4">
        <f>VLOOKUP(A815,Übersicht!$C$2:$I$67,7,FALSE)*100</f>
        <v>10</v>
      </c>
      <c r="Q815" s="4" t="s">
        <v>67</v>
      </c>
      <c r="R815" s="4">
        <f>VLOOKUP(A815,Übersicht!$C$2:$J$67,8,FALSE)*100</f>
        <v>100</v>
      </c>
      <c r="S815" s="4">
        <f>VLOOKUP(A815,Übersicht!$C$2:$K$67,9,FALSE)*100</f>
        <v>30</v>
      </c>
      <c r="T815" s="4" t="str">
        <f>VLOOKUP(A815,Übersicht!$C$2:$L$67,10,FALSE)</f>
        <v>-</v>
      </c>
      <c r="U815" s="25">
        <f>VLOOKUP(A815,Übersicht!$C$2:$M$67,11,FALSE)</f>
        <v>5130</v>
      </c>
      <c r="V815" s="25">
        <f>VLOOKUP(A815,Übersicht!$C$2:$N$67,12,FALSE)</f>
        <v>5130</v>
      </c>
      <c r="W815" s="25" t="str">
        <f>VLOOKUP(A815,Übersicht!$C$2:$O$67,13,FALSE)</f>
        <v>-</v>
      </c>
      <c r="X815" s="4" t="s">
        <v>67</v>
      </c>
    </row>
    <row r="816" spans="1:24" x14ac:dyDescent="0.35">
      <c r="A816" s="3">
        <v>2207</v>
      </c>
      <c r="B816" s="22" t="s">
        <v>15</v>
      </c>
      <c r="C816" t="s">
        <v>27</v>
      </c>
      <c r="D816" s="23">
        <f>VLOOKUP(A816,Übersicht!$C$2:$D$67,2,FALSE)</f>
        <v>0</v>
      </c>
      <c r="E816" s="23" t="str">
        <f>VLOOKUP(A816,Übersicht!$C$2:$E$67,3,FALSE)</f>
        <v>5 bis ≤ 16 bar</v>
      </c>
      <c r="F816" s="3">
        <v>810</v>
      </c>
      <c r="G816" s="3">
        <f>VLOOKUP(A816,Übersicht!$C$2:$P$67,14,FALSE)</f>
        <v>99</v>
      </c>
      <c r="H816" s="3">
        <v>1</v>
      </c>
      <c r="I816" s="24">
        <v>292.16666666666669</v>
      </c>
      <c r="J816" s="3">
        <v>2019</v>
      </c>
      <c r="K816" s="4">
        <f t="shared" si="12"/>
        <v>22</v>
      </c>
      <c r="L816" s="21">
        <f>VLOOKUP(A816,Übersicht!$C$2:$F$67,4,FALSE)</f>
        <v>24</v>
      </c>
      <c r="M816" s="21">
        <f>VLOOKUP(A816,Übersicht!$C$2:$F$67,4,FALSE)</f>
        <v>24</v>
      </c>
      <c r="N816" s="3" t="s">
        <v>67</v>
      </c>
      <c r="O816" s="3">
        <v>1</v>
      </c>
      <c r="P816" s="4">
        <f>VLOOKUP(A816,Übersicht!$C$2:$I$67,7,FALSE)*100</f>
        <v>10</v>
      </c>
      <c r="Q816" s="4" t="s">
        <v>67</v>
      </c>
      <c r="R816" s="4">
        <f>VLOOKUP(A816,Übersicht!$C$2:$J$67,8,FALSE)*100</f>
        <v>100</v>
      </c>
      <c r="S816" s="4">
        <f>VLOOKUP(A816,Übersicht!$C$2:$K$67,9,FALSE)*100</f>
        <v>30</v>
      </c>
      <c r="T816" s="4" t="str">
        <f>VLOOKUP(A816,Übersicht!$C$2:$L$67,10,FALSE)</f>
        <v>-</v>
      </c>
      <c r="U816" s="25">
        <f>VLOOKUP(A816,Übersicht!$C$2:$M$67,11,FALSE)</f>
        <v>5130</v>
      </c>
      <c r="V816" s="25">
        <f>VLOOKUP(A816,Übersicht!$C$2:$N$67,12,FALSE)</f>
        <v>5130</v>
      </c>
      <c r="W816" s="25" t="str">
        <f>VLOOKUP(A816,Übersicht!$C$2:$O$67,13,FALSE)</f>
        <v>-</v>
      </c>
      <c r="X816" s="4" t="s">
        <v>67</v>
      </c>
    </row>
    <row r="817" spans="1:24" x14ac:dyDescent="0.35">
      <c r="A817" s="3">
        <v>2207</v>
      </c>
      <c r="B817" s="22" t="s">
        <v>15</v>
      </c>
      <c r="C817" t="s">
        <v>27</v>
      </c>
      <c r="D817" s="23">
        <f>VLOOKUP(A817,Übersicht!$C$2:$D$67,2,FALSE)</f>
        <v>0</v>
      </c>
      <c r="E817" s="23" t="str">
        <f>VLOOKUP(A817,Übersicht!$C$2:$E$67,3,FALSE)</f>
        <v>5 bis ≤ 16 bar</v>
      </c>
      <c r="F817" s="3">
        <v>811</v>
      </c>
      <c r="G817" s="3">
        <f>VLOOKUP(A817,Übersicht!$C$2:$P$67,14,FALSE)</f>
        <v>99</v>
      </c>
      <c r="H817" s="3">
        <v>1</v>
      </c>
      <c r="I817" s="24">
        <v>292.16666666666669</v>
      </c>
      <c r="J817" s="3">
        <v>2020</v>
      </c>
      <c r="K817" s="4">
        <f t="shared" si="12"/>
        <v>23</v>
      </c>
      <c r="L817" s="21">
        <f>VLOOKUP(A817,Übersicht!$C$2:$F$67,4,FALSE)</f>
        <v>24</v>
      </c>
      <c r="M817" s="21">
        <f>VLOOKUP(A817,Übersicht!$C$2:$F$67,4,FALSE)</f>
        <v>24</v>
      </c>
      <c r="N817" s="3" t="s">
        <v>67</v>
      </c>
      <c r="O817" s="3">
        <v>1</v>
      </c>
      <c r="P817" s="4">
        <f>VLOOKUP(A817,Übersicht!$C$2:$I$67,7,FALSE)*100</f>
        <v>10</v>
      </c>
      <c r="Q817" s="4" t="s">
        <v>67</v>
      </c>
      <c r="R817" s="4">
        <f>VLOOKUP(A817,Übersicht!$C$2:$J$67,8,FALSE)*100</f>
        <v>100</v>
      </c>
      <c r="S817" s="4">
        <f>VLOOKUP(A817,Übersicht!$C$2:$K$67,9,FALSE)*100</f>
        <v>30</v>
      </c>
      <c r="T817" s="4" t="str">
        <f>VLOOKUP(A817,Übersicht!$C$2:$L$67,10,FALSE)</f>
        <v>-</v>
      </c>
      <c r="U817" s="25">
        <f>VLOOKUP(A817,Übersicht!$C$2:$M$67,11,FALSE)</f>
        <v>5130</v>
      </c>
      <c r="V817" s="25">
        <f>VLOOKUP(A817,Übersicht!$C$2:$N$67,12,FALSE)</f>
        <v>5130</v>
      </c>
      <c r="W817" s="25" t="str">
        <f>VLOOKUP(A817,Übersicht!$C$2:$O$67,13,FALSE)</f>
        <v>-</v>
      </c>
      <c r="X817" s="4" t="s">
        <v>67</v>
      </c>
    </row>
    <row r="818" spans="1:24" x14ac:dyDescent="0.35">
      <c r="A818" s="3">
        <v>2207</v>
      </c>
      <c r="B818" s="22" t="s">
        <v>15</v>
      </c>
      <c r="C818" t="s">
        <v>27</v>
      </c>
      <c r="D818" s="23">
        <f>VLOOKUP(A818,Übersicht!$C$2:$D$67,2,FALSE)</f>
        <v>0</v>
      </c>
      <c r="E818" s="23" t="str">
        <f>VLOOKUP(A818,Übersicht!$C$2:$E$67,3,FALSE)</f>
        <v>5 bis ≤ 16 bar</v>
      </c>
      <c r="F818" s="3">
        <v>812</v>
      </c>
      <c r="G818" s="3">
        <f>VLOOKUP(A818,Übersicht!$C$2:$P$67,14,FALSE)</f>
        <v>99</v>
      </c>
      <c r="H818" s="3">
        <v>1</v>
      </c>
      <c r="I818" s="24">
        <v>292.16666666666669</v>
      </c>
      <c r="J818" s="3">
        <v>2021</v>
      </c>
      <c r="K818" s="4">
        <f t="shared" si="12"/>
        <v>24</v>
      </c>
      <c r="L818" s="21">
        <f>VLOOKUP(A818,Übersicht!$C$2:$F$67,4,FALSE)</f>
        <v>24</v>
      </c>
      <c r="M818" s="21">
        <f>VLOOKUP(A818,Übersicht!$C$2:$F$67,4,FALSE)</f>
        <v>24</v>
      </c>
      <c r="N818" s="3" t="s">
        <v>67</v>
      </c>
      <c r="O818" s="3">
        <v>1</v>
      </c>
      <c r="P818" s="4">
        <f>VLOOKUP(A818,Übersicht!$C$2:$I$67,7,FALSE)*100</f>
        <v>10</v>
      </c>
      <c r="Q818" s="4" t="s">
        <v>67</v>
      </c>
      <c r="R818" s="4">
        <f>VLOOKUP(A818,Übersicht!$C$2:$J$67,8,FALSE)*100</f>
        <v>100</v>
      </c>
      <c r="S818" s="4">
        <f>VLOOKUP(A818,Übersicht!$C$2:$K$67,9,FALSE)*100</f>
        <v>30</v>
      </c>
      <c r="T818" s="4" t="str">
        <f>VLOOKUP(A818,Übersicht!$C$2:$L$67,10,FALSE)</f>
        <v>-</v>
      </c>
      <c r="U818" s="25">
        <f>VLOOKUP(A818,Übersicht!$C$2:$M$67,11,FALSE)</f>
        <v>5130</v>
      </c>
      <c r="V818" s="25">
        <f>VLOOKUP(A818,Übersicht!$C$2:$N$67,12,FALSE)</f>
        <v>5130</v>
      </c>
      <c r="W818" s="25" t="str">
        <f>VLOOKUP(A818,Übersicht!$C$2:$O$67,13,FALSE)</f>
        <v>-</v>
      </c>
      <c r="X818" s="4" t="s">
        <v>67</v>
      </c>
    </row>
    <row r="819" spans="1:24" x14ac:dyDescent="0.35">
      <c r="A819" s="3">
        <v>2213</v>
      </c>
      <c r="B819" s="22" t="s">
        <v>15</v>
      </c>
      <c r="C819" s="21" t="s">
        <v>29</v>
      </c>
      <c r="D819" s="23">
        <f>VLOOKUP(A819,Übersicht!$C$2:$D$67,2,FALSE)</f>
        <v>0</v>
      </c>
      <c r="E819" s="23" t="str">
        <f>VLOOKUP(A819,Übersicht!$C$2:$E$67,3,FALSE)</f>
        <v>5 bis ≤ 16 bar</v>
      </c>
      <c r="F819" s="3">
        <v>813</v>
      </c>
      <c r="G819" s="3">
        <f>VLOOKUP(A819,Übersicht!$C$2:$P$67,14,FALSE)</f>
        <v>3</v>
      </c>
      <c r="H819" s="3">
        <v>1</v>
      </c>
      <c r="I819" s="24">
        <v>1338.1555555555556</v>
      </c>
      <c r="J819" s="3">
        <v>1977</v>
      </c>
      <c r="K819" s="4">
        <f t="shared" si="12"/>
        <v>1</v>
      </c>
      <c r="L819" s="21">
        <f>VLOOKUP(A819,Übersicht!$C$2:$F$67,4,FALSE)</f>
        <v>45</v>
      </c>
      <c r="M819" s="21">
        <f>VLOOKUP(A819,Übersicht!$C$2:$F$67,4,FALSE)</f>
        <v>45</v>
      </c>
      <c r="N819" s="3" t="s">
        <v>67</v>
      </c>
      <c r="O819" s="3">
        <v>1</v>
      </c>
      <c r="P819" s="4">
        <f>VLOOKUP(A819,Übersicht!$C$2:$I$67,7,FALSE)*100</f>
        <v>100</v>
      </c>
      <c r="Q819" s="4" t="s">
        <v>67</v>
      </c>
      <c r="R819" s="4">
        <f>VLOOKUP(A819,Übersicht!$C$2:$J$67,8,FALSE)*100</f>
        <v>100</v>
      </c>
      <c r="S819" s="4" t="str">
        <f>VLOOKUP(A819,Übersicht!$C$2:$K$67,9,FALSE)</f>
        <v>-</v>
      </c>
      <c r="T819" s="4" t="str">
        <f>VLOOKUP(A819,Übersicht!$C$2:$L$67,10,FALSE)</f>
        <v>-</v>
      </c>
      <c r="U819" s="25">
        <f>VLOOKUP(A819,Übersicht!$C$2:$M$67,11,FALSE)</f>
        <v>300</v>
      </c>
      <c r="V819" s="25" t="str">
        <f>VLOOKUP(A819,Übersicht!$C$2:$N$67,12,FALSE)</f>
        <v>-</v>
      </c>
      <c r="W819" s="25" t="str">
        <f>VLOOKUP(A819,Übersicht!$C$2:$O$67,13,FALSE)</f>
        <v>-</v>
      </c>
      <c r="X819" s="4" t="s">
        <v>67</v>
      </c>
    </row>
    <row r="820" spans="1:24" x14ac:dyDescent="0.35">
      <c r="A820" s="3">
        <v>2213</v>
      </c>
      <c r="B820" s="22" t="s">
        <v>15</v>
      </c>
      <c r="C820" s="21" t="s">
        <v>29</v>
      </c>
      <c r="D820" s="23">
        <f>VLOOKUP(A820,Übersicht!$C$2:$D$67,2,FALSE)</f>
        <v>0</v>
      </c>
      <c r="E820" s="23" t="str">
        <f>VLOOKUP(A820,Übersicht!$C$2:$E$67,3,FALSE)</f>
        <v>5 bis ≤ 16 bar</v>
      </c>
      <c r="F820" s="3">
        <v>814</v>
      </c>
      <c r="G820" s="3">
        <f>VLOOKUP(A820,Übersicht!$C$2:$P$67,14,FALSE)</f>
        <v>3</v>
      </c>
      <c r="H820" s="3">
        <v>1</v>
      </c>
      <c r="I820" s="24">
        <v>1338.1555555555556</v>
      </c>
      <c r="J820" s="3">
        <v>1978</v>
      </c>
      <c r="K820" s="4">
        <f t="shared" si="12"/>
        <v>2</v>
      </c>
      <c r="L820" s="21">
        <f>VLOOKUP(A820,Übersicht!$C$2:$F$67,4,FALSE)</f>
        <v>45</v>
      </c>
      <c r="M820" s="21">
        <f>VLOOKUP(A820,Übersicht!$C$2:$F$67,4,FALSE)</f>
        <v>45</v>
      </c>
      <c r="N820" s="3" t="s">
        <v>67</v>
      </c>
      <c r="O820" s="3">
        <v>1</v>
      </c>
      <c r="P820" s="4">
        <f>VLOOKUP(A820,Übersicht!$C$2:$I$67,7,FALSE)*100</f>
        <v>100</v>
      </c>
      <c r="Q820" s="4" t="s">
        <v>67</v>
      </c>
      <c r="R820" s="4">
        <f>VLOOKUP(A820,Übersicht!$C$2:$J$67,8,FALSE)*100</f>
        <v>100</v>
      </c>
      <c r="S820" s="4" t="str">
        <f>VLOOKUP(A820,Übersicht!$C$2:$K$67,9,FALSE)</f>
        <v>-</v>
      </c>
      <c r="T820" s="4" t="str">
        <f>VLOOKUP(A820,Übersicht!$C$2:$L$67,10,FALSE)</f>
        <v>-</v>
      </c>
      <c r="U820" s="25">
        <f>VLOOKUP(A820,Übersicht!$C$2:$M$67,11,FALSE)</f>
        <v>300</v>
      </c>
      <c r="V820" s="25" t="str">
        <f>VLOOKUP(A820,Übersicht!$C$2:$N$67,12,FALSE)</f>
        <v>-</v>
      </c>
      <c r="W820" s="25" t="str">
        <f>VLOOKUP(A820,Übersicht!$C$2:$O$67,13,FALSE)</f>
        <v>-</v>
      </c>
      <c r="X820" s="4" t="s">
        <v>67</v>
      </c>
    </row>
    <row r="821" spans="1:24" x14ac:dyDescent="0.35">
      <c r="A821" s="3">
        <v>2213</v>
      </c>
      <c r="B821" s="22" t="s">
        <v>15</v>
      </c>
      <c r="C821" s="21" t="s">
        <v>29</v>
      </c>
      <c r="D821" s="23">
        <f>VLOOKUP(A821,Übersicht!$C$2:$D$67,2,FALSE)</f>
        <v>0</v>
      </c>
      <c r="E821" s="23" t="str">
        <f>VLOOKUP(A821,Übersicht!$C$2:$E$67,3,FALSE)</f>
        <v>5 bis ≤ 16 bar</v>
      </c>
      <c r="F821" s="3">
        <v>815</v>
      </c>
      <c r="G821" s="3">
        <f>VLOOKUP(A821,Übersicht!$C$2:$P$67,14,FALSE)</f>
        <v>3</v>
      </c>
      <c r="H821" s="3">
        <v>1</v>
      </c>
      <c r="I821" s="24">
        <v>1338.1555555555556</v>
      </c>
      <c r="J821" s="3">
        <v>1979</v>
      </c>
      <c r="K821" s="4">
        <f t="shared" si="12"/>
        <v>3</v>
      </c>
      <c r="L821" s="21">
        <f>VLOOKUP(A821,Übersicht!$C$2:$F$67,4,FALSE)</f>
        <v>45</v>
      </c>
      <c r="M821" s="21">
        <f>VLOOKUP(A821,Übersicht!$C$2:$F$67,4,FALSE)</f>
        <v>45</v>
      </c>
      <c r="N821" s="3" t="s">
        <v>67</v>
      </c>
      <c r="O821" s="3">
        <v>1</v>
      </c>
      <c r="P821" s="4">
        <f>VLOOKUP(A821,Übersicht!$C$2:$I$67,7,FALSE)*100</f>
        <v>100</v>
      </c>
      <c r="Q821" s="4" t="s">
        <v>67</v>
      </c>
      <c r="R821" s="4">
        <f>VLOOKUP(A821,Übersicht!$C$2:$J$67,8,FALSE)*100</f>
        <v>100</v>
      </c>
      <c r="S821" s="4" t="str">
        <f>VLOOKUP(A821,Übersicht!$C$2:$K$67,9,FALSE)</f>
        <v>-</v>
      </c>
      <c r="T821" s="4" t="str">
        <f>VLOOKUP(A821,Übersicht!$C$2:$L$67,10,FALSE)</f>
        <v>-</v>
      </c>
      <c r="U821" s="25">
        <f>VLOOKUP(A821,Übersicht!$C$2:$M$67,11,FALSE)</f>
        <v>300</v>
      </c>
      <c r="V821" s="25" t="str">
        <f>VLOOKUP(A821,Übersicht!$C$2:$N$67,12,FALSE)</f>
        <v>-</v>
      </c>
      <c r="W821" s="25" t="str">
        <f>VLOOKUP(A821,Übersicht!$C$2:$O$67,13,FALSE)</f>
        <v>-</v>
      </c>
      <c r="X821" s="4" t="s">
        <v>67</v>
      </c>
    </row>
    <row r="822" spans="1:24" x14ac:dyDescent="0.35">
      <c r="A822" s="3">
        <v>2213</v>
      </c>
      <c r="B822" s="22" t="s">
        <v>15</v>
      </c>
      <c r="C822" s="21" t="s">
        <v>29</v>
      </c>
      <c r="D822" s="23">
        <f>VLOOKUP(A822,Übersicht!$C$2:$D$67,2,FALSE)</f>
        <v>0</v>
      </c>
      <c r="E822" s="23" t="str">
        <f>VLOOKUP(A822,Übersicht!$C$2:$E$67,3,FALSE)</f>
        <v>5 bis ≤ 16 bar</v>
      </c>
      <c r="F822" s="3">
        <v>816</v>
      </c>
      <c r="G822" s="3">
        <f>VLOOKUP(A822,Übersicht!$C$2:$P$67,14,FALSE)</f>
        <v>3</v>
      </c>
      <c r="H822" s="3">
        <v>1</v>
      </c>
      <c r="I822" s="24">
        <v>1338.1555555555556</v>
      </c>
      <c r="J822" s="3">
        <v>1980</v>
      </c>
      <c r="K822" s="4">
        <f t="shared" si="12"/>
        <v>4</v>
      </c>
      <c r="L822" s="21">
        <f>VLOOKUP(A822,Übersicht!$C$2:$F$67,4,FALSE)</f>
        <v>45</v>
      </c>
      <c r="M822" s="21">
        <f>VLOOKUP(A822,Übersicht!$C$2:$F$67,4,FALSE)</f>
        <v>45</v>
      </c>
      <c r="N822" s="3" t="s">
        <v>67</v>
      </c>
      <c r="O822" s="3">
        <v>1</v>
      </c>
      <c r="P822" s="4">
        <f>VLOOKUP(A822,Übersicht!$C$2:$I$67,7,FALSE)*100</f>
        <v>100</v>
      </c>
      <c r="Q822" s="4" t="s">
        <v>67</v>
      </c>
      <c r="R822" s="4">
        <f>VLOOKUP(A822,Übersicht!$C$2:$J$67,8,FALSE)*100</f>
        <v>100</v>
      </c>
      <c r="S822" s="4" t="str">
        <f>VLOOKUP(A822,Übersicht!$C$2:$K$67,9,FALSE)</f>
        <v>-</v>
      </c>
      <c r="T822" s="4" t="str">
        <f>VLOOKUP(A822,Übersicht!$C$2:$L$67,10,FALSE)</f>
        <v>-</v>
      </c>
      <c r="U822" s="25">
        <f>VLOOKUP(A822,Übersicht!$C$2:$M$67,11,FALSE)</f>
        <v>300</v>
      </c>
      <c r="V822" s="25" t="str">
        <f>VLOOKUP(A822,Übersicht!$C$2:$N$67,12,FALSE)</f>
        <v>-</v>
      </c>
      <c r="W822" s="25" t="str">
        <f>VLOOKUP(A822,Übersicht!$C$2:$O$67,13,FALSE)</f>
        <v>-</v>
      </c>
      <c r="X822" s="4" t="s">
        <v>67</v>
      </c>
    </row>
    <row r="823" spans="1:24" x14ac:dyDescent="0.35">
      <c r="A823" s="3">
        <v>2213</v>
      </c>
      <c r="B823" s="22" t="s">
        <v>15</v>
      </c>
      <c r="C823" s="21" t="s">
        <v>29</v>
      </c>
      <c r="D823" s="23">
        <f>VLOOKUP(A823,Übersicht!$C$2:$D$67,2,FALSE)</f>
        <v>0</v>
      </c>
      <c r="E823" s="23" t="str">
        <f>VLOOKUP(A823,Übersicht!$C$2:$E$67,3,FALSE)</f>
        <v>5 bis ≤ 16 bar</v>
      </c>
      <c r="F823" s="3">
        <v>817</v>
      </c>
      <c r="G823" s="3">
        <f>VLOOKUP(A823,Übersicht!$C$2:$P$67,14,FALSE)</f>
        <v>3</v>
      </c>
      <c r="H823" s="3">
        <v>1</v>
      </c>
      <c r="I823" s="24">
        <v>1338.1555555555556</v>
      </c>
      <c r="J823" s="3">
        <v>1981</v>
      </c>
      <c r="K823" s="4">
        <f t="shared" si="12"/>
        <v>5</v>
      </c>
      <c r="L823" s="21">
        <f>VLOOKUP(A823,Übersicht!$C$2:$F$67,4,FALSE)</f>
        <v>45</v>
      </c>
      <c r="M823" s="21">
        <f>VLOOKUP(A823,Übersicht!$C$2:$F$67,4,FALSE)</f>
        <v>45</v>
      </c>
      <c r="N823" s="3" t="s">
        <v>67</v>
      </c>
      <c r="O823" s="3">
        <v>1</v>
      </c>
      <c r="P823" s="4">
        <f>VLOOKUP(A823,Übersicht!$C$2:$I$67,7,FALSE)*100</f>
        <v>100</v>
      </c>
      <c r="Q823" s="4" t="s">
        <v>67</v>
      </c>
      <c r="R823" s="4">
        <f>VLOOKUP(A823,Übersicht!$C$2:$J$67,8,FALSE)*100</f>
        <v>100</v>
      </c>
      <c r="S823" s="4" t="str">
        <f>VLOOKUP(A823,Übersicht!$C$2:$K$67,9,FALSE)</f>
        <v>-</v>
      </c>
      <c r="T823" s="4" t="str">
        <f>VLOOKUP(A823,Übersicht!$C$2:$L$67,10,FALSE)</f>
        <v>-</v>
      </c>
      <c r="U823" s="25">
        <f>VLOOKUP(A823,Übersicht!$C$2:$M$67,11,FALSE)</f>
        <v>300</v>
      </c>
      <c r="V823" s="25" t="str">
        <f>VLOOKUP(A823,Übersicht!$C$2:$N$67,12,FALSE)</f>
        <v>-</v>
      </c>
      <c r="W823" s="25" t="str">
        <f>VLOOKUP(A823,Übersicht!$C$2:$O$67,13,FALSE)</f>
        <v>-</v>
      </c>
      <c r="X823" s="4" t="s">
        <v>67</v>
      </c>
    </row>
    <row r="824" spans="1:24" x14ac:dyDescent="0.35">
      <c r="A824" s="3">
        <v>2213</v>
      </c>
      <c r="B824" s="22" t="s">
        <v>15</v>
      </c>
      <c r="C824" s="21" t="s">
        <v>29</v>
      </c>
      <c r="D824" s="23">
        <f>VLOOKUP(A824,Übersicht!$C$2:$D$67,2,FALSE)</f>
        <v>0</v>
      </c>
      <c r="E824" s="23" t="str">
        <f>VLOOKUP(A824,Übersicht!$C$2:$E$67,3,FALSE)</f>
        <v>5 bis ≤ 16 bar</v>
      </c>
      <c r="F824" s="3">
        <v>818</v>
      </c>
      <c r="G824" s="3">
        <f>VLOOKUP(A824,Übersicht!$C$2:$P$67,14,FALSE)</f>
        <v>3</v>
      </c>
      <c r="H824" s="3">
        <v>1</v>
      </c>
      <c r="I824" s="24">
        <v>1338.1555555555556</v>
      </c>
      <c r="J824" s="3">
        <v>1982</v>
      </c>
      <c r="K824" s="4">
        <f t="shared" si="12"/>
        <v>6</v>
      </c>
      <c r="L824" s="21">
        <f>VLOOKUP(A824,Übersicht!$C$2:$F$67,4,FALSE)</f>
        <v>45</v>
      </c>
      <c r="M824" s="21">
        <f>VLOOKUP(A824,Übersicht!$C$2:$F$67,4,FALSE)</f>
        <v>45</v>
      </c>
      <c r="N824" s="3" t="s">
        <v>67</v>
      </c>
      <c r="O824" s="3">
        <v>1</v>
      </c>
      <c r="P824" s="4">
        <f>VLOOKUP(A824,Übersicht!$C$2:$I$67,7,FALSE)*100</f>
        <v>100</v>
      </c>
      <c r="Q824" s="4" t="s">
        <v>67</v>
      </c>
      <c r="R824" s="4">
        <f>VLOOKUP(A824,Übersicht!$C$2:$J$67,8,FALSE)*100</f>
        <v>100</v>
      </c>
      <c r="S824" s="4" t="str">
        <f>VLOOKUP(A824,Übersicht!$C$2:$K$67,9,FALSE)</f>
        <v>-</v>
      </c>
      <c r="T824" s="4" t="str">
        <f>VLOOKUP(A824,Übersicht!$C$2:$L$67,10,FALSE)</f>
        <v>-</v>
      </c>
      <c r="U824" s="25">
        <f>VLOOKUP(A824,Übersicht!$C$2:$M$67,11,FALSE)</f>
        <v>300</v>
      </c>
      <c r="V824" s="25" t="str">
        <f>VLOOKUP(A824,Übersicht!$C$2:$N$67,12,FALSE)</f>
        <v>-</v>
      </c>
      <c r="W824" s="25" t="str">
        <f>VLOOKUP(A824,Übersicht!$C$2:$O$67,13,FALSE)</f>
        <v>-</v>
      </c>
      <c r="X824" s="4" t="s">
        <v>67</v>
      </c>
    </row>
    <row r="825" spans="1:24" x14ac:dyDescent="0.35">
      <c r="A825" s="3">
        <v>2213</v>
      </c>
      <c r="B825" s="22" t="s">
        <v>15</v>
      </c>
      <c r="C825" s="21" t="s">
        <v>29</v>
      </c>
      <c r="D825" s="23">
        <f>VLOOKUP(A825,Übersicht!$C$2:$D$67,2,FALSE)</f>
        <v>0</v>
      </c>
      <c r="E825" s="23" t="str">
        <f>VLOOKUP(A825,Übersicht!$C$2:$E$67,3,FALSE)</f>
        <v>5 bis ≤ 16 bar</v>
      </c>
      <c r="F825" s="3">
        <v>819</v>
      </c>
      <c r="G825" s="3">
        <f>VLOOKUP(A825,Übersicht!$C$2:$P$67,14,FALSE)</f>
        <v>3</v>
      </c>
      <c r="H825" s="3">
        <v>1</v>
      </c>
      <c r="I825" s="24">
        <v>1338.1555555555556</v>
      </c>
      <c r="J825" s="3">
        <v>1983</v>
      </c>
      <c r="K825" s="4">
        <f t="shared" si="12"/>
        <v>7</v>
      </c>
      <c r="L825" s="21">
        <f>VLOOKUP(A825,Übersicht!$C$2:$F$67,4,FALSE)</f>
        <v>45</v>
      </c>
      <c r="M825" s="21">
        <f>VLOOKUP(A825,Übersicht!$C$2:$F$67,4,FALSE)</f>
        <v>45</v>
      </c>
      <c r="N825" s="3" t="s">
        <v>67</v>
      </c>
      <c r="O825" s="3">
        <v>1</v>
      </c>
      <c r="P825" s="4">
        <f>VLOOKUP(A825,Übersicht!$C$2:$I$67,7,FALSE)*100</f>
        <v>100</v>
      </c>
      <c r="Q825" s="4" t="s">
        <v>67</v>
      </c>
      <c r="R825" s="4">
        <f>VLOOKUP(A825,Übersicht!$C$2:$J$67,8,FALSE)*100</f>
        <v>100</v>
      </c>
      <c r="S825" s="4" t="str">
        <f>VLOOKUP(A825,Übersicht!$C$2:$K$67,9,FALSE)</f>
        <v>-</v>
      </c>
      <c r="T825" s="4" t="str">
        <f>VLOOKUP(A825,Übersicht!$C$2:$L$67,10,FALSE)</f>
        <v>-</v>
      </c>
      <c r="U825" s="25">
        <f>VLOOKUP(A825,Übersicht!$C$2:$M$67,11,FALSE)</f>
        <v>300</v>
      </c>
      <c r="V825" s="25" t="str">
        <f>VLOOKUP(A825,Übersicht!$C$2:$N$67,12,FALSE)</f>
        <v>-</v>
      </c>
      <c r="W825" s="25" t="str">
        <f>VLOOKUP(A825,Übersicht!$C$2:$O$67,13,FALSE)</f>
        <v>-</v>
      </c>
      <c r="X825" s="4" t="s">
        <v>67</v>
      </c>
    </row>
    <row r="826" spans="1:24" x14ac:dyDescent="0.35">
      <c r="A826" s="3">
        <v>2213</v>
      </c>
      <c r="B826" s="22" t="s">
        <v>15</v>
      </c>
      <c r="C826" s="21" t="s">
        <v>29</v>
      </c>
      <c r="D826" s="23">
        <f>VLOOKUP(A826,Übersicht!$C$2:$D$67,2,FALSE)</f>
        <v>0</v>
      </c>
      <c r="E826" s="23" t="str">
        <f>VLOOKUP(A826,Übersicht!$C$2:$E$67,3,FALSE)</f>
        <v>5 bis ≤ 16 bar</v>
      </c>
      <c r="F826" s="3">
        <v>820</v>
      </c>
      <c r="G826" s="3">
        <f>VLOOKUP(A826,Übersicht!$C$2:$P$67,14,FALSE)</f>
        <v>3</v>
      </c>
      <c r="H826" s="3">
        <v>1</v>
      </c>
      <c r="I826" s="24">
        <v>1338.1555555555556</v>
      </c>
      <c r="J826" s="3">
        <v>1984</v>
      </c>
      <c r="K826" s="4">
        <f t="shared" si="12"/>
        <v>8</v>
      </c>
      <c r="L826" s="21">
        <f>VLOOKUP(A826,Übersicht!$C$2:$F$67,4,FALSE)</f>
        <v>45</v>
      </c>
      <c r="M826" s="21">
        <f>VLOOKUP(A826,Übersicht!$C$2:$F$67,4,FALSE)</f>
        <v>45</v>
      </c>
      <c r="N826" s="3" t="s">
        <v>67</v>
      </c>
      <c r="O826" s="3">
        <v>1</v>
      </c>
      <c r="P826" s="4">
        <f>VLOOKUP(A826,Übersicht!$C$2:$I$67,7,FALSE)*100</f>
        <v>100</v>
      </c>
      <c r="Q826" s="4" t="s">
        <v>67</v>
      </c>
      <c r="R826" s="4">
        <f>VLOOKUP(A826,Übersicht!$C$2:$J$67,8,FALSE)*100</f>
        <v>100</v>
      </c>
      <c r="S826" s="4" t="str">
        <f>VLOOKUP(A826,Übersicht!$C$2:$K$67,9,FALSE)</f>
        <v>-</v>
      </c>
      <c r="T826" s="4" t="str">
        <f>VLOOKUP(A826,Übersicht!$C$2:$L$67,10,FALSE)</f>
        <v>-</v>
      </c>
      <c r="U826" s="25">
        <f>VLOOKUP(A826,Übersicht!$C$2:$M$67,11,FALSE)</f>
        <v>300</v>
      </c>
      <c r="V826" s="25" t="str">
        <f>VLOOKUP(A826,Übersicht!$C$2:$N$67,12,FALSE)</f>
        <v>-</v>
      </c>
      <c r="W826" s="25" t="str">
        <f>VLOOKUP(A826,Übersicht!$C$2:$O$67,13,FALSE)</f>
        <v>-</v>
      </c>
      <c r="X826" s="4" t="s">
        <v>67</v>
      </c>
    </row>
    <row r="827" spans="1:24" x14ac:dyDescent="0.35">
      <c r="A827" s="3">
        <v>2213</v>
      </c>
      <c r="B827" s="22" t="s">
        <v>15</v>
      </c>
      <c r="C827" s="21" t="s">
        <v>29</v>
      </c>
      <c r="D827" s="23">
        <f>VLOOKUP(A827,Übersicht!$C$2:$D$67,2,FALSE)</f>
        <v>0</v>
      </c>
      <c r="E827" s="23" t="str">
        <f>VLOOKUP(A827,Übersicht!$C$2:$E$67,3,FALSE)</f>
        <v>5 bis ≤ 16 bar</v>
      </c>
      <c r="F827" s="3">
        <v>821</v>
      </c>
      <c r="G827" s="3">
        <f>VLOOKUP(A827,Übersicht!$C$2:$P$67,14,FALSE)</f>
        <v>3</v>
      </c>
      <c r="H827" s="3">
        <v>1</v>
      </c>
      <c r="I827" s="24">
        <v>1338.1555555555556</v>
      </c>
      <c r="J827" s="3">
        <v>1985</v>
      </c>
      <c r="K827" s="4">
        <f t="shared" si="12"/>
        <v>9</v>
      </c>
      <c r="L827" s="21">
        <f>VLOOKUP(A827,Übersicht!$C$2:$F$67,4,FALSE)</f>
        <v>45</v>
      </c>
      <c r="M827" s="21">
        <f>VLOOKUP(A827,Übersicht!$C$2:$F$67,4,FALSE)</f>
        <v>45</v>
      </c>
      <c r="N827" s="3" t="s">
        <v>67</v>
      </c>
      <c r="O827" s="3">
        <v>1</v>
      </c>
      <c r="P827" s="4">
        <f>VLOOKUP(A827,Übersicht!$C$2:$I$67,7,FALSE)*100</f>
        <v>100</v>
      </c>
      <c r="Q827" s="4" t="s">
        <v>67</v>
      </c>
      <c r="R827" s="4">
        <f>VLOOKUP(A827,Übersicht!$C$2:$J$67,8,FALSE)*100</f>
        <v>100</v>
      </c>
      <c r="S827" s="4" t="str">
        <f>VLOOKUP(A827,Übersicht!$C$2:$K$67,9,FALSE)</f>
        <v>-</v>
      </c>
      <c r="T827" s="4" t="str">
        <f>VLOOKUP(A827,Übersicht!$C$2:$L$67,10,FALSE)</f>
        <v>-</v>
      </c>
      <c r="U827" s="25">
        <f>VLOOKUP(A827,Übersicht!$C$2:$M$67,11,FALSE)</f>
        <v>300</v>
      </c>
      <c r="V827" s="25" t="str">
        <f>VLOOKUP(A827,Übersicht!$C$2:$N$67,12,FALSE)</f>
        <v>-</v>
      </c>
      <c r="W827" s="25" t="str">
        <f>VLOOKUP(A827,Übersicht!$C$2:$O$67,13,FALSE)</f>
        <v>-</v>
      </c>
      <c r="X827" s="4" t="s">
        <v>67</v>
      </c>
    </row>
    <row r="828" spans="1:24" x14ac:dyDescent="0.35">
      <c r="A828" s="3">
        <v>2213</v>
      </c>
      <c r="B828" s="22" t="s">
        <v>15</v>
      </c>
      <c r="C828" s="21" t="s">
        <v>29</v>
      </c>
      <c r="D828" s="23">
        <f>VLOOKUP(A828,Übersicht!$C$2:$D$67,2,FALSE)</f>
        <v>0</v>
      </c>
      <c r="E828" s="23" t="str">
        <f>VLOOKUP(A828,Übersicht!$C$2:$E$67,3,FALSE)</f>
        <v>5 bis ≤ 16 bar</v>
      </c>
      <c r="F828" s="3">
        <v>822</v>
      </c>
      <c r="G828" s="3">
        <f>VLOOKUP(A828,Übersicht!$C$2:$P$67,14,FALSE)</f>
        <v>3</v>
      </c>
      <c r="H828" s="3">
        <v>1</v>
      </c>
      <c r="I828" s="24">
        <v>1338.1555555555556</v>
      </c>
      <c r="J828" s="3">
        <v>1986</v>
      </c>
      <c r="K828" s="4">
        <f t="shared" si="12"/>
        <v>10</v>
      </c>
      <c r="L828" s="21">
        <f>VLOOKUP(A828,Übersicht!$C$2:$F$67,4,FALSE)</f>
        <v>45</v>
      </c>
      <c r="M828" s="21">
        <f>VLOOKUP(A828,Übersicht!$C$2:$F$67,4,FALSE)</f>
        <v>45</v>
      </c>
      <c r="N828" s="3" t="s">
        <v>67</v>
      </c>
      <c r="O828" s="3">
        <v>1</v>
      </c>
      <c r="P828" s="4">
        <f>VLOOKUP(A828,Übersicht!$C$2:$I$67,7,FALSE)*100</f>
        <v>100</v>
      </c>
      <c r="Q828" s="4" t="s">
        <v>67</v>
      </c>
      <c r="R828" s="4">
        <f>VLOOKUP(A828,Übersicht!$C$2:$J$67,8,FALSE)*100</f>
        <v>100</v>
      </c>
      <c r="S828" s="4" t="str">
        <f>VLOOKUP(A828,Übersicht!$C$2:$K$67,9,FALSE)</f>
        <v>-</v>
      </c>
      <c r="T828" s="4" t="str">
        <f>VLOOKUP(A828,Übersicht!$C$2:$L$67,10,FALSE)</f>
        <v>-</v>
      </c>
      <c r="U828" s="25">
        <f>VLOOKUP(A828,Übersicht!$C$2:$M$67,11,FALSE)</f>
        <v>300</v>
      </c>
      <c r="V828" s="25" t="str">
        <f>VLOOKUP(A828,Übersicht!$C$2:$N$67,12,FALSE)</f>
        <v>-</v>
      </c>
      <c r="W828" s="25" t="str">
        <f>VLOOKUP(A828,Übersicht!$C$2:$O$67,13,FALSE)</f>
        <v>-</v>
      </c>
      <c r="X828" s="4" t="s">
        <v>67</v>
      </c>
    </row>
    <row r="829" spans="1:24" x14ac:dyDescent="0.35">
      <c r="A829" s="3">
        <v>2213</v>
      </c>
      <c r="B829" s="22" t="s">
        <v>15</v>
      </c>
      <c r="C829" s="21" t="s">
        <v>29</v>
      </c>
      <c r="D829" s="23">
        <f>VLOOKUP(A829,Übersicht!$C$2:$D$67,2,FALSE)</f>
        <v>0</v>
      </c>
      <c r="E829" s="23" t="str">
        <f>VLOOKUP(A829,Übersicht!$C$2:$E$67,3,FALSE)</f>
        <v>5 bis ≤ 16 bar</v>
      </c>
      <c r="F829" s="3">
        <v>823</v>
      </c>
      <c r="G829" s="3">
        <f>VLOOKUP(A829,Übersicht!$C$2:$P$67,14,FALSE)</f>
        <v>3</v>
      </c>
      <c r="H829" s="3">
        <v>1</v>
      </c>
      <c r="I829" s="24">
        <v>1338.1555555555556</v>
      </c>
      <c r="J829" s="3">
        <v>1987</v>
      </c>
      <c r="K829" s="4">
        <f t="shared" si="12"/>
        <v>11</v>
      </c>
      <c r="L829" s="21">
        <f>VLOOKUP(A829,Übersicht!$C$2:$F$67,4,FALSE)</f>
        <v>45</v>
      </c>
      <c r="M829" s="21">
        <f>VLOOKUP(A829,Übersicht!$C$2:$F$67,4,FALSE)</f>
        <v>45</v>
      </c>
      <c r="N829" s="3" t="s">
        <v>67</v>
      </c>
      <c r="O829" s="3">
        <v>1</v>
      </c>
      <c r="P829" s="4">
        <f>VLOOKUP(A829,Übersicht!$C$2:$I$67,7,FALSE)*100</f>
        <v>100</v>
      </c>
      <c r="Q829" s="4" t="s">
        <v>67</v>
      </c>
      <c r="R829" s="4">
        <f>VLOOKUP(A829,Übersicht!$C$2:$J$67,8,FALSE)*100</f>
        <v>100</v>
      </c>
      <c r="S829" s="4" t="str">
        <f>VLOOKUP(A829,Übersicht!$C$2:$K$67,9,FALSE)</f>
        <v>-</v>
      </c>
      <c r="T829" s="4" t="str">
        <f>VLOOKUP(A829,Übersicht!$C$2:$L$67,10,FALSE)</f>
        <v>-</v>
      </c>
      <c r="U829" s="25">
        <f>VLOOKUP(A829,Übersicht!$C$2:$M$67,11,FALSE)</f>
        <v>300</v>
      </c>
      <c r="V829" s="25" t="str">
        <f>VLOOKUP(A829,Übersicht!$C$2:$N$67,12,FALSE)</f>
        <v>-</v>
      </c>
      <c r="W829" s="25" t="str">
        <f>VLOOKUP(A829,Übersicht!$C$2:$O$67,13,FALSE)</f>
        <v>-</v>
      </c>
      <c r="X829" s="4" t="s">
        <v>67</v>
      </c>
    </row>
    <row r="830" spans="1:24" x14ac:dyDescent="0.35">
      <c r="A830" s="3">
        <v>2213</v>
      </c>
      <c r="B830" s="22" t="s">
        <v>15</v>
      </c>
      <c r="C830" s="21" t="s">
        <v>29</v>
      </c>
      <c r="D830" s="23">
        <f>VLOOKUP(A830,Übersicht!$C$2:$D$67,2,FALSE)</f>
        <v>0</v>
      </c>
      <c r="E830" s="23" t="str">
        <f>VLOOKUP(A830,Übersicht!$C$2:$E$67,3,FALSE)</f>
        <v>5 bis ≤ 16 bar</v>
      </c>
      <c r="F830" s="3">
        <v>824</v>
      </c>
      <c r="G830" s="3">
        <f>VLOOKUP(A830,Übersicht!$C$2:$P$67,14,FALSE)</f>
        <v>3</v>
      </c>
      <c r="H830" s="3">
        <v>1</v>
      </c>
      <c r="I830" s="24">
        <v>1338.1555555555556</v>
      </c>
      <c r="J830" s="3">
        <v>1988</v>
      </c>
      <c r="K830" s="4">
        <f t="shared" si="12"/>
        <v>12</v>
      </c>
      <c r="L830" s="21">
        <f>VLOOKUP(A830,Übersicht!$C$2:$F$67,4,FALSE)</f>
        <v>45</v>
      </c>
      <c r="M830" s="21">
        <f>VLOOKUP(A830,Übersicht!$C$2:$F$67,4,FALSE)</f>
        <v>45</v>
      </c>
      <c r="N830" s="3" t="s">
        <v>67</v>
      </c>
      <c r="O830" s="3">
        <v>1</v>
      </c>
      <c r="P830" s="4">
        <f>VLOOKUP(A830,Übersicht!$C$2:$I$67,7,FALSE)*100</f>
        <v>100</v>
      </c>
      <c r="Q830" s="4" t="s">
        <v>67</v>
      </c>
      <c r="R830" s="4">
        <f>VLOOKUP(A830,Übersicht!$C$2:$J$67,8,FALSE)*100</f>
        <v>100</v>
      </c>
      <c r="S830" s="4" t="str">
        <f>VLOOKUP(A830,Übersicht!$C$2:$K$67,9,FALSE)</f>
        <v>-</v>
      </c>
      <c r="T830" s="4" t="str">
        <f>VLOOKUP(A830,Übersicht!$C$2:$L$67,10,FALSE)</f>
        <v>-</v>
      </c>
      <c r="U830" s="25">
        <f>VLOOKUP(A830,Übersicht!$C$2:$M$67,11,FALSE)</f>
        <v>300</v>
      </c>
      <c r="V830" s="25" t="str">
        <f>VLOOKUP(A830,Übersicht!$C$2:$N$67,12,FALSE)</f>
        <v>-</v>
      </c>
      <c r="W830" s="25" t="str">
        <f>VLOOKUP(A830,Übersicht!$C$2:$O$67,13,FALSE)</f>
        <v>-</v>
      </c>
      <c r="X830" s="4" t="s">
        <v>67</v>
      </c>
    </row>
    <row r="831" spans="1:24" x14ac:dyDescent="0.35">
      <c r="A831" s="3">
        <v>2213</v>
      </c>
      <c r="B831" s="22" t="s">
        <v>15</v>
      </c>
      <c r="C831" s="21" t="s">
        <v>29</v>
      </c>
      <c r="D831" s="23">
        <f>VLOOKUP(A831,Übersicht!$C$2:$D$67,2,FALSE)</f>
        <v>0</v>
      </c>
      <c r="E831" s="23" t="str">
        <f>VLOOKUP(A831,Übersicht!$C$2:$E$67,3,FALSE)</f>
        <v>5 bis ≤ 16 bar</v>
      </c>
      <c r="F831" s="3">
        <v>825</v>
      </c>
      <c r="G831" s="3">
        <f>VLOOKUP(A831,Übersicht!$C$2:$P$67,14,FALSE)</f>
        <v>3</v>
      </c>
      <c r="H831" s="3">
        <v>1</v>
      </c>
      <c r="I831" s="24">
        <v>1338.1555555555556</v>
      </c>
      <c r="J831" s="3">
        <v>1989</v>
      </c>
      <c r="K831" s="4">
        <f t="shared" si="12"/>
        <v>13</v>
      </c>
      <c r="L831" s="21">
        <f>VLOOKUP(A831,Übersicht!$C$2:$F$67,4,FALSE)</f>
        <v>45</v>
      </c>
      <c r="M831" s="21">
        <f>VLOOKUP(A831,Übersicht!$C$2:$F$67,4,FALSE)</f>
        <v>45</v>
      </c>
      <c r="N831" s="3" t="s">
        <v>67</v>
      </c>
      <c r="O831" s="3">
        <v>1</v>
      </c>
      <c r="P831" s="4">
        <f>VLOOKUP(A831,Übersicht!$C$2:$I$67,7,FALSE)*100</f>
        <v>100</v>
      </c>
      <c r="Q831" s="4" t="s">
        <v>67</v>
      </c>
      <c r="R831" s="4">
        <f>VLOOKUP(A831,Übersicht!$C$2:$J$67,8,FALSE)*100</f>
        <v>100</v>
      </c>
      <c r="S831" s="4" t="str">
        <f>VLOOKUP(A831,Übersicht!$C$2:$K$67,9,FALSE)</f>
        <v>-</v>
      </c>
      <c r="T831" s="4" t="str">
        <f>VLOOKUP(A831,Übersicht!$C$2:$L$67,10,FALSE)</f>
        <v>-</v>
      </c>
      <c r="U831" s="25">
        <f>VLOOKUP(A831,Übersicht!$C$2:$M$67,11,FALSE)</f>
        <v>300</v>
      </c>
      <c r="V831" s="25" t="str">
        <f>VLOOKUP(A831,Übersicht!$C$2:$N$67,12,FALSE)</f>
        <v>-</v>
      </c>
      <c r="W831" s="25" t="str">
        <f>VLOOKUP(A831,Übersicht!$C$2:$O$67,13,FALSE)</f>
        <v>-</v>
      </c>
      <c r="X831" s="4" t="s">
        <v>67</v>
      </c>
    </row>
    <row r="832" spans="1:24" x14ac:dyDescent="0.35">
      <c r="A832" s="3">
        <v>2213</v>
      </c>
      <c r="B832" s="22" t="s">
        <v>15</v>
      </c>
      <c r="C832" s="21" t="s">
        <v>29</v>
      </c>
      <c r="D832" s="23">
        <f>VLOOKUP(A832,Übersicht!$C$2:$D$67,2,FALSE)</f>
        <v>0</v>
      </c>
      <c r="E832" s="23" t="str">
        <f>VLOOKUP(A832,Übersicht!$C$2:$E$67,3,FALSE)</f>
        <v>5 bis ≤ 16 bar</v>
      </c>
      <c r="F832" s="3">
        <v>826</v>
      </c>
      <c r="G832" s="3">
        <f>VLOOKUP(A832,Übersicht!$C$2:$P$67,14,FALSE)</f>
        <v>3</v>
      </c>
      <c r="H832" s="3">
        <v>1</v>
      </c>
      <c r="I832" s="24">
        <v>1338.1555555555556</v>
      </c>
      <c r="J832" s="3">
        <v>1990</v>
      </c>
      <c r="K832" s="4">
        <f t="shared" si="12"/>
        <v>14</v>
      </c>
      <c r="L832" s="21">
        <f>VLOOKUP(A832,Übersicht!$C$2:$F$67,4,FALSE)</f>
        <v>45</v>
      </c>
      <c r="M832" s="21">
        <f>VLOOKUP(A832,Übersicht!$C$2:$F$67,4,FALSE)</f>
        <v>45</v>
      </c>
      <c r="N832" s="3" t="s">
        <v>67</v>
      </c>
      <c r="O832" s="3">
        <v>1</v>
      </c>
      <c r="P832" s="4">
        <f>VLOOKUP(A832,Übersicht!$C$2:$I$67,7,FALSE)*100</f>
        <v>100</v>
      </c>
      <c r="Q832" s="4" t="s">
        <v>67</v>
      </c>
      <c r="R832" s="4">
        <f>VLOOKUP(A832,Übersicht!$C$2:$J$67,8,FALSE)*100</f>
        <v>100</v>
      </c>
      <c r="S832" s="4" t="str">
        <f>VLOOKUP(A832,Übersicht!$C$2:$K$67,9,FALSE)</f>
        <v>-</v>
      </c>
      <c r="T832" s="4" t="str">
        <f>VLOOKUP(A832,Übersicht!$C$2:$L$67,10,FALSE)</f>
        <v>-</v>
      </c>
      <c r="U832" s="25">
        <f>VLOOKUP(A832,Übersicht!$C$2:$M$67,11,FALSE)</f>
        <v>300</v>
      </c>
      <c r="V832" s="25" t="str">
        <f>VLOOKUP(A832,Übersicht!$C$2:$N$67,12,FALSE)</f>
        <v>-</v>
      </c>
      <c r="W832" s="25" t="str">
        <f>VLOOKUP(A832,Übersicht!$C$2:$O$67,13,FALSE)</f>
        <v>-</v>
      </c>
      <c r="X832" s="4" t="s">
        <v>67</v>
      </c>
    </row>
    <row r="833" spans="1:24" x14ac:dyDescent="0.35">
      <c r="A833" s="3">
        <v>2213</v>
      </c>
      <c r="B833" s="22" t="s">
        <v>15</v>
      </c>
      <c r="C833" s="21" t="s">
        <v>29</v>
      </c>
      <c r="D833" s="23">
        <f>VLOOKUP(A833,Übersicht!$C$2:$D$67,2,FALSE)</f>
        <v>0</v>
      </c>
      <c r="E833" s="23" t="str">
        <f>VLOOKUP(A833,Übersicht!$C$2:$E$67,3,FALSE)</f>
        <v>5 bis ≤ 16 bar</v>
      </c>
      <c r="F833" s="3">
        <v>827</v>
      </c>
      <c r="G833" s="3">
        <f>VLOOKUP(A833,Übersicht!$C$2:$P$67,14,FALSE)</f>
        <v>3</v>
      </c>
      <c r="H833" s="3">
        <v>1</v>
      </c>
      <c r="I833" s="24">
        <v>1338.1555555555556</v>
      </c>
      <c r="J833" s="3">
        <v>1991</v>
      </c>
      <c r="K833" s="4">
        <f t="shared" si="12"/>
        <v>15</v>
      </c>
      <c r="L833" s="21">
        <f>VLOOKUP(A833,Übersicht!$C$2:$F$67,4,FALSE)</f>
        <v>45</v>
      </c>
      <c r="M833" s="21">
        <f>VLOOKUP(A833,Übersicht!$C$2:$F$67,4,FALSE)</f>
        <v>45</v>
      </c>
      <c r="N833" s="3" t="s">
        <v>67</v>
      </c>
      <c r="O833" s="3">
        <v>1</v>
      </c>
      <c r="P833" s="4">
        <f>VLOOKUP(A833,Übersicht!$C$2:$I$67,7,FALSE)*100</f>
        <v>100</v>
      </c>
      <c r="Q833" s="4" t="s">
        <v>67</v>
      </c>
      <c r="R833" s="4">
        <f>VLOOKUP(A833,Übersicht!$C$2:$J$67,8,FALSE)*100</f>
        <v>100</v>
      </c>
      <c r="S833" s="4" t="str">
        <f>VLOOKUP(A833,Übersicht!$C$2:$K$67,9,FALSE)</f>
        <v>-</v>
      </c>
      <c r="T833" s="4" t="str">
        <f>VLOOKUP(A833,Übersicht!$C$2:$L$67,10,FALSE)</f>
        <v>-</v>
      </c>
      <c r="U833" s="25">
        <f>VLOOKUP(A833,Übersicht!$C$2:$M$67,11,FALSE)</f>
        <v>300</v>
      </c>
      <c r="V833" s="25" t="str">
        <f>VLOOKUP(A833,Übersicht!$C$2:$N$67,12,FALSE)</f>
        <v>-</v>
      </c>
      <c r="W833" s="25" t="str">
        <f>VLOOKUP(A833,Übersicht!$C$2:$O$67,13,FALSE)</f>
        <v>-</v>
      </c>
      <c r="X833" s="4" t="s">
        <v>67</v>
      </c>
    </row>
    <row r="834" spans="1:24" x14ac:dyDescent="0.35">
      <c r="A834" s="3">
        <v>2213</v>
      </c>
      <c r="B834" s="22" t="s">
        <v>15</v>
      </c>
      <c r="C834" s="21" t="s">
        <v>29</v>
      </c>
      <c r="D834" s="23">
        <f>VLOOKUP(A834,Übersicht!$C$2:$D$67,2,FALSE)</f>
        <v>0</v>
      </c>
      <c r="E834" s="23" t="str">
        <f>VLOOKUP(A834,Übersicht!$C$2:$E$67,3,FALSE)</f>
        <v>5 bis ≤ 16 bar</v>
      </c>
      <c r="F834" s="3">
        <v>828</v>
      </c>
      <c r="G834" s="3">
        <f>VLOOKUP(A834,Übersicht!$C$2:$P$67,14,FALSE)</f>
        <v>3</v>
      </c>
      <c r="H834" s="3">
        <v>1</v>
      </c>
      <c r="I834" s="24">
        <v>1338.1555555555556</v>
      </c>
      <c r="J834" s="3">
        <v>1992</v>
      </c>
      <c r="K834" s="4">
        <f t="shared" si="12"/>
        <v>16</v>
      </c>
      <c r="L834" s="21">
        <f>VLOOKUP(A834,Übersicht!$C$2:$F$67,4,FALSE)</f>
        <v>45</v>
      </c>
      <c r="M834" s="21">
        <f>VLOOKUP(A834,Übersicht!$C$2:$F$67,4,FALSE)</f>
        <v>45</v>
      </c>
      <c r="N834" s="3" t="s">
        <v>67</v>
      </c>
      <c r="O834" s="3">
        <v>1</v>
      </c>
      <c r="P834" s="4">
        <f>VLOOKUP(A834,Übersicht!$C$2:$I$67,7,FALSE)*100</f>
        <v>100</v>
      </c>
      <c r="Q834" s="4" t="s">
        <v>67</v>
      </c>
      <c r="R834" s="4">
        <f>VLOOKUP(A834,Übersicht!$C$2:$J$67,8,FALSE)*100</f>
        <v>100</v>
      </c>
      <c r="S834" s="4" t="str">
        <f>VLOOKUP(A834,Übersicht!$C$2:$K$67,9,FALSE)</f>
        <v>-</v>
      </c>
      <c r="T834" s="4" t="str">
        <f>VLOOKUP(A834,Übersicht!$C$2:$L$67,10,FALSE)</f>
        <v>-</v>
      </c>
      <c r="U834" s="25">
        <f>VLOOKUP(A834,Übersicht!$C$2:$M$67,11,FALSE)</f>
        <v>300</v>
      </c>
      <c r="V834" s="25" t="str">
        <f>VLOOKUP(A834,Übersicht!$C$2:$N$67,12,FALSE)</f>
        <v>-</v>
      </c>
      <c r="W834" s="25" t="str">
        <f>VLOOKUP(A834,Übersicht!$C$2:$O$67,13,FALSE)</f>
        <v>-</v>
      </c>
      <c r="X834" s="4" t="s">
        <v>67</v>
      </c>
    </row>
    <row r="835" spans="1:24" x14ac:dyDescent="0.35">
      <c r="A835" s="3">
        <v>2213</v>
      </c>
      <c r="B835" s="22" t="s">
        <v>15</v>
      </c>
      <c r="C835" s="21" t="s">
        <v>29</v>
      </c>
      <c r="D835" s="23">
        <f>VLOOKUP(A835,Übersicht!$C$2:$D$67,2,FALSE)</f>
        <v>0</v>
      </c>
      <c r="E835" s="23" t="str">
        <f>VLOOKUP(A835,Übersicht!$C$2:$E$67,3,FALSE)</f>
        <v>5 bis ≤ 16 bar</v>
      </c>
      <c r="F835" s="3">
        <v>829</v>
      </c>
      <c r="G835" s="3">
        <f>VLOOKUP(A835,Übersicht!$C$2:$P$67,14,FALSE)</f>
        <v>3</v>
      </c>
      <c r="H835" s="3">
        <v>1</v>
      </c>
      <c r="I835" s="24">
        <v>1338.1555555555556</v>
      </c>
      <c r="J835" s="3">
        <v>1993</v>
      </c>
      <c r="K835" s="4">
        <f t="shared" si="12"/>
        <v>17</v>
      </c>
      <c r="L835" s="21">
        <f>VLOOKUP(A835,Übersicht!$C$2:$F$67,4,FALSE)</f>
        <v>45</v>
      </c>
      <c r="M835" s="21">
        <f>VLOOKUP(A835,Übersicht!$C$2:$F$67,4,FALSE)</f>
        <v>45</v>
      </c>
      <c r="N835" s="3" t="s">
        <v>67</v>
      </c>
      <c r="O835" s="3">
        <v>1</v>
      </c>
      <c r="P835" s="4">
        <f>VLOOKUP(A835,Übersicht!$C$2:$I$67,7,FALSE)*100</f>
        <v>100</v>
      </c>
      <c r="Q835" s="4" t="s">
        <v>67</v>
      </c>
      <c r="R835" s="4">
        <f>VLOOKUP(A835,Übersicht!$C$2:$J$67,8,FALSE)*100</f>
        <v>100</v>
      </c>
      <c r="S835" s="4" t="str">
        <f>VLOOKUP(A835,Übersicht!$C$2:$K$67,9,FALSE)</f>
        <v>-</v>
      </c>
      <c r="T835" s="4" t="str">
        <f>VLOOKUP(A835,Übersicht!$C$2:$L$67,10,FALSE)</f>
        <v>-</v>
      </c>
      <c r="U835" s="25">
        <f>VLOOKUP(A835,Übersicht!$C$2:$M$67,11,FALSE)</f>
        <v>300</v>
      </c>
      <c r="V835" s="25" t="str">
        <f>VLOOKUP(A835,Übersicht!$C$2:$N$67,12,FALSE)</f>
        <v>-</v>
      </c>
      <c r="W835" s="25" t="str">
        <f>VLOOKUP(A835,Übersicht!$C$2:$O$67,13,FALSE)</f>
        <v>-</v>
      </c>
      <c r="X835" s="4" t="s">
        <v>67</v>
      </c>
    </row>
    <row r="836" spans="1:24" x14ac:dyDescent="0.35">
      <c r="A836" s="3">
        <v>2213</v>
      </c>
      <c r="B836" s="22" t="s">
        <v>15</v>
      </c>
      <c r="C836" s="21" t="s">
        <v>29</v>
      </c>
      <c r="D836" s="23">
        <f>VLOOKUP(A836,Übersicht!$C$2:$D$67,2,FALSE)</f>
        <v>0</v>
      </c>
      <c r="E836" s="23" t="str">
        <f>VLOOKUP(A836,Übersicht!$C$2:$E$67,3,FALSE)</f>
        <v>5 bis ≤ 16 bar</v>
      </c>
      <c r="F836" s="3">
        <v>830</v>
      </c>
      <c r="G836" s="3">
        <f>VLOOKUP(A836,Übersicht!$C$2:$P$67,14,FALSE)</f>
        <v>3</v>
      </c>
      <c r="H836" s="3">
        <v>1</v>
      </c>
      <c r="I836" s="24">
        <v>1338.1555555555556</v>
      </c>
      <c r="J836" s="3">
        <v>1994</v>
      </c>
      <c r="K836" s="4">
        <f t="shared" si="12"/>
        <v>18</v>
      </c>
      <c r="L836" s="21">
        <f>VLOOKUP(A836,Übersicht!$C$2:$F$67,4,FALSE)</f>
        <v>45</v>
      </c>
      <c r="M836" s="21">
        <f>VLOOKUP(A836,Übersicht!$C$2:$F$67,4,FALSE)</f>
        <v>45</v>
      </c>
      <c r="N836" s="3" t="s">
        <v>67</v>
      </c>
      <c r="O836" s="3">
        <v>1</v>
      </c>
      <c r="P836" s="4">
        <f>VLOOKUP(A836,Übersicht!$C$2:$I$67,7,FALSE)*100</f>
        <v>100</v>
      </c>
      <c r="Q836" s="4" t="s">
        <v>67</v>
      </c>
      <c r="R836" s="4">
        <f>VLOOKUP(A836,Übersicht!$C$2:$J$67,8,FALSE)*100</f>
        <v>100</v>
      </c>
      <c r="S836" s="4" t="str">
        <f>VLOOKUP(A836,Übersicht!$C$2:$K$67,9,FALSE)</f>
        <v>-</v>
      </c>
      <c r="T836" s="4" t="str">
        <f>VLOOKUP(A836,Übersicht!$C$2:$L$67,10,FALSE)</f>
        <v>-</v>
      </c>
      <c r="U836" s="25">
        <f>VLOOKUP(A836,Übersicht!$C$2:$M$67,11,FALSE)</f>
        <v>300</v>
      </c>
      <c r="V836" s="25" t="str">
        <f>VLOOKUP(A836,Übersicht!$C$2:$N$67,12,FALSE)</f>
        <v>-</v>
      </c>
      <c r="W836" s="25" t="str">
        <f>VLOOKUP(A836,Übersicht!$C$2:$O$67,13,FALSE)</f>
        <v>-</v>
      </c>
      <c r="X836" s="4" t="s">
        <v>67</v>
      </c>
    </row>
    <row r="837" spans="1:24" x14ac:dyDescent="0.35">
      <c r="A837" s="3">
        <v>2213</v>
      </c>
      <c r="B837" s="22" t="s">
        <v>15</v>
      </c>
      <c r="C837" s="21" t="s">
        <v>29</v>
      </c>
      <c r="D837" s="23">
        <f>VLOOKUP(A837,Übersicht!$C$2:$D$67,2,FALSE)</f>
        <v>0</v>
      </c>
      <c r="E837" s="23" t="str">
        <f>VLOOKUP(A837,Übersicht!$C$2:$E$67,3,FALSE)</f>
        <v>5 bis ≤ 16 bar</v>
      </c>
      <c r="F837" s="3">
        <v>831</v>
      </c>
      <c r="G837" s="3">
        <f>VLOOKUP(A837,Übersicht!$C$2:$P$67,14,FALSE)</f>
        <v>3</v>
      </c>
      <c r="H837" s="3">
        <v>1</v>
      </c>
      <c r="I837" s="24">
        <v>1338.1555555555556</v>
      </c>
      <c r="J837" s="3">
        <v>1995</v>
      </c>
      <c r="K837" s="4">
        <f t="shared" si="12"/>
        <v>19</v>
      </c>
      <c r="L837" s="21">
        <f>VLOOKUP(A837,Übersicht!$C$2:$F$67,4,FALSE)</f>
        <v>45</v>
      </c>
      <c r="M837" s="21">
        <f>VLOOKUP(A837,Übersicht!$C$2:$F$67,4,FALSE)</f>
        <v>45</v>
      </c>
      <c r="N837" s="3" t="s">
        <v>67</v>
      </c>
      <c r="O837" s="3">
        <v>1</v>
      </c>
      <c r="P837" s="4">
        <f>VLOOKUP(A837,Übersicht!$C$2:$I$67,7,FALSE)*100</f>
        <v>100</v>
      </c>
      <c r="Q837" s="4" t="s">
        <v>67</v>
      </c>
      <c r="R837" s="4">
        <f>VLOOKUP(A837,Übersicht!$C$2:$J$67,8,FALSE)*100</f>
        <v>100</v>
      </c>
      <c r="S837" s="4" t="str">
        <f>VLOOKUP(A837,Übersicht!$C$2:$K$67,9,FALSE)</f>
        <v>-</v>
      </c>
      <c r="T837" s="4" t="str">
        <f>VLOOKUP(A837,Übersicht!$C$2:$L$67,10,FALSE)</f>
        <v>-</v>
      </c>
      <c r="U837" s="25">
        <f>VLOOKUP(A837,Übersicht!$C$2:$M$67,11,FALSE)</f>
        <v>300</v>
      </c>
      <c r="V837" s="25" t="str">
        <f>VLOOKUP(A837,Übersicht!$C$2:$N$67,12,FALSE)</f>
        <v>-</v>
      </c>
      <c r="W837" s="25" t="str">
        <f>VLOOKUP(A837,Übersicht!$C$2:$O$67,13,FALSE)</f>
        <v>-</v>
      </c>
      <c r="X837" s="4" t="s">
        <v>67</v>
      </c>
    </row>
    <row r="838" spans="1:24" x14ac:dyDescent="0.35">
      <c r="A838" s="3">
        <v>2213</v>
      </c>
      <c r="B838" s="22" t="s">
        <v>15</v>
      </c>
      <c r="C838" s="21" t="s">
        <v>29</v>
      </c>
      <c r="D838" s="23">
        <f>VLOOKUP(A838,Übersicht!$C$2:$D$67,2,FALSE)</f>
        <v>0</v>
      </c>
      <c r="E838" s="23" t="str">
        <f>VLOOKUP(A838,Übersicht!$C$2:$E$67,3,FALSE)</f>
        <v>5 bis ≤ 16 bar</v>
      </c>
      <c r="F838" s="3">
        <v>832</v>
      </c>
      <c r="G838" s="3">
        <f>VLOOKUP(A838,Übersicht!$C$2:$P$67,14,FALSE)</f>
        <v>3</v>
      </c>
      <c r="H838" s="3">
        <v>1</v>
      </c>
      <c r="I838" s="24">
        <v>1338.1555555555556</v>
      </c>
      <c r="J838" s="3">
        <v>1996</v>
      </c>
      <c r="K838" s="4">
        <f t="shared" si="12"/>
        <v>20</v>
      </c>
      <c r="L838" s="21">
        <f>VLOOKUP(A838,Übersicht!$C$2:$F$67,4,FALSE)</f>
        <v>45</v>
      </c>
      <c r="M838" s="21">
        <f>VLOOKUP(A838,Übersicht!$C$2:$F$67,4,FALSE)</f>
        <v>45</v>
      </c>
      <c r="N838" s="3" t="s">
        <v>67</v>
      </c>
      <c r="O838" s="3">
        <v>1</v>
      </c>
      <c r="P838" s="4">
        <f>VLOOKUP(A838,Übersicht!$C$2:$I$67,7,FALSE)*100</f>
        <v>100</v>
      </c>
      <c r="Q838" s="4" t="s">
        <v>67</v>
      </c>
      <c r="R838" s="4">
        <f>VLOOKUP(A838,Übersicht!$C$2:$J$67,8,FALSE)*100</f>
        <v>100</v>
      </c>
      <c r="S838" s="4" t="str">
        <f>VLOOKUP(A838,Übersicht!$C$2:$K$67,9,FALSE)</f>
        <v>-</v>
      </c>
      <c r="T838" s="4" t="str">
        <f>VLOOKUP(A838,Übersicht!$C$2:$L$67,10,FALSE)</f>
        <v>-</v>
      </c>
      <c r="U838" s="25">
        <f>VLOOKUP(A838,Übersicht!$C$2:$M$67,11,FALSE)</f>
        <v>300</v>
      </c>
      <c r="V838" s="25" t="str">
        <f>VLOOKUP(A838,Übersicht!$C$2:$N$67,12,FALSE)</f>
        <v>-</v>
      </c>
      <c r="W838" s="25" t="str">
        <f>VLOOKUP(A838,Übersicht!$C$2:$O$67,13,FALSE)</f>
        <v>-</v>
      </c>
      <c r="X838" s="4" t="s">
        <v>67</v>
      </c>
    </row>
    <row r="839" spans="1:24" x14ac:dyDescent="0.35">
      <c r="A839" s="3">
        <v>2213</v>
      </c>
      <c r="B839" s="22" t="s">
        <v>15</v>
      </c>
      <c r="C839" s="21" t="s">
        <v>29</v>
      </c>
      <c r="D839" s="23">
        <f>VLOOKUP(A839,Übersicht!$C$2:$D$67,2,FALSE)</f>
        <v>0</v>
      </c>
      <c r="E839" s="23" t="str">
        <f>VLOOKUP(A839,Übersicht!$C$2:$E$67,3,FALSE)</f>
        <v>5 bis ≤ 16 bar</v>
      </c>
      <c r="F839" s="3">
        <v>833</v>
      </c>
      <c r="G839" s="3">
        <f>VLOOKUP(A839,Übersicht!$C$2:$P$67,14,FALSE)</f>
        <v>3</v>
      </c>
      <c r="H839" s="3">
        <v>1</v>
      </c>
      <c r="I839" s="24">
        <v>1338.1555555555556</v>
      </c>
      <c r="J839" s="3">
        <v>1997</v>
      </c>
      <c r="K839" s="4">
        <f t="shared" ref="K839:K902" si="13">IF(M839-($K$2-J839)&lt;=0,0,M839-($K$2-J839))</f>
        <v>21</v>
      </c>
      <c r="L839" s="21">
        <f>VLOOKUP(A839,Übersicht!$C$2:$F$67,4,FALSE)</f>
        <v>45</v>
      </c>
      <c r="M839" s="21">
        <f>VLOOKUP(A839,Übersicht!$C$2:$F$67,4,FALSE)</f>
        <v>45</v>
      </c>
      <c r="N839" s="3" t="s">
        <v>67</v>
      </c>
      <c r="O839" s="3">
        <v>1</v>
      </c>
      <c r="P839" s="4">
        <f>VLOOKUP(A839,Übersicht!$C$2:$I$67,7,FALSE)*100</f>
        <v>100</v>
      </c>
      <c r="Q839" s="4" t="s">
        <v>67</v>
      </c>
      <c r="R839" s="4">
        <f>VLOOKUP(A839,Übersicht!$C$2:$J$67,8,FALSE)*100</f>
        <v>100</v>
      </c>
      <c r="S839" s="4" t="str">
        <f>VLOOKUP(A839,Übersicht!$C$2:$K$67,9,FALSE)</f>
        <v>-</v>
      </c>
      <c r="T839" s="4" t="str">
        <f>VLOOKUP(A839,Übersicht!$C$2:$L$67,10,FALSE)</f>
        <v>-</v>
      </c>
      <c r="U839" s="25">
        <f>VLOOKUP(A839,Übersicht!$C$2:$M$67,11,FALSE)</f>
        <v>300</v>
      </c>
      <c r="V839" s="25" t="str">
        <f>VLOOKUP(A839,Übersicht!$C$2:$N$67,12,FALSE)</f>
        <v>-</v>
      </c>
      <c r="W839" s="25" t="str">
        <f>VLOOKUP(A839,Übersicht!$C$2:$O$67,13,FALSE)</f>
        <v>-</v>
      </c>
      <c r="X839" s="4" t="s">
        <v>67</v>
      </c>
    </row>
    <row r="840" spans="1:24" x14ac:dyDescent="0.35">
      <c r="A840" s="3">
        <v>2213</v>
      </c>
      <c r="B840" s="22" t="s">
        <v>15</v>
      </c>
      <c r="C840" s="21" t="s">
        <v>29</v>
      </c>
      <c r="D840" s="23">
        <f>VLOOKUP(A840,Übersicht!$C$2:$D$67,2,FALSE)</f>
        <v>0</v>
      </c>
      <c r="E840" s="23" t="str">
        <f>VLOOKUP(A840,Übersicht!$C$2:$E$67,3,FALSE)</f>
        <v>5 bis ≤ 16 bar</v>
      </c>
      <c r="F840" s="3">
        <v>834</v>
      </c>
      <c r="G840" s="3">
        <f>VLOOKUP(A840,Übersicht!$C$2:$P$67,14,FALSE)</f>
        <v>3</v>
      </c>
      <c r="H840" s="3">
        <v>1</v>
      </c>
      <c r="I840" s="24">
        <v>1338.1555555555556</v>
      </c>
      <c r="J840" s="3">
        <v>1998</v>
      </c>
      <c r="K840" s="4">
        <f t="shared" si="13"/>
        <v>22</v>
      </c>
      <c r="L840" s="21">
        <f>VLOOKUP(A840,Übersicht!$C$2:$F$67,4,FALSE)</f>
        <v>45</v>
      </c>
      <c r="M840" s="21">
        <f>VLOOKUP(A840,Übersicht!$C$2:$F$67,4,FALSE)</f>
        <v>45</v>
      </c>
      <c r="N840" s="3" t="s">
        <v>67</v>
      </c>
      <c r="O840" s="3">
        <v>1</v>
      </c>
      <c r="P840" s="4">
        <f>VLOOKUP(A840,Übersicht!$C$2:$I$67,7,FALSE)*100</f>
        <v>100</v>
      </c>
      <c r="Q840" s="4" t="s">
        <v>67</v>
      </c>
      <c r="R840" s="4">
        <f>VLOOKUP(A840,Übersicht!$C$2:$J$67,8,FALSE)*100</f>
        <v>100</v>
      </c>
      <c r="S840" s="4" t="str">
        <f>VLOOKUP(A840,Übersicht!$C$2:$K$67,9,FALSE)</f>
        <v>-</v>
      </c>
      <c r="T840" s="4" t="str">
        <f>VLOOKUP(A840,Übersicht!$C$2:$L$67,10,FALSE)</f>
        <v>-</v>
      </c>
      <c r="U840" s="25">
        <f>VLOOKUP(A840,Übersicht!$C$2:$M$67,11,FALSE)</f>
        <v>300</v>
      </c>
      <c r="V840" s="25" t="str">
        <f>VLOOKUP(A840,Übersicht!$C$2:$N$67,12,FALSE)</f>
        <v>-</v>
      </c>
      <c r="W840" s="25" t="str">
        <f>VLOOKUP(A840,Übersicht!$C$2:$O$67,13,FALSE)</f>
        <v>-</v>
      </c>
      <c r="X840" s="4" t="s">
        <v>67</v>
      </c>
    </row>
    <row r="841" spans="1:24" x14ac:dyDescent="0.35">
      <c r="A841" s="3">
        <v>2213</v>
      </c>
      <c r="B841" s="22" t="s">
        <v>15</v>
      </c>
      <c r="C841" s="21" t="s">
        <v>29</v>
      </c>
      <c r="D841" s="23">
        <f>VLOOKUP(A841,Übersicht!$C$2:$D$67,2,FALSE)</f>
        <v>0</v>
      </c>
      <c r="E841" s="23" t="str">
        <f>VLOOKUP(A841,Übersicht!$C$2:$E$67,3,FALSE)</f>
        <v>5 bis ≤ 16 bar</v>
      </c>
      <c r="F841" s="3">
        <v>835</v>
      </c>
      <c r="G841" s="3">
        <f>VLOOKUP(A841,Übersicht!$C$2:$P$67,14,FALSE)</f>
        <v>3</v>
      </c>
      <c r="H841" s="3">
        <v>1</v>
      </c>
      <c r="I841" s="24">
        <v>1338.1555555555556</v>
      </c>
      <c r="J841" s="3">
        <v>1999</v>
      </c>
      <c r="K841" s="4">
        <f t="shared" si="13"/>
        <v>23</v>
      </c>
      <c r="L841" s="21">
        <f>VLOOKUP(A841,Übersicht!$C$2:$F$67,4,FALSE)</f>
        <v>45</v>
      </c>
      <c r="M841" s="21">
        <f>VLOOKUP(A841,Übersicht!$C$2:$F$67,4,FALSE)</f>
        <v>45</v>
      </c>
      <c r="N841" s="3" t="s">
        <v>67</v>
      </c>
      <c r="O841" s="3">
        <v>1</v>
      </c>
      <c r="P841" s="4">
        <f>VLOOKUP(A841,Übersicht!$C$2:$I$67,7,FALSE)*100</f>
        <v>100</v>
      </c>
      <c r="Q841" s="4" t="s">
        <v>67</v>
      </c>
      <c r="R841" s="4">
        <f>VLOOKUP(A841,Übersicht!$C$2:$J$67,8,FALSE)*100</f>
        <v>100</v>
      </c>
      <c r="S841" s="4" t="str">
        <f>VLOOKUP(A841,Übersicht!$C$2:$K$67,9,FALSE)</f>
        <v>-</v>
      </c>
      <c r="T841" s="4" t="str">
        <f>VLOOKUP(A841,Übersicht!$C$2:$L$67,10,FALSE)</f>
        <v>-</v>
      </c>
      <c r="U841" s="25">
        <f>VLOOKUP(A841,Übersicht!$C$2:$M$67,11,FALSE)</f>
        <v>300</v>
      </c>
      <c r="V841" s="25" t="str">
        <f>VLOOKUP(A841,Übersicht!$C$2:$N$67,12,FALSE)</f>
        <v>-</v>
      </c>
      <c r="W841" s="25" t="str">
        <f>VLOOKUP(A841,Übersicht!$C$2:$O$67,13,FALSE)</f>
        <v>-</v>
      </c>
      <c r="X841" s="4" t="s">
        <v>67</v>
      </c>
    </row>
    <row r="842" spans="1:24" x14ac:dyDescent="0.35">
      <c r="A842" s="3">
        <v>2213</v>
      </c>
      <c r="B842" s="22" t="s">
        <v>15</v>
      </c>
      <c r="C842" s="21" t="s">
        <v>29</v>
      </c>
      <c r="D842" s="23">
        <f>VLOOKUP(A842,Übersicht!$C$2:$D$67,2,FALSE)</f>
        <v>0</v>
      </c>
      <c r="E842" s="23" t="str">
        <f>VLOOKUP(A842,Übersicht!$C$2:$E$67,3,FALSE)</f>
        <v>5 bis ≤ 16 bar</v>
      </c>
      <c r="F842" s="3">
        <v>836</v>
      </c>
      <c r="G842" s="3">
        <f>VLOOKUP(A842,Übersicht!$C$2:$P$67,14,FALSE)</f>
        <v>3</v>
      </c>
      <c r="H842" s="3">
        <v>1</v>
      </c>
      <c r="I842" s="24">
        <v>1338.1555555555556</v>
      </c>
      <c r="J842" s="3">
        <v>2000</v>
      </c>
      <c r="K842" s="4">
        <f t="shared" si="13"/>
        <v>24</v>
      </c>
      <c r="L842" s="21">
        <f>VLOOKUP(A842,Übersicht!$C$2:$F$67,4,FALSE)</f>
        <v>45</v>
      </c>
      <c r="M842" s="21">
        <f>VLOOKUP(A842,Übersicht!$C$2:$F$67,4,FALSE)</f>
        <v>45</v>
      </c>
      <c r="N842" s="3" t="s">
        <v>67</v>
      </c>
      <c r="O842" s="3">
        <v>1</v>
      </c>
      <c r="P842" s="4">
        <f>VLOOKUP(A842,Übersicht!$C$2:$I$67,7,FALSE)*100</f>
        <v>100</v>
      </c>
      <c r="Q842" s="4" t="s">
        <v>67</v>
      </c>
      <c r="R842" s="4">
        <f>VLOOKUP(A842,Übersicht!$C$2:$J$67,8,FALSE)*100</f>
        <v>100</v>
      </c>
      <c r="S842" s="4" t="str">
        <f>VLOOKUP(A842,Übersicht!$C$2:$K$67,9,FALSE)</f>
        <v>-</v>
      </c>
      <c r="T842" s="4" t="str">
        <f>VLOOKUP(A842,Übersicht!$C$2:$L$67,10,FALSE)</f>
        <v>-</v>
      </c>
      <c r="U842" s="25">
        <f>VLOOKUP(A842,Übersicht!$C$2:$M$67,11,FALSE)</f>
        <v>300</v>
      </c>
      <c r="V842" s="25" t="str">
        <f>VLOOKUP(A842,Übersicht!$C$2:$N$67,12,FALSE)</f>
        <v>-</v>
      </c>
      <c r="W842" s="25" t="str">
        <f>VLOOKUP(A842,Übersicht!$C$2:$O$67,13,FALSE)</f>
        <v>-</v>
      </c>
      <c r="X842" s="4" t="s">
        <v>67</v>
      </c>
    </row>
    <row r="843" spans="1:24" x14ac:dyDescent="0.35">
      <c r="A843" s="3">
        <v>2213</v>
      </c>
      <c r="B843" s="22" t="s">
        <v>15</v>
      </c>
      <c r="C843" s="21" t="s">
        <v>29</v>
      </c>
      <c r="D843" s="23">
        <f>VLOOKUP(A843,Übersicht!$C$2:$D$67,2,FALSE)</f>
        <v>0</v>
      </c>
      <c r="E843" s="23" t="str">
        <f>VLOOKUP(A843,Übersicht!$C$2:$E$67,3,FALSE)</f>
        <v>5 bis ≤ 16 bar</v>
      </c>
      <c r="F843" s="3">
        <v>837</v>
      </c>
      <c r="G843" s="3">
        <f>VLOOKUP(A843,Übersicht!$C$2:$P$67,14,FALSE)</f>
        <v>3</v>
      </c>
      <c r="H843" s="3">
        <v>1</v>
      </c>
      <c r="I843" s="24">
        <v>1338.1555555555556</v>
      </c>
      <c r="J843" s="3">
        <v>2001</v>
      </c>
      <c r="K843" s="4">
        <f t="shared" si="13"/>
        <v>25</v>
      </c>
      <c r="L843" s="21">
        <f>VLOOKUP(A843,Übersicht!$C$2:$F$67,4,FALSE)</f>
        <v>45</v>
      </c>
      <c r="M843" s="21">
        <f>VLOOKUP(A843,Übersicht!$C$2:$F$67,4,FALSE)</f>
        <v>45</v>
      </c>
      <c r="N843" s="3" t="s">
        <v>67</v>
      </c>
      <c r="O843" s="3">
        <v>1</v>
      </c>
      <c r="P843" s="4">
        <f>VLOOKUP(A843,Übersicht!$C$2:$I$67,7,FALSE)*100</f>
        <v>100</v>
      </c>
      <c r="Q843" s="4" t="s">
        <v>67</v>
      </c>
      <c r="R843" s="4">
        <f>VLOOKUP(A843,Übersicht!$C$2:$J$67,8,FALSE)*100</f>
        <v>100</v>
      </c>
      <c r="S843" s="4" t="str">
        <f>VLOOKUP(A843,Übersicht!$C$2:$K$67,9,FALSE)</f>
        <v>-</v>
      </c>
      <c r="T843" s="4" t="str">
        <f>VLOOKUP(A843,Übersicht!$C$2:$L$67,10,FALSE)</f>
        <v>-</v>
      </c>
      <c r="U843" s="25">
        <f>VLOOKUP(A843,Übersicht!$C$2:$M$67,11,FALSE)</f>
        <v>300</v>
      </c>
      <c r="V843" s="25" t="str">
        <f>VLOOKUP(A843,Übersicht!$C$2:$N$67,12,FALSE)</f>
        <v>-</v>
      </c>
      <c r="W843" s="25" t="str">
        <f>VLOOKUP(A843,Übersicht!$C$2:$O$67,13,FALSE)</f>
        <v>-</v>
      </c>
      <c r="X843" s="4" t="s">
        <v>67</v>
      </c>
    </row>
    <row r="844" spans="1:24" x14ac:dyDescent="0.35">
      <c r="A844" s="3">
        <v>2213</v>
      </c>
      <c r="B844" s="22" t="s">
        <v>15</v>
      </c>
      <c r="C844" s="21" t="s">
        <v>29</v>
      </c>
      <c r="D844" s="23">
        <f>VLOOKUP(A844,Übersicht!$C$2:$D$67,2,FALSE)</f>
        <v>0</v>
      </c>
      <c r="E844" s="23" t="str">
        <f>VLOOKUP(A844,Übersicht!$C$2:$E$67,3,FALSE)</f>
        <v>5 bis ≤ 16 bar</v>
      </c>
      <c r="F844" s="3">
        <v>838</v>
      </c>
      <c r="G844" s="3">
        <f>VLOOKUP(A844,Übersicht!$C$2:$P$67,14,FALSE)</f>
        <v>3</v>
      </c>
      <c r="H844" s="3">
        <v>1</v>
      </c>
      <c r="I844" s="24">
        <v>1338.1555555555556</v>
      </c>
      <c r="J844" s="3">
        <v>2002</v>
      </c>
      <c r="K844" s="4">
        <f t="shared" si="13"/>
        <v>26</v>
      </c>
      <c r="L844" s="21">
        <f>VLOOKUP(A844,Übersicht!$C$2:$F$67,4,FALSE)</f>
        <v>45</v>
      </c>
      <c r="M844" s="21">
        <f>VLOOKUP(A844,Übersicht!$C$2:$F$67,4,FALSE)</f>
        <v>45</v>
      </c>
      <c r="N844" s="3" t="s">
        <v>67</v>
      </c>
      <c r="O844" s="3">
        <v>1</v>
      </c>
      <c r="P844" s="4">
        <f>VLOOKUP(A844,Übersicht!$C$2:$I$67,7,FALSE)*100</f>
        <v>100</v>
      </c>
      <c r="Q844" s="4" t="s">
        <v>67</v>
      </c>
      <c r="R844" s="4">
        <f>VLOOKUP(A844,Übersicht!$C$2:$J$67,8,FALSE)*100</f>
        <v>100</v>
      </c>
      <c r="S844" s="4" t="str">
        <f>VLOOKUP(A844,Übersicht!$C$2:$K$67,9,FALSE)</f>
        <v>-</v>
      </c>
      <c r="T844" s="4" t="str">
        <f>VLOOKUP(A844,Übersicht!$C$2:$L$67,10,FALSE)</f>
        <v>-</v>
      </c>
      <c r="U844" s="25">
        <f>VLOOKUP(A844,Übersicht!$C$2:$M$67,11,FALSE)</f>
        <v>300</v>
      </c>
      <c r="V844" s="25" t="str">
        <f>VLOOKUP(A844,Übersicht!$C$2:$N$67,12,FALSE)</f>
        <v>-</v>
      </c>
      <c r="W844" s="25" t="str">
        <f>VLOOKUP(A844,Übersicht!$C$2:$O$67,13,FALSE)</f>
        <v>-</v>
      </c>
      <c r="X844" s="4" t="s">
        <v>67</v>
      </c>
    </row>
    <row r="845" spans="1:24" x14ac:dyDescent="0.35">
      <c r="A845" s="3">
        <v>2213</v>
      </c>
      <c r="B845" s="22" t="s">
        <v>15</v>
      </c>
      <c r="C845" s="21" t="s">
        <v>29</v>
      </c>
      <c r="D845" s="23">
        <f>VLOOKUP(A845,Übersicht!$C$2:$D$67,2,FALSE)</f>
        <v>0</v>
      </c>
      <c r="E845" s="23" t="str">
        <f>VLOOKUP(A845,Übersicht!$C$2:$E$67,3,FALSE)</f>
        <v>5 bis ≤ 16 bar</v>
      </c>
      <c r="F845" s="3">
        <v>839</v>
      </c>
      <c r="G845" s="3">
        <f>VLOOKUP(A845,Übersicht!$C$2:$P$67,14,FALSE)</f>
        <v>3</v>
      </c>
      <c r="H845" s="3">
        <v>1</v>
      </c>
      <c r="I845" s="24">
        <v>1338.1555555555556</v>
      </c>
      <c r="J845" s="3">
        <v>2003</v>
      </c>
      <c r="K845" s="4">
        <f t="shared" si="13"/>
        <v>27</v>
      </c>
      <c r="L845" s="21">
        <f>VLOOKUP(A845,Übersicht!$C$2:$F$67,4,FALSE)</f>
        <v>45</v>
      </c>
      <c r="M845" s="21">
        <f>VLOOKUP(A845,Übersicht!$C$2:$F$67,4,FALSE)</f>
        <v>45</v>
      </c>
      <c r="N845" s="3" t="s">
        <v>67</v>
      </c>
      <c r="O845" s="3">
        <v>1</v>
      </c>
      <c r="P845" s="4">
        <f>VLOOKUP(A845,Übersicht!$C$2:$I$67,7,FALSE)*100</f>
        <v>100</v>
      </c>
      <c r="Q845" s="4" t="s">
        <v>67</v>
      </c>
      <c r="R845" s="4">
        <f>VLOOKUP(A845,Übersicht!$C$2:$J$67,8,FALSE)*100</f>
        <v>100</v>
      </c>
      <c r="S845" s="4" t="str">
        <f>VLOOKUP(A845,Übersicht!$C$2:$K$67,9,FALSE)</f>
        <v>-</v>
      </c>
      <c r="T845" s="4" t="str">
        <f>VLOOKUP(A845,Übersicht!$C$2:$L$67,10,FALSE)</f>
        <v>-</v>
      </c>
      <c r="U845" s="25">
        <f>VLOOKUP(A845,Übersicht!$C$2:$M$67,11,FALSE)</f>
        <v>300</v>
      </c>
      <c r="V845" s="25" t="str">
        <f>VLOOKUP(A845,Übersicht!$C$2:$N$67,12,FALSE)</f>
        <v>-</v>
      </c>
      <c r="W845" s="25" t="str">
        <f>VLOOKUP(A845,Übersicht!$C$2:$O$67,13,FALSE)</f>
        <v>-</v>
      </c>
      <c r="X845" s="4" t="s">
        <v>67</v>
      </c>
    </row>
    <row r="846" spans="1:24" x14ac:dyDescent="0.35">
      <c r="A846" s="3">
        <v>2213</v>
      </c>
      <c r="B846" s="22" t="s">
        <v>15</v>
      </c>
      <c r="C846" s="21" t="s">
        <v>29</v>
      </c>
      <c r="D846" s="23">
        <f>VLOOKUP(A846,Übersicht!$C$2:$D$67,2,FALSE)</f>
        <v>0</v>
      </c>
      <c r="E846" s="23" t="str">
        <f>VLOOKUP(A846,Übersicht!$C$2:$E$67,3,FALSE)</f>
        <v>5 bis ≤ 16 bar</v>
      </c>
      <c r="F846" s="3">
        <v>840</v>
      </c>
      <c r="G846" s="3">
        <f>VLOOKUP(A846,Übersicht!$C$2:$P$67,14,FALSE)</f>
        <v>3</v>
      </c>
      <c r="H846" s="3">
        <v>1</v>
      </c>
      <c r="I846" s="24">
        <v>1338.1555555555556</v>
      </c>
      <c r="J846" s="3">
        <v>2004</v>
      </c>
      <c r="K846" s="4">
        <f t="shared" si="13"/>
        <v>28</v>
      </c>
      <c r="L846" s="21">
        <f>VLOOKUP(A846,Übersicht!$C$2:$F$67,4,FALSE)</f>
        <v>45</v>
      </c>
      <c r="M846" s="21">
        <f>VLOOKUP(A846,Übersicht!$C$2:$F$67,4,FALSE)</f>
        <v>45</v>
      </c>
      <c r="N846" s="3" t="s">
        <v>67</v>
      </c>
      <c r="O846" s="3">
        <v>1</v>
      </c>
      <c r="P846" s="4">
        <f>VLOOKUP(A846,Übersicht!$C$2:$I$67,7,FALSE)*100</f>
        <v>100</v>
      </c>
      <c r="Q846" s="4" t="s">
        <v>67</v>
      </c>
      <c r="R846" s="4">
        <f>VLOOKUP(A846,Übersicht!$C$2:$J$67,8,FALSE)*100</f>
        <v>100</v>
      </c>
      <c r="S846" s="4" t="str">
        <f>VLOOKUP(A846,Übersicht!$C$2:$K$67,9,FALSE)</f>
        <v>-</v>
      </c>
      <c r="T846" s="4" t="str">
        <f>VLOOKUP(A846,Übersicht!$C$2:$L$67,10,FALSE)</f>
        <v>-</v>
      </c>
      <c r="U846" s="25">
        <f>VLOOKUP(A846,Übersicht!$C$2:$M$67,11,FALSE)</f>
        <v>300</v>
      </c>
      <c r="V846" s="25" t="str">
        <f>VLOOKUP(A846,Übersicht!$C$2:$N$67,12,FALSE)</f>
        <v>-</v>
      </c>
      <c r="W846" s="25" t="str">
        <f>VLOOKUP(A846,Übersicht!$C$2:$O$67,13,FALSE)</f>
        <v>-</v>
      </c>
      <c r="X846" s="4" t="s">
        <v>67</v>
      </c>
    </row>
    <row r="847" spans="1:24" x14ac:dyDescent="0.35">
      <c r="A847" s="3">
        <v>2213</v>
      </c>
      <c r="B847" s="22" t="s">
        <v>15</v>
      </c>
      <c r="C847" s="21" t="s">
        <v>29</v>
      </c>
      <c r="D847" s="23">
        <f>VLOOKUP(A847,Übersicht!$C$2:$D$67,2,FALSE)</f>
        <v>0</v>
      </c>
      <c r="E847" s="23" t="str">
        <f>VLOOKUP(A847,Übersicht!$C$2:$E$67,3,FALSE)</f>
        <v>5 bis ≤ 16 bar</v>
      </c>
      <c r="F847" s="3">
        <v>841</v>
      </c>
      <c r="G847" s="3">
        <f>VLOOKUP(A847,Übersicht!$C$2:$P$67,14,FALSE)</f>
        <v>3</v>
      </c>
      <c r="H847" s="3">
        <v>1</v>
      </c>
      <c r="I847" s="24">
        <v>1338.1555555555556</v>
      </c>
      <c r="J847" s="3">
        <v>2005</v>
      </c>
      <c r="K847" s="4">
        <f t="shared" si="13"/>
        <v>29</v>
      </c>
      <c r="L847" s="21">
        <f>VLOOKUP(A847,Übersicht!$C$2:$F$67,4,FALSE)</f>
        <v>45</v>
      </c>
      <c r="M847" s="21">
        <f>VLOOKUP(A847,Übersicht!$C$2:$F$67,4,FALSE)</f>
        <v>45</v>
      </c>
      <c r="N847" s="3" t="s">
        <v>67</v>
      </c>
      <c r="O847" s="3">
        <v>1</v>
      </c>
      <c r="P847" s="4">
        <f>VLOOKUP(A847,Übersicht!$C$2:$I$67,7,FALSE)*100</f>
        <v>100</v>
      </c>
      <c r="Q847" s="4" t="s">
        <v>67</v>
      </c>
      <c r="R847" s="4">
        <f>VLOOKUP(A847,Übersicht!$C$2:$J$67,8,FALSE)*100</f>
        <v>100</v>
      </c>
      <c r="S847" s="4" t="str">
        <f>VLOOKUP(A847,Übersicht!$C$2:$K$67,9,FALSE)</f>
        <v>-</v>
      </c>
      <c r="T847" s="4" t="str">
        <f>VLOOKUP(A847,Übersicht!$C$2:$L$67,10,FALSE)</f>
        <v>-</v>
      </c>
      <c r="U847" s="25">
        <f>VLOOKUP(A847,Übersicht!$C$2:$M$67,11,FALSE)</f>
        <v>300</v>
      </c>
      <c r="V847" s="25" t="str">
        <f>VLOOKUP(A847,Übersicht!$C$2:$N$67,12,FALSE)</f>
        <v>-</v>
      </c>
      <c r="W847" s="25" t="str">
        <f>VLOOKUP(A847,Übersicht!$C$2:$O$67,13,FALSE)</f>
        <v>-</v>
      </c>
      <c r="X847" s="4" t="s">
        <v>67</v>
      </c>
    </row>
    <row r="848" spans="1:24" x14ac:dyDescent="0.35">
      <c r="A848" s="3">
        <v>2213</v>
      </c>
      <c r="B848" s="22" t="s">
        <v>15</v>
      </c>
      <c r="C848" s="21" t="s">
        <v>29</v>
      </c>
      <c r="D848" s="23">
        <f>VLOOKUP(A848,Übersicht!$C$2:$D$67,2,FALSE)</f>
        <v>0</v>
      </c>
      <c r="E848" s="23" t="str">
        <f>VLOOKUP(A848,Übersicht!$C$2:$E$67,3,FALSE)</f>
        <v>5 bis ≤ 16 bar</v>
      </c>
      <c r="F848" s="3">
        <v>842</v>
      </c>
      <c r="G848" s="3">
        <f>VLOOKUP(A848,Übersicht!$C$2:$P$67,14,FALSE)</f>
        <v>3</v>
      </c>
      <c r="H848" s="3">
        <v>1</v>
      </c>
      <c r="I848" s="24">
        <v>1338.1555555555556</v>
      </c>
      <c r="J848" s="3">
        <v>2006</v>
      </c>
      <c r="K848" s="4">
        <f t="shared" si="13"/>
        <v>30</v>
      </c>
      <c r="L848" s="21">
        <f>VLOOKUP(A848,Übersicht!$C$2:$F$67,4,FALSE)</f>
        <v>45</v>
      </c>
      <c r="M848" s="21">
        <f>VLOOKUP(A848,Übersicht!$C$2:$F$67,4,FALSE)</f>
        <v>45</v>
      </c>
      <c r="N848" s="3" t="s">
        <v>67</v>
      </c>
      <c r="O848" s="3">
        <v>1</v>
      </c>
      <c r="P848" s="4">
        <f>VLOOKUP(A848,Übersicht!$C$2:$I$67,7,FALSE)*100</f>
        <v>100</v>
      </c>
      <c r="Q848" s="4" t="s">
        <v>67</v>
      </c>
      <c r="R848" s="4">
        <f>VLOOKUP(A848,Übersicht!$C$2:$J$67,8,FALSE)*100</f>
        <v>100</v>
      </c>
      <c r="S848" s="4" t="str">
        <f>VLOOKUP(A848,Übersicht!$C$2:$K$67,9,FALSE)</f>
        <v>-</v>
      </c>
      <c r="T848" s="4" t="str">
        <f>VLOOKUP(A848,Übersicht!$C$2:$L$67,10,FALSE)</f>
        <v>-</v>
      </c>
      <c r="U848" s="25">
        <f>VLOOKUP(A848,Übersicht!$C$2:$M$67,11,FALSE)</f>
        <v>300</v>
      </c>
      <c r="V848" s="25" t="str">
        <f>VLOOKUP(A848,Übersicht!$C$2:$N$67,12,FALSE)</f>
        <v>-</v>
      </c>
      <c r="W848" s="25" t="str">
        <f>VLOOKUP(A848,Übersicht!$C$2:$O$67,13,FALSE)</f>
        <v>-</v>
      </c>
      <c r="X848" s="4" t="s">
        <v>67</v>
      </c>
    </row>
    <row r="849" spans="1:24" x14ac:dyDescent="0.35">
      <c r="A849" s="3">
        <v>2213</v>
      </c>
      <c r="B849" s="22" t="s">
        <v>15</v>
      </c>
      <c r="C849" s="21" t="s">
        <v>29</v>
      </c>
      <c r="D849" s="23">
        <f>VLOOKUP(A849,Übersicht!$C$2:$D$67,2,FALSE)</f>
        <v>0</v>
      </c>
      <c r="E849" s="23" t="str">
        <f>VLOOKUP(A849,Übersicht!$C$2:$E$67,3,FALSE)</f>
        <v>5 bis ≤ 16 bar</v>
      </c>
      <c r="F849" s="3">
        <v>843</v>
      </c>
      <c r="G849" s="3">
        <f>VLOOKUP(A849,Übersicht!$C$2:$P$67,14,FALSE)</f>
        <v>3</v>
      </c>
      <c r="H849" s="3">
        <v>1</v>
      </c>
      <c r="I849" s="24">
        <v>1338.1555555555556</v>
      </c>
      <c r="J849" s="3">
        <v>2007</v>
      </c>
      <c r="K849" s="4">
        <f t="shared" si="13"/>
        <v>31</v>
      </c>
      <c r="L849" s="21">
        <f>VLOOKUP(A849,Übersicht!$C$2:$F$67,4,FALSE)</f>
        <v>45</v>
      </c>
      <c r="M849" s="21">
        <f>VLOOKUP(A849,Übersicht!$C$2:$F$67,4,FALSE)</f>
        <v>45</v>
      </c>
      <c r="N849" s="3" t="s">
        <v>67</v>
      </c>
      <c r="O849" s="3">
        <v>1</v>
      </c>
      <c r="P849" s="4">
        <f>VLOOKUP(A849,Übersicht!$C$2:$I$67,7,FALSE)*100</f>
        <v>100</v>
      </c>
      <c r="Q849" s="4" t="s">
        <v>67</v>
      </c>
      <c r="R849" s="4">
        <f>VLOOKUP(A849,Übersicht!$C$2:$J$67,8,FALSE)*100</f>
        <v>100</v>
      </c>
      <c r="S849" s="4" t="str">
        <f>VLOOKUP(A849,Übersicht!$C$2:$K$67,9,FALSE)</f>
        <v>-</v>
      </c>
      <c r="T849" s="4" t="str">
        <f>VLOOKUP(A849,Übersicht!$C$2:$L$67,10,FALSE)</f>
        <v>-</v>
      </c>
      <c r="U849" s="25">
        <f>VLOOKUP(A849,Übersicht!$C$2:$M$67,11,FALSE)</f>
        <v>300</v>
      </c>
      <c r="V849" s="25" t="str">
        <f>VLOOKUP(A849,Übersicht!$C$2:$N$67,12,FALSE)</f>
        <v>-</v>
      </c>
      <c r="W849" s="25" t="str">
        <f>VLOOKUP(A849,Übersicht!$C$2:$O$67,13,FALSE)</f>
        <v>-</v>
      </c>
      <c r="X849" s="4" t="s">
        <v>67</v>
      </c>
    </row>
    <row r="850" spans="1:24" x14ac:dyDescent="0.35">
      <c r="A850" s="3">
        <v>2213</v>
      </c>
      <c r="B850" s="22" t="s">
        <v>15</v>
      </c>
      <c r="C850" s="21" t="s">
        <v>29</v>
      </c>
      <c r="D850" s="23">
        <f>VLOOKUP(A850,Übersicht!$C$2:$D$67,2,FALSE)</f>
        <v>0</v>
      </c>
      <c r="E850" s="23" t="str">
        <f>VLOOKUP(A850,Übersicht!$C$2:$E$67,3,FALSE)</f>
        <v>5 bis ≤ 16 bar</v>
      </c>
      <c r="F850" s="3">
        <v>844</v>
      </c>
      <c r="G850" s="3">
        <f>VLOOKUP(A850,Übersicht!$C$2:$P$67,14,FALSE)</f>
        <v>3</v>
      </c>
      <c r="H850" s="3">
        <v>1</v>
      </c>
      <c r="I850" s="24">
        <v>1338.1555555555556</v>
      </c>
      <c r="J850" s="3">
        <v>2008</v>
      </c>
      <c r="K850" s="4">
        <f t="shared" si="13"/>
        <v>32</v>
      </c>
      <c r="L850" s="21">
        <f>VLOOKUP(A850,Übersicht!$C$2:$F$67,4,FALSE)</f>
        <v>45</v>
      </c>
      <c r="M850" s="21">
        <f>VLOOKUP(A850,Übersicht!$C$2:$F$67,4,FALSE)</f>
        <v>45</v>
      </c>
      <c r="N850" s="3" t="s">
        <v>67</v>
      </c>
      <c r="O850" s="3">
        <v>1</v>
      </c>
      <c r="P850" s="4">
        <f>VLOOKUP(A850,Übersicht!$C$2:$I$67,7,FALSE)*100</f>
        <v>100</v>
      </c>
      <c r="Q850" s="4" t="s">
        <v>67</v>
      </c>
      <c r="R850" s="4">
        <f>VLOOKUP(A850,Übersicht!$C$2:$J$67,8,FALSE)*100</f>
        <v>100</v>
      </c>
      <c r="S850" s="4" t="str">
        <f>VLOOKUP(A850,Übersicht!$C$2:$K$67,9,FALSE)</f>
        <v>-</v>
      </c>
      <c r="T850" s="4" t="str">
        <f>VLOOKUP(A850,Übersicht!$C$2:$L$67,10,FALSE)</f>
        <v>-</v>
      </c>
      <c r="U850" s="25">
        <f>VLOOKUP(A850,Übersicht!$C$2:$M$67,11,FALSE)</f>
        <v>300</v>
      </c>
      <c r="V850" s="25" t="str">
        <f>VLOOKUP(A850,Übersicht!$C$2:$N$67,12,FALSE)</f>
        <v>-</v>
      </c>
      <c r="W850" s="25" t="str">
        <f>VLOOKUP(A850,Übersicht!$C$2:$O$67,13,FALSE)</f>
        <v>-</v>
      </c>
      <c r="X850" s="4" t="s">
        <v>67</v>
      </c>
    </row>
    <row r="851" spans="1:24" x14ac:dyDescent="0.35">
      <c r="A851" s="3">
        <v>2213</v>
      </c>
      <c r="B851" s="22" t="s">
        <v>15</v>
      </c>
      <c r="C851" s="21" t="s">
        <v>29</v>
      </c>
      <c r="D851" s="23">
        <f>VLOOKUP(A851,Übersicht!$C$2:$D$67,2,FALSE)</f>
        <v>0</v>
      </c>
      <c r="E851" s="23" t="str">
        <f>VLOOKUP(A851,Übersicht!$C$2:$E$67,3,FALSE)</f>
        <v>5 bis ≤ 16 bar</v>
      </c>
      <c r="F851" s="3">
        <v>845</v>
      </c>
      <c r="G851" s="3">
        <f>VLOOKUP(A851,Übersicht!$C$2:$P$67,14,FALSE)</f>
        <v>3</v>
      </c>
      <c r="H851" s="3">
        <v>1</v>
      </c>
      <c r="I851" s="24">
        <v>1338.1555555555556</v>
      </c>
      <c r="J851" s="3">
        <v>2009</v>
      </c>
      <c r="K851" s="4">
        <f t="shared" si="13"/>
        <v>33</v>
      </c>
      <c r="L851" s="21">
        <f>VLOOKUP(A851,Übersicht!$C$2:$F$67,4,FALSE)</f>
        <v>45</v>
      </c>
      <c r="M851" s="21">
        <f>VLOOKUP(A851,Übersicht!$C$2:$F$67,4,FALSE)</f>
        <v>45</v>
      </c>
      <c r="N851" s="3" t="s">
        <v>67</v>
      </c>
      <c r="O851" s="3">
        <v>1</v>
      </c>
      <c r="P851" s="4">
        <f>VLOOKUP(A851,Übersicht!$C$2:$I$67,7,FALSE)*100</f>
        <v>100</v>
      </c>
      <c r="Q851" s="4" t="s">
        <v>67</v>
      </c>
      <c r="R851" s="4">
        <f>VLOOKUP(A851,Übersicht!$C$2:$J$67,8,FALSE)*100</f>
        <v>100</v>
      </c>
      <c r="S851" s="4" t="str">
        <f>VLOOKUP(A851,Übersicht!$C$2:$K$67,9,FALSE)</f>
        <v>-</v>
      </c>
      <c r="T851" s="4" t="str">
        <f>VLOOKUP(A851,Übersicht!$C$2:$L$67,10,FALSE)</f>
        <v>-</v>
      </c>
      <c r="U851" s="25">
        <f>VLOOKUP(A851,Übersicht!$C$2:$M$67,11,FALSE)</f>
        <v>300</v>
      </c>
      <c r="V851" s="25" t="str">
        <f>VLOOKUP(A851,Übersicht!$C$2:$N$67,12,FALSE)</f>
        <v>-</v>
      </c>
      <c r="W851" s="25" t="str">
        <f>VLOOKUP(A851,Übersicht!$C$2:$O$67,13,FALSE)</f>
        <v>-</v>
      </c>
      <c r="X851" s="4" t="s">
        <v>67</v>
      </c>
    </row>
    <row r="852" spans="1:24" x14ac:dyDescent="0.35">
      <c r="A852" s="3">
        <v>2213</v>
      </c>
      <c r="B852" s="22" t="s">
        <v>15</v>
      </c>
      <c r="C852" s="21" t="s">
        <v>29</v>
      </c>
      <c r="D852" s="23">
        <f>VLOOKUP(A852,Übersicht!$C$2:$D$67,2,FALSE)</f>
        <v>0</v>
      </c>
      <c r="E852" s="23" t="str">
        <f>VLOOKUP(A852,Übersicht!$C$2:$E$67,3,FALSE)</f>
        <v>5 bis ≤ 16 bar</v>
      </c>
      <c r="F852" s="3">
        <v>846</v>
      </c>
      <c r="G852" s="3">
        <f>VLOOKUP(A852,Übersicht!$C$2:$P$67,14,FALSE)</f>
        <v>3</v>
      </c>
      <c r="H852" s="3">
        <v>1</v>
      </c>
      <c r="I852" s="24">
        <v>1338.1555555555556</v>
      </c>
      <c r="J852" s="3">
        <v>2010</v>
      </c>
      <c r="K852" s="4">
        <f t="shared" si="13"/>
        <v>34</v>
      </c>
      <c r="L852" s="21">
        <f>VLOOKUP(A852,Übersicht!$C$2:$F$67,4,FALSE)</f>
        <v>45</v>
      </c>
      <c r="M852" s="21">
        <f>VLOOKUP(A852,Übersicht!$C$2:$F$67,4,FALSE)</f>
        <v>45</v>
      </c>
      <c r="N852" s="3" t="s">
        <v>67</v>
      </c>
      <c r="O852" s="3">
        <v>1</v>
      </c>
      <c r="P852" s="4">
        <f>VLOOKUP(A852,Übersicht!$C$2:$I$67,7,FALSE)*100</f>
        <v>100</v>
      </c>
      <c r="Q852" s="4" t="s">
        <v>67</v>
      </c>
      <c r="R852" s="4">
        <f>VLOOKUP(A852,Übersicht!$C$2:$J$67,8,FALSE)*100</f>
        <v>100</v>
      </c>
      <c r="S852" s="4" t="str">
        <f>VLOOKUP(A852,Übersicht!$C$2:$K$67,9,FALSE)</f>
        <v>-</v>
      </c>
      <c r="T852" s="4" t="str">
        <f>VLOOKUP(A852,Übersicht!$C$2:$L$67,10,FALSE)</f>
        <v>-</v>
      </c>
      <c r="U852" s="25">
        <f>VLOOKUP(A852,Übersicht!$C$2:$M$67,11,FALSE)</f>
        <v>300</v>
      </c>
      <c r="V852" s="25" t="str">
        <f>VLOOKUP(A852,Übersicht!$C$2:$N$67,12,FALSE)</f>
        <v>-</v>
      </c>
      <c r="W852" s="25" t="str">
        <f>VLOOKUP(A852,Übersicht!$C$2:$O$67,13,FALSE)</f>
        <v>-</v>
      </c>
      <c r="X852" s="4" t="s">
        <v>67</v>
      </c>
    </row>
    <row r="853" spans="1:24" x14ac:dyDescent="0.35">
      <c r="A853" s="3">
        <v>2213</v>
      </c>
      <c r="B853" s="22" t="s">
        <v>15</v>
      </c>
      <c r="C853" s="21" t="s">
        <v>29</v>
      </c>
      <c r="D853" s="23">
        <f>VLOOKUP(A853,Übersicht!$C$2:$D$67,2,FALSE)</f>
        <v>0</v>
      </c>
      <c r="E853" s="23" t="str">
        <f>VLOOKUP(A853,Übersicht!$C$2:$E$67,3,FALSE)</f>
        <v>5 bis ≤ 16 bar</v>
      </c>
      <c r="F853" s="3">
        <v>847</v>
      </c>
      <c r="G853" s="3">
        <f>VLOOKUP(A853,Übersicht!$C$2:$P$67,14,FALSE)</f>
        <v>3</v>
      </c>
      <c r="H853" s="3">
        <v>1</v>
      </c>
      <c r="I853" s="24">
        <v>1338.1555555555556</v>
      </c>
      <c r="J853" s="3">
        <v>2011</v>
      </c>
      <c r="K853" s="4">
        <f t="shared" si="13"/>
        <v>35</v>
      </c>
      <c r="L853" s="21">
        <f>VLOOKUP(A853,Übersicht!$C$2:$F$67,4,FALSE)</f>
        <v>45</v>
      </c>
      <c r="M853" s="21">
        <f>VLOOKUP(A853,Übersicht!$C$2:$F$67,4,FALSE)</f>
        <v>45</v>
      </c>
      <c r="N853" s="3" t="s">
        <v>67</v>
      </c>
      <c r="O853" s="3">
        <v>1</v>
      </c>
      <c r="P853" s="4">
        <f>VLOOKUP(A853,Übersicht!$C$2:$I$67,7,FALSE)*100</f>
        <v>100</v>
      </c>
      <c r="Q853" s="4" t="s">
        <v>67</v>
      </c>
      <c r="R853" s="4">
        <f>VLOOKUP(A853,Übersicht!$C$2:$J$67,8,FALSE)*100</f>
        <v>100</v>
      </c>
      <c r="S853" s="4" t="str">
        <f>VLOOKUP(A853,Übersicht!$C$2:$K$67,9,FALSE)</f>
        <v>-</v>
      </c>
      <c r="T853" s="4" t="str">
        <f>VLOOKUP(A853,Übersicht!$C$2:$L$67,10,FALSE)</f>
        <v>-</v>
      </c>
      <c r="U853" s="25">
        <f>VLOOKUP(A853,Übersicht!$C$2:$M$67,11,FALSE)</f>
        <v>300</v>
      </c>
      <c r="V853" s="25" t="str">
        <f>VLOOKUP(A853,Übersicht!$C$2:$N$67,12,FALSE)</f>
        <v>-</v>
      </c>
      <c r="W853" s="25" t="str">
        <f>VLOOKUP(A853,Übersicht!$C$2:$O$67,13,FALSE)</f>
        <v>-</v>
      </c>
      <c r="X853" s="4" t="s">
        <v>67</v>
      </c>
    </row>
    <row r="854" spans="1:24" x14ac:dyDescent="0.35">
      <c r="A854" s="3">
        <v>2213</v>
      </c>
      <c r="B854" s="22" t="s">
        <v>15</v>
      </c>
      <c r="C854" s="21" t="s">
        <v>29</v>
      </c>
      <c r="D854" s="23">
        <f>VLOOKUP(A854,Übersicht!$C$2:$D$67,2,FALSE)</f>
        <v>0</v>
      </c>
      <c r="E854" s="23" t="str">
        <f>VLOOKUP(A854,Übersicht!$C$2:$E$67,3,FALSE)</f>
        <v>5 bis ≤ 16 bar</v>
      </c>
      <c r="F854" s="3">
        <v>848</v>
      </c>
      <c r="G854" s="3">
        <f>VLOOKUP(A854,Übersicht!$C$2:$P$67,14,FALSE)</f>
        <v>3</v>
      </c>
      <c r="H854" s="3">
        <v>1</v>
      </c>
      <c r="I854" s="24">
        <v>1338.1555555555556</v>
      </c>
      <c r="J854" s="3">
        <v>2012</v>
      </c>
      <c r="K854" s="4">
        <f t="shared" si="13"/>
        <v>36</v>
      </c>
      <c r="L854" s="21">
        <f>VLOOKUP(A854,Übersicht!$C$2:$F$67,4,FALSE)</f>
        <v>45</v>
      </c>
      <c r="M854" s="21">
        <f>VLOOKUP(A854,Übersicht!$C$2:$F$67,4,FALSE)</f>
        <v>45</v>
      </c>
      <c r="N854" s="3" t="s">
        <v>67</v>
      </c>
      <c r="O854" s="3">
        <v>1</v>
      </c>
      <c r="P854" s="4">
        <f>VLOOKUP(A854,Übersicht!$C$2:$I$67,7,FALSE)*100</f>
        <v>100</v>
      </c>
      <c r="Q854" s="4" t="s">
        <v>67</v>
      </c>
      <c r="R854" s="4">
        <f>VLOOKUP(A854,Übersicht!$C$2:$J$67,8,FALSE)*100</f>
        <v>100</v>
      </c>
      <c r="S854" s="4" t="str">
        <f>VLOOKUP(A854,Übersicht!$C$2:$K$67,9,FALSE)</f>
        <v>-</v>
      </c>
      <c r="T854" s="4" t="str">
        <f>VLOOKUP(A854,Übersicht!$C$2:$L$67,10,FALSE)</f>
        <v>-</v>
      </c>
      <c r="U854" s="25">
        <f>VLOOKUP(A854,Übersicht!$C$2:$M$67,11,FALSE)</f>
        <v>300</v>
      </c>
      <c r="V854" s="25" t="str">
        <f>VLOOKUP(A854,Übersicht!$C$2:$N$67,12,FALSE)</f>
        <v>-</v>
      </c>
      <c r="W854" s="25" t="str">
        <f>VLOOKUP(A854,Übersicht!$C$2:$O$67,13,FALSE)</f>
        <v>-</v>
      </c>
      <c r="X854" s="4" t="s">
        <v>67</v>
      </c>
    </row>
    <row r="855" spans="1:24" x14ac:dyDescent="0.35">
      <c r="A855" s="3">
        <v>2213</v>
      </c>
      <c r="B855" s="22" t="s">
        <v>15</v>
      </c>
      <c r="C855" s="21" t="s">
        <v>29</v>
      </c>
      <c r="D855" s="23">
        <f>VLOOKUP(A855,Übersicht!$C$2:$D$67,2,FALSE)</f>
        <v>0</v>
      </c>
      <c r="E855" s="23" t="str">
        <f>VLOOKUP(A855,Übersicht!$C$2:$E$67,3,FALSE)</f>
        <v>5 bis ≤ 16 bar</v>
      </c>
      <c r="F855" s="3">
        <v>849</v>
      </c>
      <c r="G855" s="3">
        <f>VLOOKUP(A855,Übersicht!$C$2:$P$67,14,FALSE)</f>
        <v>3</v>
      </c>
      <c r="H855" s="3">
        <v>1</v>
      </c>
      <c r="I855" s="24">
        <v>1338.1555555555556</v>
      </c>
      <c r="J855" s="3">
        <v>2013</v>
      </c>
      <c r="K855" s="4">
        <f t="shared" si="13"/>
        <v>37</v>
      </c>
      <c r="L855" s="21">
        <f>VLOOKUP(A855,Übersicht!$C$2:$F$67,4,FALSE)</f>
        <v>45</v>
      </c>
      <c r="M855" s="21">
        <f>VLOOKUP(A855,Übersicht!$C$2:$F$67,4,FALSE)</f>
        <v>45</v>
      </c>
      <c r="N855" s="3" t="s">
        <v>67</v>
      </c>
      <c r="O855" s="3">
        <v>1</v>
      </c>
      <c r="P855" s="4">
        <f>VLOOKUP(A855,Übersicht!$C$2:$I$67,7,FALSE)*100</f>
        <v>100</v>
      </c>
      <c r="Q855" s="4" t="s">
        <v>67</v>
      </c>
      <c r="R855" s="4">
        <f>VLOOKUP(A855,Übersicht!$C$2:$J$67,8,FALSE)*100</f>
        <v>100</v>
      </c>
      <c r="S855" s="4" t="str">
        <f>VLOOKUP(A855,Übersicht!$C$2:$K$67,9,FALSE)</f>
        <v>-</v>
      </c>
      <c r="T855" s="4" t="str">
        <f>VLOOKUP(A855,Übersicht!$C$2:$L$67,10,FALSE)</f>
        <v>-</v>
      </c>
      <c r="U855" s="25">
        <f>VLOOKUP(A855,Übersicht!$C$2:$M$67,11,FALSE)</f>
        <v>300</v>
      </c>
      <c r="V855" s="25" t="str">
        <f>VLOOKUP(A855,Übersicht!$C$2:$N$67,12,FALSE)</f>
        <v>-</v>
      </c>
      <c r="W855" s="25" t="str">
        <f>VLOOKUP(A855,Übersicht!$C$2:$O$67,13,FALSE)</f>
        <v>-</v>
      </c>
      <c r="X855" s="4" t="s">
        <v>67</v>
      </c>
    </row>
    <row r="856" spans="1:24" x14ac:dyDescent="0.35">
      <c r="A856" s="3">
        <v>2213</v>
      </c>
      <c r="B856" s="22" t="s">
        <v>15</v>
      </c>
      <c r="C856" s="21" t="s">
        <v>29</v>
      </c>
      <c r="D856" s="23">
        <f>VLOOKUP(A856,Übersicht!$C$2:$D$67,2,FALSE)</f>
        <v>0</v>
      </c>
      <c r="E856" s="23" t="str">
        <f>VLOOKUP(A856,Übersicht!$C$2:$E$67,3,FALSE)</f>
        <v>5 bis ≤ 16 bar</v>
      </c>
      <c r="F856" s="3">
        <v>850</v>
      </c>
      <c r="G856" s="3">
        <f>VLOOKUP(A856,Übersicht!$C$2:$P$67,14,FALSE)</f>
        <v>3</v>
      </c>
      <c r="H856" s="3">
        <v>1</v>
      </c>
      <c r="I856" s="24">
        <v>1338.1555555555556</v>
      </c>
      <c r="J856" s="3">
        <v>2014</v>
      </c>
      <c r="K856" s="4">
        <f t="shared" si="13"/>
        <v>38</v>
      </c>
      <c r="L856" s="21">
        <f>VLOOKUP(A856,Übersicht!$C$2:$F$67,4,FALSE)</f>
        <v>45</v>
      </c>
      <c r="M856" s="21">
        <f>VLOOKUP(A856,Übersicht!$C$2:$F$67,4,FALSE)</f>
        <v>45</v>
      </c>
      <c r="N856" s="3" t="s">
        <v>67</v>
      </c>
      <c r="O856" s="3">
        <v>1</v>
      </c>
      <c r="P856" s="4">
        <f>VLOOKUP(A856,Übersicht!$C$2:$I$67,7,FALSE)*100</f>
        <v>100</v>
      </c>
      <c r="Q856" s="4" t="s">
        <v>67</v>
      </c>
      <c r="R856" s="4">
        <f>VLOOKUP(A856,Übersicht!$C$2:$J$67,8,FALSE)*100</f>
        <v>100</v>
      </c>
      <c r="S856" s="4" t="str">
        <f>VLOOKUP(A856,Übersicht!$C$2:$K$67,9,FALSE)</f>
        <v>-</v>
      </c>
      <c r="T856" s="4" t="str">
        <f>VLOOKUP(A856,Übersicht!$C$2:$L$67,10,FALSE)</f>
        <v>-</v>
      </c>
      <c r="U856" s="25">
        <f>VLOOKUP(A856,Übersicht!$C$2:$M$67,11,FALSE)</f>
        <v>300</v>
      </c>
      <c r="V856" s="25" t="str">
        <f>VLOOKUP(A856,Übersicht!$C$2:$N$67,12,FALSE)</f>
        <v>-</v>
      </c>
      <c r="W856" s="25" t="str">
        <f>VLOOKUP(A856,Übersicht!$C$2:$O$67,13,FALSE)</f>
        <v>-</v>
      </c>
      <c r="X856" s="4" t="s">
        <v>67</v>
      </c>
    </row>
    <row r="857" spans="1:24" x14ac:dyDescent="0.35">
      <c r="A857" s="3">
        <v>2213</v>
      </c>
      <c r="B857" s="22" t="s">
        <v>15</v>
      </c>
      <c r="C857" s="21" t="s">
        <v>29</v>
      </c>
      <c r="D857" s="23">
        <f>VLOOKUP(A857,Übersicht!$C$2:$D$67,2,FALSE)</f>
        <v>0</v>
      </c>
      <c r="E857" s="23" t="str">
        <f>VLOOKUP(A857,Übersicht!$C$2:$E$67,3,FALSE)</f>
        <v>5 bis ≤ 16 bar</v>
      </c>
      <c r="F857" s="3">
        <v>851</v>
      </c>
      <c r="G857" s="3">
        <f>VLOOKUP(A857,Übersicht!$C$2:$P$67,14,FALSE)</f>
        <v>3</v>
      </c>
      <c r="H857" s="3">
        <v>1</v>
      </c>
      <c r="I857" s="24">
        <v>1338.1555555555556</v>
      </c>
      <c r="J857" s="3">
        <v>2015</v>
      </c>
      <c r="K857" s="4">
        <f t="shared" si="13"/>
        <v>39</v>
      </c>
      <c r="L857" s="21">
        <f>VLOOKUP(A857,Übersicht!$C$2:$F$67,4,FALSE)</f>
        <v>45</v>
      </c>
      <c r="M857" s="21">
        <f>VLOOKUP(A857,Übersicht!$C$2:$F$67,4,FALSE)</f>
        <v>45</v>
      </c>
      <c r="N857" s="3" t="s">
        <v>67</v>
      </c>
      <c r="O857" s="3">
        <v>1</v>
      </c>
      <c r="P857" s="4">
        <f>VLOOKUP(A857,Übersicht!$C$2:$I$67,7,FALSE)*100</f>
        <v>100</v>
      </c>
      <c r="Q857" s="4" t="s">
        <v>67</v>
      </c>
      <c r="R857" s="4">
        <f>VLOOKUP(A857,Übersicht!$C$2:$J$67,8,FALSE)*100</f>
        <v>100</v>
      </c>
      <c r="S857" s="4" t="str">
        <f>VLOOKUP(A857,Übersicht!$C$2:$K$67,9,FALSE)</f>
        <v>-</v>
      </c>
      <c r="T857" s="4" t="str">
        <f>VLOOKUP(A857,Übersicht!$C$2:$L$67,10,FALSE)</f>
        <v>-</v>
      </c>
      <c r="U857" s="25">
        <f>VLOOKUP(A857,Übersicht!$C$2:$M$67,11,FALSE)</f>
        <v>300</v>
      </c>
      <c r="V857" s="25" t="str">
        <f>VLOOKUP(A857,Übersicht!$C$2:$N$67,12,FALSE)</f>
        <v>-</v>
      </c>
      <c r="W857" s="25" t="str">
        <f>VLOOKUP(A857,Übersicht!$C$2:$O$67,13,FALSE)</f>
        <v>-</v>
      </c>
      <c r="X857" s="4" t="s">
        <v>67</v>
      </c>
    </row>
    <row r="858" spans="1:24" x14ac:dyDescent="0.35">
      <c r="A858" s="3">
        <v>2213</v>
      </c>
      <c r="B858" s="22" t="s">
        <v>15</v>
      </c>
      <c r="C858" s="21" t="s">
        <v>29</v>
      </c>
      <c r="D858" s="23">
        <f>VLOOKUP(A858,Übersicht!$C$2:$D$67,2,FALSE)</f>
        <v>0</v>
      </c>
      <c r="E858" s="23" t="str">
        <f>VLOOKUP(A858,Übersicht!$C$2:$E$67,3,FALSE)</f>
        <v>5 bis ≤ 16 bar</v>
      </c>
      <c r="F858" s="3">
        <v>852</v>
      </c>
      <c r="G858" s="3">
        <f>VLOOKUP(A858,Übersicht!$C$2:$P$67,14,FALSE)</f>
        <v>3</v>
      </c>
      <c r="H858" s="3">
        <v>1</v>
      </c>
      <c r="I858" s="24">
        <v>1338.1555555555556</v>
      </c>
      <c r="J858" s="3">
        <v>2016</v>
      </c>
      <c r="K858" s="4">
        <f t="shared" si="13"/>
        <v>40</v>
      </c>
      <c r="L858" s="21">
        <f>VLOOKUP(A858,Übersicht!$C$2:$F$67,4,FALSE)</f>
        <v>45</v>
      </c>
      <c r="M858" s="21">
        <f>VLOOKUP(A858,Übersicht!$C$2:$F$67,4,FALSE)</f>
        <v>45</v>
      </c>
      <c r="N858" s="3" t="s">
        <v>67</v>
      </c>
      <c r="O858" s="3">
        <v>1</v>
      </c>
      <c r="P858" s="4">
        <f>VLOOKUP(A858,Übersicht!$C$2:$I$67,7,FALSE)*100</f>
        <v>100</v>
      </c>
      <c r="Q858" s="4" t="s">
        <v>67</v>
      </c>
      <c r="R858" s="4">
        <f>VLOOKUP(A858,Übersicht!$C$2:$J$67,8,FALSE)*100</f>
        <v>100</v>
      </c>
      <c r="S858" s="4" t="str">
        <f>VLOOKUP(A858,Übersicht!$C$2:$K$67,9,FALSE)</f>
        <v>-</v>
      </c>
      <c r="T858" s="4" t="str">
        <f>VLOOKUP(A858,Übersicht!$C$2:$L$67,10,FALSE)</f>
        <v>-</v>
      </c>
      <c r="U858" s="25">
        <f>VLOOKUP(A858,Übersicht!$C$2:$M$67,11,FALSE)</f>
        <v>300</v>
      </c>
      <c r="V858" s="25" t="str">
        <f>VLOOKUP(A858,Übersicht!$C$2:$N$67,12,FALSE)</f>
        <v>-</v>
      </c>
      <c r="W858" s="25" t="str">
        <f>VLOOKUP(A858,Übersicht!$C$2:$O$67,13,FALSE)</f>
        <v>-</v>
      </c>
      <c r="X858" s="4" t="s">
        <v>67</v>
      </c>
    </row>
    <row r="859" spans="1:24" x14ac:dyDescent="0.35">
      <c r="A859" s="3">
        <v>2213</v>
      </c>
      <c r="B859" s="22" t="s">
        <v>15</v>
      </c>
      <c r="C859" s="21" t="s">
        <v>29</v>
      </c>
      <c r="D859" s="23">
        <f>VLOOKUP(A859,Übersicht!$C$2:$D$67,2,FALSE)</f>
        <v>0</v>
      </c>
      <c r="E859" s="23" t="str">
        <f>VLOOKUP(A859,Übersicht!$C$2:$E$67,3,FALSE)</f>
        <v>5 bis ≤ 16 bar</v>
      </c>
      <c r="F859" s="3">
        <v>853</v>
      </c>
      <c r="G859" s="3">
        <f>VLOOKUP(A859,Übersicht!$C$2:$P$67,14,FALSE)</f>
        <v>3</v>
      </c>
      <c r="H859" s="3">
        <v>1</v>
      </c>
      <c r="I859" s="24">
        <v>1338.1555555555556</v>
      </c>
      <c r="J859" s="3">
        <v>2017</v>
      </c>
      <c r="K859" s="4">
        <f t="shared" si="13"/>
        <v>41</v>
      </c>
      <c r="L859" s="21">
        <f>VLOOKUP(A859,Übersicht!$C$2:$F$67,4,FALSE)</f>
        <v>45</v>
      </c>
      <c r="M859" s="21">
        <f>VLOOKUP(A859,Übersicht!$C$2:$F$67,4,FALSE)</f>
        <v>45</v>
      </c>
      <c r="N859" s="3" t="s">
        <v>67</v>
      </c>
      <c r="O859" s="3">
        <v>1</v>
      </c>
      <c r="P859" s="4">
        <f>VLOOKUP(A859,Übersicht!$C$2:$I$67,7,FALSE)*100</f>
        <v>100</v>
      </c>
      <c r="Q859" s="4" t="s">
        <v>67</v>
      </c>
      <c r="R859" s="4">
        <f>VLOOKUP(A859,Übersicht!$C$2:$J$67,8,FALSE)*100</f>
        <v>100</v>
      </c>
      <c r="S859" s="4" t="str">
        <f>VLOOKUP(A859,Übersicht!$C$2:$K$67,9,FALSE)</f>
        <v>-</v>
      </c>
      <c r="T859" s="4" t="str">
        <f>VLOOKUP(A859,Übersicht!$C$2:$L$67,10,FALSE)</f>
        <v>-</v>
      </c>
      <c r="U859" s="25">
        <f>VLOOKUP(A859,Übersicht!$C$2:$M$67,11,FALSE)</f>
        <v>300</v>
      </c>
      <c r="V859" s="25" t="str">
        <f>VLOOKUP(A859,Übersicht!$C$2:$N$67,12,FALSE)</f>
        <v>-</v>
      </c>
      <c r="W859" s="25" t="str">
        <f>VLOOKUP(A859,Übersicht!$C$2:$O$67,13,FALSE)</f>
        <v>-</v>
      </c>
      <c r="X859" s="4" t="s">
        <v>67</v>
      </c>
    </row>
    <row r="860" spans="1:24" x14ac:dyDescent="0.35">
      <c r="A860" s="3">
        <v>2213</v>
      </c>
      <c r="B860" s="22" t="s">
        <v>15</v>
      </c>
      <c r="C860" s="21" t="s">
        <v>29</v>
      </c>
      <c r="D860" s="23">
        <f>VLOOKUP(A860,Übersicht!$C$2:$D$67,2,FALSE)</f>
        <v>0</v>
      </c>
      <c r="E860" s="23" t="str">
        <f>VLOOKUP(A860,Übersicht!$C$2:$E$67,3,FALSE)</f>
        <v>5 bis ≤ 16 bar</v>
      </c>
      <c r="F860" s="3">
        <v>854</v>
      </c>
      <c r="G860" s="3">
        <f>VLOOKUP(A860,Übersicht!$C$2:$P$67,14,FALSE)</f>
        <v>3</v>
      </c>
      <c r="H860" s="3">
        <v>1</v>
      </c>
      <c r="I860" s="24">
        <v>1338.1555555555556</v>
      </c>
      <c r="J860" s="3">
        <v>2018</v>
      </c>
      <c r="K860" s="4">
        <f t="shared" si="13"/>
        <v>42</v>
      </c>
      <c r="L860" s="21">
        <f>VLOOKUP(A860,Übersicht!$C$2:$F$67,4,FALSE)</f>
        <v>45</v>
      </c>
      <c r="M860" s="21">
        <f>VLOOKUP(A860,Übersicht!$C$2:$F$67,4,FALSE)</f>
        <v>45</v>
      </c>
      <c r="N860" s="3" t="s">
        <v>67</v>
      </c>
      <c r="O860" s="3">
        <v>1</v>
      </c>
      <c r="P860" s="4">
        <f>VLOOKUP(A860,Übersicht!$C$2:$I$67,7,FALSE)*100</f>
        <v>100</v>
      </c>
      <c r="Q860" s="4" t="s">
        <v>67</v>
      </c>
      <c r="R860" s="4">
        <f>VLOOKUP(A860,Übersicht!$C$2:$J$67,8,FALSE)*100</f>
        <v>100</v>
      </c>
      <c r="S860" s="4" t="str">
        <f>VLOOKUP(A860,Übersicht!$C$2:$K$67,9,FALSE)</f>
        <v>-</v>
      </c>
      <c r="T860" s="4" t="str">
        <f>VLOOKUP(A860,Übersicht!$C$2:$L$67,10,FALSE)</f>
        <v>-</v>
      </c>
      <c r="U860" s="25">
        <f>VLOOKUP(A860,Übersicht!$C$2:$M$67,11,FALSE)</f>
        <v>300</v>
      </c>
      <c r="V860" s="25" t="str">
        <f>VLOOKUP(A860,Übersicht!$C$2:$N$67,12,FALSE)</f>
        <v>-</v>
      </c>
      <c r="W860" s="25" t="str">
        <f>VLOOKUP(A860,Übersicht!$C$2:$O$67,13,FALSE)</f>
        <v>-</v>
      </c>
      <c r="X860" s="4" t="s">
        <v>67</v>
      </c>
    </row>
    <row r="861" spans="1:24" x14ac:dyDescent="0.35">
      <c r="A861" s="3">
        <v>2213</v>
      </c>
      <c r="B861" s="22" t="s">
        <v>15</v>
      </c>
      <c r="C861" s="21" t="s">
        <v>29</v>
      </c>
      <c r="D861" s="23">
        <f>VLOOKUP(A861,Übersicht!$C$2:$D$67,2,FALSE)</f>
        <v>0</v>
      </c>
      <c r="E861" s="23" t="str">
        <f>VLOOKUP(A861,Übersicht!$C$2:$E$67,3,FALSE)</f>
        <v>5 bis ≤ 16 bar</v>
      </c>
      <c r="F861" s="3">
        <v>855</v>
      </c>
      <c r="G861" s="3">
        <f>VLOOKUP(A861,Übersicht!$C$2:$P$67,14,FALSE)</f>
        <v>3</v>
      </c>
      <c r="H861" s="3">
        <v>1</v>
      </c>
      <c r="I861" s="24">
        <v>1338.1555555555556</v>
      </c>
      <c r="J861" s="3">
        <v>2019</v>
      </c>
      <c r="K861" s="4">
        <f t="shared" si="13"/>
        <v>43</v>
      </c>
      <c r="L861" s="21">
        <f>VLOOKUP(A861,Übersicht!$C$2:$F$67,4,FALSE)</f>
        <v>45</v>
      </c>
      <c r="M861" s="21">
        <f>VLOOKUP(A861,Übersicht!$C$2:$F$67,4,FALSE)</f>
        <v>45</v>
      </c>
      <c r="N861" s="3" t="s">
        <v>67</v>
      </c>
      <c r="O861" s="3">
        <v>1</v>
      </c>
      <c r="P861" s="4">
        <f>VLOOKUP(A861,Übersicht!$C$2:$I$67,7,FALSE)*100</f>
        <v>100</v>
      </c>
      <c r="Q861" s="4" t="s">
        <v>67</v>
      </c>
      <c r="R861" s="4">
        <f>VLOOKUP(A861,Übersicht!$C$2:$J$67,8,FALSE)*100</f>
        <v>100</v>
      </c>
      <c r="S861" s="4" t="str">
        <f>VLOOKUP(A861,Übersicht!$C$2:$K$67,9,FALSE)</f>
        <v>-</v>
      </c>
      <c r="T861" s="4" t="str">
        <f>VLOOKUP(A861,Übersicht!$C$2:$L$67,10,FALSE)</f>
        <v>-</v>
      </c>
      <c r="U861" s="25">
        <f>VLOOKUP(A861,Übersicht!$C$2:$M$67,11,FALSE)</f>
        <v>300</v>
      </c>
      <c r="V861" s="25" t="str">
        <f>VLOOKUP(A861,Übersicht!$C$2:$N$67,12,FALSE)</f>
        <v>-</v>
      </c>
      <c r="W861" s="25" t="str">
        <f>VLOOKUP(A861,Übersicht!$C$2:$O$67,13,FALSE)</f>
        <v>-</v>
      </c>
      <c r="X861" s="4" t="s">
        <v>67</v>
      </c>
    </row>
    <row r="862" spans="1:24" x14ac:dyDescent="0.35">
      <c r="A862" s="3">
        <v>2213</v>
      </c>
      <c r="B862" s="22" t="s">
        <v>15</v>
      </c>
      <c r="C862" s="21" t="s">
        <v>29</v>
      </c>
      <c r="D862" s="23">
        <f>VLOOKUP(A862,Übersicht!$C$2:$D$67,2,FALSE)</f>
        <v>0</v>
      </c>
      <c r="E862" s="23" t="str">
        <f>VLOOKUP(A862,Übersicht!$C$2:$E$67,3,FALSE)</f>
        <v>5 bis ≤ 16 bar</v>
      </c>
      <c r="F862" s="3">
        <v>856</v>
      </c>
      <c r="G862" s="3">
        <f>VLOOKUP(A862,Übersicht!$C$2:$P$67,14,FALSE)</f>
        <v>3</v>
      </c>
      <c r="H862" s="3">
        <v>1</v>
      </c>
      <c r="I862" s="24">
        <v>1338.1555555555556</v>
      </c>
      <c r="J862" s="3">
        <v>2020</v>
      </c>
      <c r="K862" s="4">
        <f t="shared" si="13"/>
        <v>44</v>
      </c>
      <c r="L862" s="21">
        <f>VLOOKUP(A862,Übersicht!$C$2:$F$67,4,FALSE)</f>
        <v>45</v>
      </c>
      <c r="M862" s="21">
        <f>VLOOKUP(A862,Übersicht!$C$2:$F$67,4,FALSE)</f>
        <v>45</v>
      </c>
      <c r="N862" s="3" t="s">
        <v>67</v>
      </c>
      <c r="O862" s="3">
        <v>1</v>
      </c>
      <c r="P862" s="4">
        <f>VLOOKUP(A862,Übersicht!$C$2:$I$67,7,FALSE)*100</f>
        <v>100</v>
      </c>
      <c r="Q862" s="4" t="s">
        <v>67</v>
      </c>
      <c r="R862" s="4">
        <f>VLOOKUP(A862,Übersicht!$C$2:$J$67,8,FALSE)*100</f>
        <v>100</v>
      </c>
      <c r="S862" s="4" t="str">
        <f>VLOOKUP(A862,Übersicht!$C$2:$K$67,9,FALSE)</f>
        <v>-</v>
      </c>
      <c r="T862" s="4" t="str">
        <f>VLOOKUP(A862,Übersicht!$C$2:$L$67,10,FALSE)</f>
        <v>-</v>
      </c>
      <c r="U862" s="25">
        <f>VLOOKUP(A862,Übersicht!$C$2:$M$67,11,FALSE)</f>
        <v>300</v>
      </c>
      <c r="V862" s="25" t="str">
        <f>VLOOKUP(A862,Übersicht!$C$2:$N$67,12,FALSE)</f>
        <v>-</v>
      </c>
      <c r="W862" s="25" t="str">
        <f>VLOOKUP(A862,Übersicht!$C$2:$O$67,13,FALSE)</f>
        <v>-</v>
      </c>
      <c r="X862" s="4" t="s">
        <v>67</v>
      </c>
    </row>
    <row r="863" spans="1:24" x14ac:dyDescent="0.35">
      <c r="A863" s="3">
        <v>2213</v>
      </c>
      <c r="B863" s="22" t="s">
        <v>15</v>
      </c>
      <c r="C863" s="21" t="s">
        <v>29</v>
      </c>
      <c r="D863" s="23">
        <f>VLOOKUP(A863,Übersicht!$C$2:$D$67,2,FALSE)</f>
        <v>0</v>
      </c>
      <c r="E863" s="23" t="str">
        <f>VLOOKUP(A863,Übersicht!$C$2:$E$67,3,FALSE)</f>
        <v>5 bis ≤ 16 bar</v>
      </c>
      <c r="F863" s="3">
        <v>857</v>
      </c>
      <c r="G863" s="3">
        <f>VLOOKUP(A863,Übersicht!$C$2:$P$67,14,FALSE)</f>
        <v>3</v>
      </c>
      <c r="H863" s="3">
        <v>1</v>
      </c>
      <c r="I863" s="24">
        <v>1338.1555555555556</v>
      </c>
      <c r="J863" s="3">
        <v>2021</v>
      </c>
      <c r="K863" s="4">
        <f t="shared" si="13"/>
        <v>45</v>
      </c>
      <c r="L863" s="21">
        <f>VLOOKUP(A863,Übersicht!$C$2:$F$67,4,FALSE)</f>
        <v>45</v>
      </c>
      <c r="M863" s="21">
        <f>VLOOKUP(A863,Übersicht!$C$2:$F$67,4,FALSE)</f>
        <v>45</v>
      </c>
      <c r="N863" s="3" t="s">
        <v>67</v>
      </c>
      <c r="O863" s="3">
        <v>1</v>
      </c>
      <c r="P863" s="4">
        <f>VLOOKUP(A863,Übersicht!$C$2:$I$67,7,FALSE)*100</f>
        <v>100</v>
      </c>
      <c r="Q863" s="4" t="s">
        <v>67</v>
      </c>
      <c r="R863" s="4">
        <f>VLOOKUP(A863,Übersicht!$C$2:$J$67,8,FALSE)*100</f>
        <v>100</v>
      </c>
      <c r="S863" s="4" t="str">
        <f>VLOOKUP(A863,Übersicht!$C$2:$K$67,9,FALSE)</f>
        <v>-</v>
      </c>
      <c r="T863" s="4" t="str">
        <f>VLOOKUP(A863,Übersicht!$C$2:$L$67,10,FALSE)</f>
        <v>-</v>
      </c>
      <c r="U863" s="25">
        <f>VLOOKUP(A863,Übersicht!$C$2:$M$67,11,FALSE)</f>
        <v>300</v>
      </c>
      <c r="V863" s="25" t="str">
        <f>VLOOKUP(A863,Übersicht!$C$2:$N$67,12,FALSE)</f>
        <v>-</v>
      </c>
      <c r="W863" s="25" t="str">
        <f>VLOOKUP(A863,Übersicht!$C$2:$O$67,13,FALSE)</f>
        <v>-</v>
      </c>
      <c r="X863" s="4" t="s">
        <v>67</v>
      </c>
    </row>
    <row r="864" spans="1:24" x14ac:dyDescent="0.35">
      <c r="A864" s="3">
        <v>2216</v>
      </c>
      <c r="B864" s="22" t="s">
        <v>15</v>
      </c>
      <c r="C864" s="21" t="s">
        <v>30</v>
      </c>
      <c r="D864" s="23">
        <f>VLOOKUP(A864,Übersicht!$C$2:$D$67,2,FALSE)</f>
        <v>0</v>
      </c>
      <c r="E864" s="23" t="str">
        <f>VLOOKUP(A864,Übersicht!$C$2:$E$67,3,FALSE)</f>
        <v>5 bis ≤ 16 bar</v>
      </c>
      <c r="F864" s="3">
        <v>858</v>
      </c>
      <c r="G864" s="3">
        <f>VLOOKUP(A864,Übersicht!$C$2:$P$67,14,FALSE)</f>
        <v>3</v>
      </c>
      <c r="H864" s="3">
        <v>1</v>
      </c>
      <c r="I864" s="24">
        <v>829.77777777777783</v>
      </c>
      <c r="J864" s="3">
        <v>1977</v>
      </c>
      <c r="K864" s="4">
        <f t="shared" si="13"/>
        <v>1</v>
      </c>
      <c r="L864" s="21">
        <f>VLOOKUP(A864,Übersicht!$C$2:$F$67,4,FALSE)</f>
        <v>45</v>
      </c>
      <c r="M864" s="21">
        <f>VLOOKUP(A864,Übersicht!$C$2:$F$67,4,FALSE)</f>
        <v>45</v>
      </c>
      <c r="N864" s="3" t="s">
        <v>67</v>
      </c>
      <c r="O864" s="3">
        <v>1</v>
      </c>
      <c r="P864" s="4">
        <f>VLOOKUP(A864,Übersicht!$C$2:$I$67,7,FALSE)*100</f>
        <v>100</v>
      </c>
      <c r="Q864" s="4" t="s">
        <v>67</v>
      </c>
      <c r="R864" s="4">
        <f>VLOOKUP(A864,Übersicht!$C$2:$J$67,8,FALSE)*100</f>
        <v>100</v>
      </c>
      <c r="S864" s="4" t="str">
        <f>VLOOKUP(A864,Übersicht!$C$2:$K$67,9,FALSE)</f>
        <v>-</v>
      </c>
      <c r="T864" s="4" t="str">
        <f>VLOOKUP(A864,Übersicht!$C$2:$L$67,10,FALSE)</f>
        <v>-</v>
      </c>
      <c r="U864" s="25">
        <f>VLOOKUP(A864,Übersicht!$C$2:$M$67,11,FALSE)</f>
        <v>4500</v>
      </c>
      <c r="V864" s="25" t="str">
        <f>VLOOKUP(A864,Übersicht!$C$2:$N$67,12,FALSE)</f>
        <v>-</v>
      </c>
      <c r="W864" s="25" t="str">
        <f>VLOOKUP(A864,Übersicht!$C$2:$O$67,13,FALSE)</f>
        <v>-</v>
      </c>
      <c r="X864" s="4" t="s">
        <v>67</v>
      </c>
    </row>
    <row r="865" spans="1:24" x14ac:dyDescent="0.35">
      <c r="A865" s="3">
        <v>2216</v>
      </c>
      <c r="B865" s="22" t="s">
        <v>15</v>
      </c>
      <c r="C865" s="21" t="s">
        <v>30</v>
      </c>
      <c r="D865" s="23">
        <f>VLOOKUP(A865,Übersicht!$C$2:$D$67,2,FALSE)</f>
        <v>0</v>
      </c>
      <c r="E865" s="23" t="str">
        <f>VLOOKUP(A865,Übersicht!$C$2:$E$67,3,FALSE)</f>
        <v>5 bis ≤ 16 bar</v>
      </c>
      <c r="F865" s="3">
        <v>859</v>
      </c>
      <c r="G865" s="3">
        <f>VLOOKUP(A865,Übersicht!$C$2:$P$67,14,FALSE)</f>
        <v>3</v>
      </c>
      <c r="H865" s="3">
        <v>1</v>
      </c>
      <c r="I865" s="24">
        <v>829.77777777777783</v>
      </c>
      <c r="J865" s="3">
        <v>1978</v>
      </c>
      <c r="K865" s="4">
        <f t="shared" si="13"/>
        <v>2</v>
      </c>
      <c r="L865" s="21">
        <f>VLOOKUP(A865,Übersicht!$C$2:$F$67,4,FALSE)</f>
        <v>45</v>
      </c>
      <c r="M865" s="21">
        <f>VLOOKUP(A865,Übersicht!$C$2:$F$67,4,FALSE)</f>
        <v>45</v>
      </c>
      <c r="N865" s="3" t="s">
        <v>67</v>
      </c>
      <c r="O865" s="3">
        <v>1</v>
      </c>
      <c r="P865" s="4">
        <f>VLOOKUP(A865,Übersicht!$C$2:$I$67,7,FALSE)*100</f>
        <v>100</v>
      </c>
      <c r="Q865" s="4" t="s">
        <v>67</v>
      </c>
      <c r="R865" s="4">
        <f>VLOOKUP(A865,Übersicht!$C$2:$J$67,8,FALSE)*100</f>
        <v>100</v>
      </c>
      <c r="S865" s="4" t="str">
        <f>VLOOKUP(A865,Übersicht!$C$2:$K$67,9,FALSE)</f>
        <v>-</v>
      </c>
      <c r="T865" s="4" t="str">
        <f>VLOOKUP(A865,Übersicht!$C$2:$L$67,10,FALSE)</f>
        <v>-</v>
      </c>
      <c r="U865" s="25">
        <f>VLOOKUP(A865,Übersicht!$C$2:$M$67,11,FALSE)</f>
        <v>4500</v>
      </c>
      <c r="V865" s="25" t="str">
        <f>VLOOKUP(A865,Übersicht!$C$2:$N$67,12,FALSE)</f>
        <v>-</v>
      </c>
      <c r="W865" s="25" t="str">
        <f>VLOOKUP(A865,Übersicht!$C$2:$O$67,13,FALSE)</f>
        <v>-</v>
      </c>
      <c r="X865" s="4" t="s">
        <v>67</v>
      </c>
    </row>
    <row r="866" spans="1:24" x14ac:dyDescent="0.35">
      <c r="A866" s="3">
        <v>2216</v>
      </c>
      <c r="B866" s="22" t="s">
        <v>15</v>
      </c>
      <c r="C866" s="21" t="s">
        <v>30</v>
      </c>
      <c r="D866" s="23">
        <f>VLOOKUP(A866,Übersicht!$C$2:$D$67,2,FALSE)</f>
        <v>0</v>
      </c>
      <c r="E866" s="23" t="str">
        <f>VLOOKUP(A866,Übersicht!$C$2:$E$67,3,FALSE)</f>
        <v>5 bis ≤ 16 bar</v>
      </c>
      <c r="F866" s="3">
        <v>860</v>
      </c>
      <c r="G866" s="3">
        <f>VLOOKUP(A866,Übersicht!$C$2:$P$67,14,FALSE)</f>
        <v>3</v>
      </c>
      <c r="H866" s="3">
        <v>1</v>
      </c>
      <c r="I866" s="24">
        <v>829.77777777777783</v>
      </c>
      <c r="J866" s="3">
        <v>1979</v>
      </c>
      <c r="K866" s="4">
        <f t="shared" si="13"/>
        <v>3</v>
      </c>
      <c r="L866" s="21">
        <f>VLOOKUP(A866,Übersicht!$C$2:$F$67,4,FALSE)</f>
        <v>45</v>
      </c>
      <c r="M866" s="21">
        <f>VLOOKUP(A866,Übersicht!$C$2:$F$67,4,FALSE)</f>
        <v>45</v>
      </c>
      <c r="N866" s="3" t="s">
        <v>67</v>
      </c>
      <c r="O866" s="3">
        <v>1</v>
      </c>
      <c r="P866" s="4">
        <f>VLOOKUP(A866,Übersicht!$C$2:$I$67,7,FALSE)*100</f>
        <v>100</v>
      </c>
      <c r="Q866" s="4" t="s">
        <v>67</v>
      </c>
      <c r="R866" s="4">
        <f>VLOOKUP(A866,Übersicht!$C$2:$J$67,8,FALSE)*100</f>
        <v>100</v>
      </c>
      <c r="S866" s="4" t="str">
        <f>VLOOKUP(A866,Übersicht!$C$2:$K$67,9,FALSE)</f>
        <v>-</v>
      </c>
      <c r="T866" s="4" t="str">
        <f>VLOOKUP(A866,Übersicht!$C$2:$L$67,10,FALSE)</f>
        <v>-</v>
      </c>
      <c r="U866" s="25">
        <f>VLOOKUP(A866,Übersicht!$C$2:$M$67,11,FALSE)</f>
        <v>4500</v>
      </c>
      <c r="V866" s="25" t="str">
        <f>VLOOKUP(A866,Übersicht!$C$2:$N$67,12,FALSE)</f>
        <v>-</v>
      </c>
      <c r="W866" s="25" t="str">
        <f>VLOOKUP(A866,Übersicht!$C$2:$O$67,13,FALSE)</f>
        <v>-</v>
      </c>
      <c r="X866" s="4" t="s">
        <v>67</v>
      </c>
    </row>
    <row r="867" spans="1:24" x14ac:dyDescent="0.35">
      <c r="A867" s="3">
        <v>2216</v>
      </c>
      <c r="B867" s="22" t="s">
        <v>15</v>
      </c>
      <c r="C867" s="21" t="s">
        <v>30</v>
      </c>
      <c r="D867" s="23">
        <f>VLOOKUP(A867,Übersicht!$C$2:$D$67,2,FALSE)</f>
        <v>0</v>
      </c>
      <c r="E867" s="23" t="str">
        <f>VLOOKUP(A867,Übersicht!$C$2:$E$67,3,FALSE)</f>
        <v>5 bis ≤ 16 bar</v>
      </c>
      <c r="F867" s="3">
        <v>861</v>
      </c>
      <c r="G867" s="3">
        <f>VLOOKUP(A867,Übersicht!$C$2:$P$67,14,FALSE)</f>
        <v>3</v>
      </c>
      <c r="H867" s="3">
        <v>1</v>
      </c>
      <c r="I867" s="24">
        <v>829.77777777777783</v>
      </c>
      <c r="J867" s="3">
        <v>1980</v>
      </c>
      <c r="K867" s="4">
        <f t="shared" si="13"/>
        <v>4</v>
      </c>
      <c r="L867" s="21">
        <f>VLOOKUP(A867,Übersicht!$C$2:$F$67,4,FALSE)</f>
        <v>45</v>
      </c>
      <c r="M867" s="21">
        <f>VLOOKUP(A867,Übersicht!$C$2:$F$67,4,FALSE)</f>
        <v>45</v>
      </c>
      <c r="N867" s="3" t="s">
        <v>67</v>
      </c>
      <c r="O867" s="3">
        <v>1</v>
      </c>
      <c r="P867" s="4">
        <f>VLOOKUP(A867,Übersicht!$C$2:$I$67,7,FALSE)*100</f>
        <v>100</v>
      </c>
      <c r="Q867" s="4" t="s">
        <v>67</v>
      </c>
      <c r="R867" s="4">
        <f>VLOOKUP(A867,Übersicht!$C$2:$J$67,8,FALSE)*100</f>
        <v>100</v>
      </c>
      <c r="S867" s="4" t="str">
        <f>VLOOKUP(A867,Übersicht!$C$2:$K$67,9,FALSE)</f>
        <v>-</v>
      </c>
      <c r="T867" s="4" t="str">
        <f>VLOOKUP(A867,Übersicht!$C$2:$L$67,10,FALSE)</f>
        <v>-</v>
      </c>
      <c r="U867" s="25">
        <f>VLOOKUP(A867,Übersicht!$C$2:$M$67,11,FALSE)</f>
        <v>4500</v>
      </c>
      <c r="V867" s="25" t="str">
        <f>VLOOKUP(A867,Übersicht!$C$2:$N$67,12,FALSE)</f>
        <v>-</v>
      </c>
      <c r="W867" s="25" t="str">
        <f>VLOOKUP(A867,Übersicht!$C$2:$O$67,13,FALSE)</f>
        <v>-</v>
      </c>
      <c r="X867" s="4" t="s">
        <v>67</v>
      </c>
    </row>
    <row r="868" spans="1:24" x14ac:dyDescent="0.35">
      <c r="A868" s="3">
        <v>2216</v>
      </c>
      <c r="B868" s="22" t="s">
        <v>15</v>
      </c>
      <c r="C868" s="21" t="s">
        <v>30</v>
      </c>
      <c r="D868" s="23">
        <f>VLOOKUP(A868,Übersicht!$C$2:$D$67,2,FALSE)</f>
        <v>0</v>
      </c>
      <c r="E868" s="23" t="str">
        <f>VLOOKUP(A868,Übersicht!$C$2:$E$67,3,FALSE)</f>
        <v>5 bis ≤ 16 bar</v>
      </c>
      <c r="F868" s="3">
        <v>862</v>
      </c>
      <c r="G868" s="3">
        <f>VLOOKUP(A868,Übersicht!$C$2:$P$67,14,FALSE)</f>
        <v>3</v>
      </c>
      <c r="H868" s="3">
        <v>1</v>
      </c>
      <c r="I868" s="24">
        <v>829.77777777777783</v>
      </c>
      <c r="J868" s="3">
        <v>1981</v>
      </c>
      <c r="K868" s="4">
        <f t="shared" si="13"/>
        <v>5</v>
      </c>
      <c r="L868" s="21">
        <f>VLOOKUP(A868,Übersicht!$C$2:$F$67,4,FALSE)</f>
        <v>45</v>
      </c>
      <c r="M868" s="21">
        <f>VLOOKUP(A868,Übersicht!$C$2:$F$67,4,FALSE)</f>
        <v>45</v>
      </c>
      <c r="N868" s="3" t="s">
        <v>67</v>
      </c>
      <c r="O868" s="3">
        <v>1</v>
      </c>
      <c r="P868" s="4">
        <f>VLOOKUP(A868,Übersicht!$C$2:$I$67,7,FALSE)*100</f>
        <v>100</v>
      </c>
      <c r="Q868" s="4" t="s">
        <v>67</v>
      </c>
      <c r="R868" s="4">
        <f>VLOOKUP(A868,Übersicht!$C$2:$J$67,8,FALSE)*100</f>
        <v>100</v>
      </c>
      <c r="S868" s="4" t="str">
        <f>VLOOKUP(A868,Übersicht!$C$2:$K$67,9,FALSE)</f>
        <v>-</v>
      </c>
      <c r="T868" s="4" t="str">
        <f>VLOOKUP(A868,Übersicht!$C$2:$L$67,10,FALSE)</f>
        <v>-</v>
      </c>
      <c r="U868" s="25">
        <f>VLOOKUP(A868,Übersicht!$C$2:$M$67,11,FALSE)</f>
        <v>4500</v>
      </c>
      <c r="V868" s="25" t="str">
        <f>VLOOKUP(A868,Übersicht!$C$2:$N$67,12,FALSE)</f>
        <v>-</v>
      </c>
      <c r="W868" s="25" t="str">
        <f>VLOOKUP(A868,Übersicht!$C$2:$O$67,13,FALSE)</f>
        <v>-</v>
      </c>
      <c r="X868" s="4" t="s">
        <v>67</v>
      </c>
    </row>
    <row r="869" spans="1:24" x14ac:dyDescent="0.35">
      <c r="A869" s="3">
        <v>2216</v>
      </c>
      <c r="B869" s="22" t="s">
        <v>15</v>
      </c>
      <c r="C869" s="21" t="s">
        <v>30</v>
      </c>
      <c r="D869" s="23">
        <f>VLOOKUP(A869,Übersicht!$C$2:$D$67,2,FALSE)</f>
        <v>0</v>
      </c>
      <c r="E869" s="23" t="str">
        <f>VLOOKUP(A869,Übersicht!$C$2:$E$67,3,FALSE)</f>
        <v>5 bis ≤ 16 bar</v>
      </c>
      <c r="F869" s="3">
        <v>863</v>
      </c>
      <c r="G869" s="3">
        <f>VLOOKUP(A869,Übersicht!$C$2:$P$67,14,FALSE)</f>
        <v>3</v>
      </c>
      <c r="H869" s="3">
        <v>1</v>
      </c>
      <c r="I869" s="24">
        <v>829.77777777777783</v>
      </c>
      <c r="J869" s="3">
        <v>1982</v>
      </c>
      <c r="K869" s="4">
        <f t="shared" si="13"/>
        <v>6</v>
      </c>
      <c r="L869" s="21">
        <f>VLOOKUP(A869,Übersicht!$C$2:$F$67,4,FALSE)</f>
        <v>45</v>
      </c>
      <c r="M869" s="21">
        <f>VLOOKUP(A869,Übersicht!$C$2:$F$67,4,FALSE)</f>
        <v>45</v>
      </c>
      <c r="N869" s="3" t="s">
        <v>67</v>
      </c>
      <c r="O869" s="3">
        <v>1</v>
      </c>
      <c r="P869" s="4">
        <f>VLOOKUP(A869,Übersicht!$C$2:$I$67,7,FALSE)*100</f>
        <v>100</v>
      </c>
      <c r="Q869" s="4" t="s">
        <v>67</v>
      </c>
      <c r="R869" s="4">
        <f>VLOOKUP(A869,Übersicht!$C$2:$J$67,8,FALSE)*100</f>
        <v>100</v>
      </c>
      <c r="S869" s="4" t="str">
        <f>VLOOKUP(A869,Übersicht!$C$2:$K$67,9,FALSE)</f>
        <v>-</v>
      </c>
      <c r="T869" s="4" t="str">
        <f>VLOOKUP(A869,Übersicht!$C$2:$L$67,10,FALSE)</f>
        <v>-</v>
      </c>
      <c r="U869" s="25">
        <f>VLOOKUP(A869,Übersicht!$C$2:$M$67,11,FALSE)</f>
        <v>4500</v>
      </c>
      <c r="V869" s="25" t="str">
        <f>VLOOKUP(A869,Übersicht!$C$2:$N$67,12,FALSE)</f>
        <v>-</v>
      </c>
      <c r="W869" s="25" t="str">
        <f>VLOOKUP(A869,Übersicht!$C$2:$O$67,13,FALSE)</f>
        <v>-</v>
      </c>
      <c r="X869" s="4" t="s">
        <v>67</v>
      </c>
    </row>
    <row r="870" spans="1:24" x14ac:dyDescent="0.35">
      <c r="A870" s="3">
        <v>2216</v>
      </c>
      <c r="B870" s="22" t="s">
        <v>15</v>
      </c>
      <c r="C870" s="21" t="s">
        <v>30</v>
      </c>
      <c r="D870" s="23">
        <f>VLOOKUP(A870,Übersicht!$C$2:$D$67,2,FALSE)</f>
        <v>0</v>
      </c>
      <c r="E870" s="23" t="str">
        <f>VLOOKUP(A870,Übersicht!$C$2:$E$67,3,FALSE)</f>
        <v>5 bis ≤ 16 bar</v>
      </c>
      <c r="F870" s="3">
        <v>864</v>
      </c>
      <c r="G870" s="3">
        <f>VLOOKUP(A870,Übersicht!$C$2:$P$67,14,FALSE)</f>
        <v>3</v>
      </c>
      <c r="H870" s="3">
        <v>1</v>
      </c>
      <c r="I870" s="24">
        <v>829.77777777777783</v>
      </c>
      <c r="J870" s="3">
        <v>1983</v>
      </c>
      <c r="K870" s="4">
        <f t="shared" si="13"/>
        <v>7</v>
      </c>
      <c r="L870" s="21">
        <f>VLOOKUP(A870,Übersicht!$C$2:$F$67,4,FALSE)</f>
        <v>45</v>
      </c>
      <c r="M870" s="21">
        <f>VLOOKUP(A870,Übersicht!$C$2:$F$67,4,FALSE)</f>
        <v>45</v>
      </c>
      <c r="N870" s="3" t="s">
        <v>67</v>
      </c>
      <c r="O870" s="3">
        <v>1</v>
      </c>
      <c r="P870" s="4">
        <f>VLOOKUP(A870,Übersicht!$C$2:$I$67,7,FALSE)*100</f>
        <v>100</v>
      </c>
      <c r="Q870" s="4" t="s">
        <v>67</v>
      </c>
      <c r="R870" s="4">
        <f>VLOOKUP(A870,Übersicht!$C$2:$J$67,8,FALSE)*100</f>
        <v>100</v>
      </c>
      <c r="S870" s="4" t="str">
        <f>VLOOKUP(A870,Übersicht!$C$2:$K$67,9,FALSE)</f>
        <v>-</v>
      </c>
      <c r="T870" s="4" t="str">
        <f>VLOOKUP(A870,Übersicht!$C$2:$L$67,10,FALSE)</f>
        <v>-</v>
      </c>
      <c r="U870" s="25">
        <f>VLOOKUP(A870,Übersicht!$C$2:$M$67,11,FALSE)</f>
        <v>4500</v>
      </c>
      <c r="V870" s="25" t="str">
        <f>VLOOKUP(A870,Übersicht!$C$2:$N$67,12,FALSE)</f>
        <v>-</v>
      </c>
      <c r="W870" s="25" t="str">
        <f>VLOOKUP(A870,Übersicht!$C$2:$O$67,13,FALSE)</f>
        <v>-</v>
      </c>
      <c r="X870" s="4" t="s">
        <v>67</v>
      </c>
    </row>
    <row r="871" spans="1:24" x14ac:dyDescent="0.35">
      <c r="A871" s="3">
        <v>2216</v>
      </c>
      <c r="B871" s="22" t="s">
        <v>15</v>
      </c>
      <c r="C871" s="21" t="s">
        <v>30</v>
      </c>
      <c r="D871" s="23">
        <f>VLOOKUP(A871,Übersicht!$C$2:$D$67,2,FALSE)</f>
        <v>0</v>
      </c>
      <c r="E871" s="23" t="str">
        <f>VLOOKUP(A871,Übersicht!$C$2:$E$67,3,FALSE)</f>
        <v>5 bis ≤ 16 bar</v>
      </c>
      <c r="F871" s="3">
        <v>865</v>
      </c>
      <c r="G871" s="3">
        <f>VLOOKUP(A871,Übersicht!$C$2:$P$67,14,FALSE)</f>
        <v>3</v>
      </c>
      <c r="H871" s="3">
        <v>1</v>
      </c>
      <c r="I871" s="24">
        <v>829.77777777777783</v>
      </c>
      <c r="J871" s="3">
        <v>1984</v>
      </c>
      <c r="K871" s="4">
        <f t="shared" si="13"/>
        <v>8</v>
      </c>
      <c r="L871" s="21">
        <f>VLOOKUP(A871,Übersicht!$C$2:$F$67,4,FALSE)</f>
        <v>45</v>
      </c>
      <c r="M871" s="21">
        <f>VLOOKUP(A871,Übersicht!$C$2:$F$67,4,FALSE)</f>
        <v>45</v>
      </c>
      <c r="N871" s="3" t="s">
        <v>67</v>
      </c>
      <c r="O871" s="3">
        <v>1</v>
      </c>
      <c r="P871" s="4">
        <f>VLOOKUP(A871,Übersicht!$C$2:$I$67,7,FALSE)*100</f>
        <v>100</v>
      </c>
      <c r="Q871" s="4" t="s">
        <v>67</v>
      </c>
      <c r="R871" s="4">
        <f>VLOOKUP(A871,Übersicht!$C$2:$J$67,8,FALSE)*100</f>
        <v>100</v>
      </c>
      <c r="S871" s="4" t="str">
        <f>VLOOKUP(A871,Übersicht!$C$2:$K$67,9,FALSE)</f>
        <v>-</v>
      </c>
      <c r="T871" s="4" t="str">
        <f>VLOOKUP(A871,Übersicht!$C$2:$L$67,10,FALSE)</f>
        <v>-</v>
      </c>
      <c r="U871" s="25">
        <f>VLOOKUP(A871,Übersicht!$C$2:$M$67,11,FALSE)</f>
        <v>4500</v>
      </c>
      <c r="V871" s="25" t="str">
        <f>VLOOKUP(A871,Übersicht!$C$2:$N$67,12,FALSE)</f>
        <v>-</v>
      </c>
      <c r="W871" s="25" t="str">
        <f>VLOOKUP(A871,Übersicht!$C$2:$O$67,13,FALSE)</f>
        <v>-</v>
      </c>
      <c r="X871" s="4" t="s">
        <v>67</v>
      </c>
    </row>
    <row r="872" spans="1:24" x14ac:dyDescent="0.35">
      <c r="A872" s="3">
        <v>2216</v>
      </c>
      <c r="B872" s="22" t="s">
        <v>15</v>
      </c>
      <c r="C872" s="21" t="s">
        <v>30</v>
      </c>
      <c r="D872" s="23">
        <f>VLOOKUP(A872,Übersicht!$C$2:$D$67,2,FALSE)</f>
        <v>0</v>
      </c>
      <c r="E872" s="23" t="str">
        <f>VLOOKUP(A872,Übersicht!$C$2:$E$67,3,FALSE)</f>
        <v>5 bis ≤ 16 bar</v>
      </c>
      <c r="F872" s="3">
        <v>866</v>
      </c>
      <c r="G872" s="3">
        <f>VLOOKUP(A872,Übersicht!$C$2:$P$67,14,FALSE)</f>
        <v>3</v>
      </c>
      <c r="H872" s="3">
        <v>1</v>
      </c>
      <c r="I872" s="24">
        <v>829.77777777777783</v>
      </c>
      <c r="J872" s="3">
        <v>1985</v>
      </c>
      <c r="K872" s="4">
        <f t="shared" si="13"/>
        <v>9</v>
      </c>
      <c r="L872" s="21">
        <f>VLOOKUP(A872,Übersicht!$C$2:$F$67,4,FALSE)</f>
        <v>45</v>
      </c>
      <c r="M872" s="21">
        <f>VLOOKUP(A872,Übersicht!$C$2:$F$67,4,FALSE)</f>
        <v>45</v>
      </c>
      <c r="N872" s="3" t="s">
        <v>67</v>
      </c>
      <c r="O872" s="3">
        <v>1</v>
      </c>
      <c r="P872" s="4">
        <f>VLOOKUP(A872,Übersicht!$C$2:$I$67,7,FALSE)*100</f>
        <v>100</v>
      </c>
      <c r="Q872" s="4" t="s">
        <v>67</v>
      </c>
      <c r="R872" s="4">
        <f>VLOOKUP(A872,Übersicht!$C$2:$J$67,8,FALSE)*100</f>
        <v>100</v>
      </c>
      <c r="S872" s="4" t="str">
        <f>VLOOKUP(A872,Übersicht!$C$2:$K$67,9,FALSE)</f>
        <v>-</v>
      </c>
      <c r="T872" s="4" t="str">
        <f>VLOOKUP(A872,Übersicht!$C$2:$L$67,10,FALSE)</f>
        <v>-</v>
      </c>
      <c r="U872" s="25">
        <f>VLOOKUP(A872,Übersicht!$C$2:$M$67,11,FALSE)</f>
        <v>4500</v>
      </c>
      <c r="V872" s="25" t="str">
        <f>VLOOKUP(A872,Übersicht!$C$2:$N$67,12,FALSE)</f>
        <v>-</v>
      </c>
      <c r="W872" s="25" t="str">
        <f>VLOOKUP(A872,Übersicht!$C$2:$O$67,13,FALSE)</f>
        <v>-</v>
      </c>
      <c r="X872" s="4" t="s">
        <v>67</v>
      </c>
    </row>
    <row r="873" spans="1:24" x14ac:dyDescent="0.35">
      <c r="A873" s="3">
        <v>2216</v>
      </c>
      <c r="B873" s="22" t="s">
        <v>15</v>
      </c>
      <c r="C873" s="21" t="s">
        <v>30</v>
      </c>
      <c r="D873" s="23">
        <f>VLOOKUP(A873,Übersicht!$C$2:$D$67,2,FALSE)</f>
        <v>0</v>
      </c>
      <c r="E873" s="23" t="str">
        <f>VLOOKUP(A873,Übersicht!$C$2:$E$67,3,FALSE)</f>
        <v>5 bis ≤ 16 bar</v>
      </c>
      <c r="F873" s="3">
        <v>867</v>
      </c>
      <c r="G873" s="3">
        <f>VLOOKUP(A873,Übersicht!$C$2:$P$67,14,FALSE)</f>
        <v>3</v>
      </c>
      <c r="H873" s="3">
        <v>1</v>
      </c>
      <c r="I873" s="24">
        <v>829.77777777777783</v>
      </c>
      <c r="J873" s="3">
        <v>1986</v>
      </c>
      <c r="K873" s="4">
        <f t="shared" si="13"/>
        <v>10</v>
      </c>
      <c r="L873" s="21">
        <f>VLOOKUP(A873,Übersicht!$C$2:$F$67,4,FALSE)</f>
        <v>45</v>
      </c>
      <c r="M873" s="21">
        <f>VLOOKUP(A873,Übersicht!$C$2:$F$67,4,FALSE)</f>
        <v>45</v>
      </c>
      <c r="N873" s="3" t="s">
        <v>67</v>
      </c>
      <c r="O873" s="3">
        <v>1</v>
      </c>
      <c r="P873" s="4">
        <f>VLOOKUP(A873,Übersicht!$C$2:$I$67,7,FALSE)*100</f>
        <v>100</v>
      </c>
      <c r="Q873" s="4" t="s">
        <v>67</v>
      </c>
      <c r="R873" s="4">
        <f>VLOOKUP(A873,Übersicht!$C$2:$J$67,8,FALSE)*100</f>
        <v>100</v>
      </c>
      <c r="S873" s="4" t="str">
        <f>VLOOKUP(A873,Übersicht!$C$2:$K$67,9,FALSE)</f>
        <v>-</v>
      </c>
      <c r="T873" s="4" t="str">
        <f>VLOOKUP(A873,Übersicht!$C$2:$L$67,10,FALSE)</f>
        <v>-</v>
      </c>
      <c r="U873" s="25">
        <f>VLOOKUP(A873,Übersicht!$C$2:$M$67,11,FALSE)</f>
        <v>4500</v>
      </c>
      <c r="V873" s="25" t="str">
        <f>VLOOKUP(A873,Übersicht!$C$2:$N$67,12,FALSE)</f>
        <v>-</v>
      </c>
      <c r="W873" s="25" t="str">
        <f>VLOOKUP(A873,Übersicht!$C$2:$O$67,13,FALSE)</f>
        <v>-</v>
      </c>
      <c r="X873" s="4" t="s">
        <v>67</v>
      </c>
    </row>
    <row r="874" spans="1:24" x14ac:dyDescent="0.35">
      <c r="A874" s="3">
        <v>2216</v>
      </c>
      <c r="B874" s="22" t="s">
        <v>15</v>
      </c>
      <c r="C874" s="21" t="s">
        <v>30</v>
      </c>
      <c r="D874" s="23">
        <f>VLOOKUP(A874,Übersicht!$C$2:$D$67,2,FALSE)</f>
        <v>0</v>
      </c>
      <c r="E874" s="23" t="str">
        <f>VLOOKUP(A874,Übersicht!$C$2:$E$67,3,FALSE)</f>
        <v>5 bis ≤ 16 bar</v>
      </c>
      <c r="F874" s="3">
        <v>868</v>
      </c>
      <c r="G874" s="3">
        <f>VLOOKUP(A874,Übersicht!$C$2:$P$67,14,FALSE)</f>
        <v>3</v>
      </c>
      <c r="H874" s="3">
        <v>1</v>
      </c>
      <c r="I874" s="24">
        <v>829.77777777777783</v>
      </c>
      <c r="J874" s="3">
        <v>1987</v>
      </c>
      <c r="K874" s="4">
        <f t="shared" si="13"/>
        <v>11</v>
      </c>
      <c r="L874" s="21">
        <f>VLOOKUP(A874,Übersicht!$C$2:$F$67,4,FALSE)</f>
        <v>45</v>
      </c>
      <c r="M874" s="21">
        <f>VLOOKUP(A874,Übersicht!$C$2:$F$67,4,FALSE)</f>
        <v>45</v>
      </c>
      <c r="N874" s="3" t="s">
        <v>67</v>
      </c>
      <c r="O874" s="3">
        <v>1</v>
      </c>
      <c r="P874" s="4">
        <f>VLOOKUP(A874,Übersicht!$C$2:$I$67,7,FALSE)*100</f>
        <v>100</v>
      </c>
      <c r="Q874" s="4" t="s">
        <v>67</v>
      </c>
      <c r="R874" s="4">
        <f>VLOOKUP(A874,Übersicht!$C$2:$J$67,8,FALSE)*100</f>
        <v>100</v>
      </c>
      <c r="S874" s="4" t="str">
        <f>VLOOKUP(A874,Übersicht!$C$2:$K$67,9,FALSE)</f>
        <v>-</v>
      </c>
      <c r="T874" s="4" t="str">
        <f>VLOOKUP(A874,Übersicht!$C$2:$L$67,10,FALSE)</f>
        <v>-</v>
      </c>
      <c r="U874" s="25">
        <f>VLOOKUP(A874,Übersicht!$C$2:$M$67,11,FALSE)</f>
        <v>4500</v>
      </c>
      <c r="V874" s="25" t="str">
        <f>VLOOKUP(A874,Übersicht!$C$2:$N$67,12,FALSE)</f>
        <v>-</v>
      </c>
      <c r="W874" s="25" t="str">
        <f>VLOOKUP(A874,Übersicht!$C$2:$O$67,13,FALSE)</f>
        <v>-</v>
      </c>
      <c r="X874" s="4" t="s">
        <v>67</v>
      </c>
    </row>
    <row r="875" spans="1:24" x14ac:dyDescent="0.35">
      <c r="A875" s="3">
        <v>2216</v>
      </c>
      <c r="B875" s="22" t="s">
        <v>15</v>
      </c>
      <c r="C875" s="21" t="s">
        <v>30</v>
      </c>
      <c r="D875" s="23">
        <f>VLOOKUP(A875,Übersicht!$C$2:$D$67,2,FALSE)</f>
        <v>0</v>
      </c>
      <c r="E875" s="23" t="str">
        <f>VLOOKUP(A875,Übersicht!$C$2:$E$67,3,FALSE)</f>
        <v>5 bis ≤ 16 bar</v>
      </c>
      <c r="F875" s="3">
        <v>869</v>
      </c>
      <c r="G875" s="3">
        <f>VLOOKUP(A875,Übersicht!$C$2:$P$67,14,FALSE)</f>
        <v>3</v>
      </c>
      <c r="H875" s="3">
        <v>1</v>
      </c>
      <c r="I875" s="24">
        <v>829.77777777777783</v>
      </c>
      <c r="J875" s="3">
        <v>1988</v>
      </c>
      <c r="K875" s="4">
        <f t="shared" si="13"/>
        <v>12</v>
      </c>
      <c r="L875" s="21">
        <f>VLOOKUP(A875,Übersicht!$C$2:$F$67,4,FALSE)</f>
        <v>45</v>
      </c>
      <c r="M875" s="21">
        <f>VLOOKUP(A875,Übersicht!$C$2:$F$67,4,FALSE)</f>
        <v>45</v>
      </c>
      <c r="N875" s="3" t="s">
        <v>67</v>
      </c>
      <c r="O875" s="3">
        <v>1</v>
      </c>
      <c r="P875" s="4">
        <f>VLOOKUP(A875,Übersicht!$C$2:$I$67,7,FALSE)*100</f>
        <v>100</v>
      </c>
      <c r="Q875" s="4" t="s">
        <v>67</v>
      </c>
      <c r="R875" s="4">
        <f>VLOOKUP(A875,Übersicht!$C$2:$J$67,8,FALSE)*100</f>
        <v>100</v>
      </c>
      <c r="S875" s="4" t="str">
        <f>VLOOKUP(A875,Übersicht!$C$2:$K$67,9,FALSE)</f>
        <v>-</v>
      </c>
      <c r="T875" s="4" t="str">
        <f>VLOOKUP(A875,Übersicht!$C$2:$L$67,10,FALSE)</f>
        <v>-</v>
      </c>
      <c r="U875" s="25">
        <f>VLOOKUP(A875,Übersicht!$C$2:$M$67,11,FALSE)</f>
        <v>4500</v>
      </c>
      <c r="V875" s="25" t="str">
        <f>VLOOKUP(A875,Übersicht!$C$2:$N$67,12,FALSE)</f>
        <v>-</v>
      </c>
      <c r="W875" s="25" t="str">
        <f>VLOOKUP(A875,Übersicht!$C$2:$O$67,13,FALSE)</f>
        <v>-</v>
      </c>
      <c r="X875" s="4" t="s">
        <v>67</v>
      </c>
    </row>
    <row r="876" spans="1:24" x14ac:dyDescent="0.35">
      <c r="A876" s="3">
        <v>2216</v>
      </c>
      <c r="B876" s="22" t="s">
        <v>15</v>
      </c>
      <c r="C876" s="21" t="s">
        <v>30</v>
      </c>
      <c r="D876" s="23">
        <f>VLOOKUP(A876,Übersicht!$C$2:$D$67,2,FALSE)</f>
        <v>0</v>
      </c>
      <c r="E876" s="23" t="str">
        <f>VLOOKUP(A876,Übersicht!$C$2:$E$67,3,FALSE)</f>
        <v>5 bis ≤ 16 bar</v>
      </c>
      <c r="F876" s="3">
        <v>870</v>
      </c>
      <c r="G876" s="3">
        <f>VLOOKUP(A876,Übersicht!$C$2:$P$67,14,FALSE)</f>
        <v>3</v>
      </c>
      <c r="H876" s="3">
        <v>1</v>
      </c>
      <c r="I876" s="24">
        <v>829.77777777777783</v>
      </c>
      <c r="J876" s="3">
        <v>1989</v>
      </c>
      <c r="K876" s="4">
        <f t="shared" si="13"/>
        <v>13</v>
      </c>
      <c r="L876" s="21">
        <f>VLOOKUP(A876,Übersicht!$C$2:$F$67,4,FALSE)</f>
        <v>45</v>
      </c>
      <c r="M876" s="21">
        <f>VLOOKUP(A876,Übersicht!$C$2:$F$67,4,FALSE)</f>
        <v>45</v>
      </c>
      <c r="N876" s="3" t="s">
        <v>67</v>
      </c>
      <c r="O876" s="3">
        <v>1</v>
      </c>
      <c r="P876" s="4">
        <f>VLOOKUP(A876,Übersicht!$C$2:$I$67,7,FALSE)*100</f>
        <v>100</v>
      </c>
      <c r="Q876" s="4" t="s">
        <v>67</v>
      </c>
      <c r="R876" s="4">
        <f>VLOOKUP(A876,Übersicht!$C$2:$J$67,8,FALSE)*100</f>
        <v>100</v>
      </c>
      <c r="S876" s="4" t="str">
        <f>VLOOKUP(A876,Übersicht!$C$2:$K$67,9,FALSE)</f>
        <v>-</v>
      </c>
      <c r="T876" s="4" t="str">
        <f>VLOOKUP(A876,Übersicht!$C$2:$L$67,10,FALSE)</f>
        <v>-</v>
      </c>
      <c r="U876" s="25">
        <f>VLOOKUP(A876,Übersicht!$C$2:$M$67,11,FALSE)</f>
        <v>4500</v>
      </c>
      <c r="V876" s="25" t="str">
        <f>VLOOKUP(A876,Übersicht!$C$2:$N$67,12,FALSE)</f>
        <v>-</v>
      </c>
      <c r="W876" s="25" t="str">
        <f>VLOOKUP(A876,Übersicht!$C$2:$O$67,13,FALSE)</f>
        <v>-</v>
      </c>
      <c r="X876" s="4" t="s">
        <v>67</v>
      </c>
    </row>
    <row r="877" spans="1:24" x14ac:dyDescent="0.35">
      <c r="A877" s="3">
        <v>2216</v>
      </c>
      <c r="B877" s="22" t="s">
        <v>15</v>
      </c>
      <c r="C877" s="21" t="s">
        <v>30</v>
      </c>
      <c r="D877" s="23">
        <f>VLOOKUP(A877,Übersicht!$C$2:$D$67,2,FALSE)</f>
        <v>0</v>
      </c>
      <c r="E877" s="23" t="str">
        <f>VLOOKUP(A877,Übersicht!$C$2:$E$67,3,FALSE)</f>
        <v>5 bis ≤ 16 bar</v>
      </c>
      <c r="F877" s="3">
        <v>871</v>
      </c>
      <c r="G877" s="3">
        <f>VLOOKUP(A877,Übersicht!$C$2:$P$67,14,FALSE)</f>
        <v>3</v>
      </c>
      <c r="H877" s="3">
        <v>1</v>
      </c>
      <c r="I877" s="24">
        <v>829.77777777777783</v>
      </c>
      <c r="J877" s="3">
        <v>1990</v>
      </c>
      <c r="K877" s="4">
        <f t="shared" si="13"/>
        <v>14</v>
      </c>
      <c r="L877" s="21">
        <f>VLOOKUP(A877,Übersicht!$C$2:$F$67,4,FALSE)</f>
        <v>45</v>
      </c>
      <c r="M877" s="21">
        <f>VLOOKUP(A877,Übersicht!$C$2:$F$67,4,FALSE)</f>
        <v>45</v>
      </c>
      <c r="N877" s="3" t="s">
        <v>67</v>
      </c>
      <c r="O877" s="3">
        <v>1</v>
      </c>
      <c r="P877" s="4">
        <f>VLOOKUP(A877,Übersicht!$C$2:$I$67,7,FALSE)*100</f>
        <v>100</v>
      </c>
      <c r="Q877" s="4" t="s">
        <v>67</v>
      </c>
      <c r="R877" s="4">
        <f>VLOOKUP(A877,Übersicht!$C$2:$J$67,8,FALSE)*100</f>
        <v>100</v>
      </c>
      <c r="S877" s="4" t="str">
        <f>VLOOKUP(A877,Übersicht!$C$2:$K$67,9,FALSE)</f>
        <v>-</v>
      </c>
      <c r="T877" s="4" t="str">
        <f>VLOOKUP(A877,Übersicht!$C$2:$L$67,10,FALSE)</f>
        <v>-</v>
      </c>
      <c r="U877" s="25">
        <f>VLOOKUP(A877,Übersicht!$C$2:$M$67,11,FALSE)</f>
        <v>4500</v>
      </c>
      <c r="V877" s="25" t="str">
        <f>VLOOKUP(A877,Übersicht!$C$2:$N$67,12,FALSE)</f>
        <v>-</v>
      </c>
      <c r="W877" s="25" t="str">
        <f>VLOOKUP(A877,Übersicht!$C$2:$O$67,13,FALSE)</f>
        <v>-</v>
      </c>
      <c r="X877" s="4" t="s">
        <v>67</v>
      </c>
    </row>
    <row r="878" spans="1:24" x14ac:dyDescent="0.35">
      <c r="A878" s="3">
        <v>2216</v>
      </c>
      <c r="B878" s="22" t="s">
        <v>15</v>
      </c>
      <c r="C878" s="21" t="s">
        <v>30</v>
      </c>
      <c r="D878" s="23">
        <f>VLOOKUP(A878,Übersicht!$C$2:$D$67,2,FALSE)</f>
        <v>0</v>
      </c>
      <c r="E878" s="23" t="str">
        <f>VLOOKUP(A878,Übersicht!$C$2:$E$67,3,FALSE)</f>
        <v>5 bis ≤ 16 bar</v>
      </c>
      <c r="F878" s="3">
        <v>872</v>
      </c>
      <c r="G878" s="3">
        <f>VLOOKUP(A878,Übersicht!$C$2:$P$67,14,FALSE)</f>
        <v>3</v>
      </c>
      <c r="H878" s="3">
        <v>1</v>
      </c>
      <c r="I878" s="24">
        <v>829.77777777777783</v>
      </c>
      <c r="J878" s="3">
        <v>1991</v>
      </c>
      <c r="K878" s="4">
        <f t="shared" si="13"/>
        <v>15</v>
      </c>
      <c r="L878" s="21">
        <f>VLOOKUP(A878,Übersicht!$C$2:$F$67,4,FALSE)</f>
        <v>45</v>
      </c>
      <c r="M878" s="21">
        <f>VLOOKUP(A878,Übersicht!$C$2:$F$67,4,FALSE)</f>
        <v>45</v>
      </c>
      <c r="N878" s="3" t="s">
        <v>67</v>
      </c>
      <c r="O878" s="3">
        <v>1</v>
      </c>
      <c r="P878" s="4">
        <f>VLOOKUP(A878,Übersicht!$C$2:$I$67,7,FALSE)*100</f>
        <v>100</v>
      </c>
      <c r="Q878" s="4" t="s">
        <v>67</v>
      </c>
      <c r="R878" s="4">
        <f>VLOOKUP(A878,Übersicht!$C$2:$J$67,8,FALSE)*100</f>
        <v>100</v>
      </c>
      <c r="S878" s="4" t="str">
        <f>VLOOKUP(A878,Übersicht!$C$2:$K$67,9,FALSE)</f>
        <v>-</v>
      </c>
      <c r="T878" s="4" t="str">
        <f>VLOOKUP(A878,Übersicht!$C$2:$L$67,10,FALSE)</f>
        <v>-</v>
      </c>
      <c r="U878" s="25">
        <f>VLOOKUP(A878,Übersicht!$C$2:$M$67,11,FALSE)</f>
        <v>4500</v>
      </c>
      <c r="V878" s="25" t="str">
        <f>VLOOKUP(A878,Übersicht!$C$2:$N$67,12,FALSE)</f>
        <v>-</v>
      </c>
      <c r="W878" s="25" t="str">
        <f>VLOOKUP(A878,Übersicht!$C$2:$O$67,13,FALSE)</f>
        <v>-</v>
      </c>
      <c r="X878" s="4" t="s">
        <v>67</v>
      </c>
    </row>
    <row r="879" spans="1:24" x14ac:dyDescent="0.35">
      <c r="A879" s="3">
        <v>2216</v>
      </c>
      <c r="B879" s="22" t="s">
        <v>15</v>
      </c>
      <c r="C879" s="21" t="s">
        <v>30</v>
      </c>
      <c r="D879" s="23">
        <f>VLOOKUP(A879,Übersicht!$C$2:$D$67,2,FALSE)</f>
        <v>0</v>
      </c>
      <c r="E879" s="23" t="str">
        <f>VLOOKUP(A879,Übersicht!$C$2:$E$67,3,FALSE)</f>
        <v>5 bis ≤ 16 bar</v>
      </c>
      <c r="F879" s="3">
        <v>873</v>
      </c>
      <c r="G879" s="3">
        <f>VLOOKUP(A879,Übersicht!$C$2:$P$67,14,FALSE)</f>
        <v>3</v>
      </c>
      <c r="H879" s="3">
        <v>1</v>
      </c>
      <c r="I879" s="24">
        <v>829.77777777777783</v>
      </c>
      <c r="J879" s="3">
        <v>1992</v>
      </c>
      <c r="K879" s="4">
        <f t="shared" si="13"/>
        <v>16</v>
      </c>
      <c r="L879" s="21">
        <f>VLOOKUP(A879,Übersicht!$C$2:$F$67,4,FALSE)</f>
        <v>45</v>
      </c>
      <c r="M879" s="21">
        <f>VLOOKUP(A879,Übersicht!$C$2:$F$67,4,FALSE)</f>
        <v>45</v>
      </c>
      <c r="N879" s="3" t="s">
        <v>67</v>
      </c>
      <c r="O879" s="3">
        <v>1</v>
      </c>
      <c r="P879" s="4">
        <f>VLOOKUP(A879,Übersicht!$C$2:$I$67,7,FALSE)*100</f>
        <v>100</v>
      </c>
      <c r="Q879" s="4" t="s">
        <v>67</v>
      </c>
      <c r="R879" s="4">
        <f>VLOOKUP(A879,Übersicht!$C$2:$J$67,8,FALSE)*100</f>
        <v>100</v>
      </c>
      <c r="S879" s="4" t="str">
        <f>VLOOKUP(A879,Übersicht!$C$2:$K$67,9,FALSE)</f>
        <v>-</v>
      </c>
      <c r="T879" s="4" t="str">
        <f>VLOOKUP(A879,Übersicht!$C$2:$L$67,10,FALSE)</f>
        <v>-</v>
      </c>
      <c r="U879" s="25">
        <f>VLOOKUP(A879,Übersicht!$C$2:$M$67,11,FALSE)</f>
        <v>4500</v>
      </c>
      <c r="V879" s="25" t="str">
        <f>VLOOKUP(A879,Übersicht!$C$2:$N$67,12,FALSE)</f>
        <v>-</v>
      </c>
      <c r="W879" s="25" t="str">
        <f>VLOOKUP(A879,Übersicht!$C$2:$O$67,13,FALSE)</f>
        <v>-</v>
      </c>
      <c r="X879" s="4" t="s">
        <v>67</v>
      </c>
    </row>
    <row r="880" spans="1:24" x14ac:dyDescent="0.35">
      <c r="A880" s="3">
        <v>2216</v>
      </c>
      <c r="B880" s="22" t="s">
        <v>15</v>
      </c>
      <c r="C880" s="21" t="s">
        <v>30</v>
      </c>
      <c r="D880" s="23">
        <f>VLOOKUP(A880,Übersicht!$C$2:$D$67,2,FALSE)</f>
        <v>0</v>
      </c>
      <c r="E880" s="23" t="str">
        <f>VLOOKUP(A880,Übersicht!$C$2:$E$67,3,FALSE)</f>
        <v>5 bis ≤ 16 bar</v>
      </c>
      <c r="F880" s="3">
        <v>874</v>
      </c>
      <c r="G880" s="3">
        <f>VLOOKUP(A880,Übersicht!$C$2:$P$67,14,FALSE)</f>
        <v>3</v>
      </c>
      <c r="H880" s="3">
        <v>1</v>
      </c>
      <c r="I880" s="24">
        <v>829.77777777777783</v>
      </c>
      <c r="J880" s="3">
        <v>1993</v>
      </c>
      <c r="K880" s="4">
        <f t="shared" si="13"/>
        <v>17</v>
      </c>
      <c r="L880" s="21">
        <f>VLOOKUP(A880,Übersicht!$C$2:$F$67,4,FALSE)</f>
        <v>45</v>
      </c>
      <c r="M880" s="21">
        <f>VLOOKUP(A880,Übersicht!$C$2:$F$67,4,FALSE)</f>
        <v>45</v>
      </c>
      <c r="N880" s="3" t="s">
        <v>67</v>
      </c>
      <c r="O880" s="3">
        <v>1</v>
      </c>
      <c r="P880" s="4">
        <f>VLOOKUP(A880,Übersicht!$C$2:$I$67,7,FALSE)*100</f>
        <v>100</v>
      </c>
      <c r="Q880" s="4" t="s">
        <v>67</v>
      </c>
      <c r="R880" s="4">
        <f>VLOOKUP(A880,Übersicht!$C$2:$J$67,8,FALSE)*100</f>
        <v>100</v>
      </c>
      <c r="S880" s="4" t="str">
        <f>VLOOKUP(A880,Übersicht!$C$2:$K$67,9,FALSE)</f>
        <v>-</v>
      </c>
      <c r="T880" s="4" t="str">
        <f>VLOOKUP(A880,Übersicht!$C$2:$L$67,10,FALSE)</f>
        <v>-</v>
      </c>
      <c r="U880" s="25">
        <f>VLOOKUP(A880,Übersicht!$C$2:$M$67,11,FALSE)</f>
        <v>4500</v>
      </c>
      <c r="V880" s="25" t="str">
        <f>VLOOKUP(A880,Übersicht!$C$2:$N$67,12,FALSE)</f>
        <v>-</v>
      </c>
      <c r="W880" s="25" t="str">
        <f>VLOOKUP(A880,Übersicht!$C$2:$O$67,13,FALSE)</f>
        <v>-</v>
      </c>
      <c r="X880" s="4" t="s">
        <v>67</v>
      </c>
    </row>
    <row r="881" spans="1:24" x14ac:dyDescent="0.35">
      <c r="A881" s="3">
        <v>2216</v>
      </c>
      <c r="B881" s="22" t="s">
        <v>15</v>
      </c>
      <c r="C881" s="21" t="s">
        <v>30</v>
      </c>
      <c r="D881" s="23">
        <f>VLOOKUP(A881,Übersicht!$C$2:$D$67,2,FALSE)</f>
        <v>0</v>
      </c>
      <c r="E881" s="23" t="str">
        <f>VLOOKUP(A881,Übersicht!$C$2:$E$67,3,FALSE)</f>
        <v>5 bis ≤ 16 bar</v>
      </c>
      <c r="F881" s="3">
        <v>875</v>
      </c>
      <c r="G881" s="3">
        <f>VLOOKUP(A881,Übersicht!$C$2:$P$67,14,FALSE)</f>
        <v>3</v>
      </c>
      <c r="H881" s="3">
        <v>1</v>
      </c>
      <c r="I881" s="24">
        <v>829.77777777777783</v>
      </c>
      <c r="J881" s="3">
        <v>1994</v>
      </c>
      <c r="K881" s="4">
        <f t="shared" si="13"/>
        <v>18</v>
      </c>
      <c r="L881" s="21">
        <f>VLOOKUP(A881,Übersicht!$C$2:$F$67,4,FALSE)</f>
        <v>45</v>
      </c>
      <c r="M881" s="21">
        <f>VLOOKUP(A881,Übersicht!$C$2:$F$67,4,FALSE)</f>
        <v>45</v>
      </c>
      <c r="N881" s="3" t="s">
        <v>67</v>
      </c>
      <c r="O881" s="3">
        <v>1</v>
      </c>
      <c r="P881" s="4">
        <f>VLOOKUP(A881,Übersicht!$C$2:$I$67,7,FALSE)*100</f>
        <v>100</v>
      </c>
      <c r="Q881" s="4" t="s">
        <v>67</v>
      </c>
      <c r="R881" s="4">
        <f>VLOOKUP(A881,Übersicht!$C$2:$J$67,8,FALSE)*100</f>
        <v>100</v>
      </c>
      <c r="S881" s="4" t="str">
        <f>VLOOKUP(A881,Übersicht!$C$2:$K$67,9,FALSE)</f>
        <v>-</v>
      </c>
      <c r="T881" s="4" t="str">
        <f>VLOOKUP(A881,Übersicht!$C$2:$L$67,10,FALSE)</f>
        <v>-</v>
      </c>
      <c r="U881" s="25">
        <f>VLOOKUP(A881,Übersicht!$C$2:$M$67,11,FALSE)</f>
        <v>4500</v>
      </c>
      <c r="V881" s="25" t="str">
        <f>VLOOKUP(A881,Übersicht!$C$2:$N$67,12,FALSE)</f>
        <v>-</v>
      </c>
      <c r="W881" s="25" t="str">
        <f>VLOOKUP(A881,Übersicht!$C$2:$O$67,13,FALSE)</f>
        <v>-</v>
      </c>
      <c r="X881" s="4" t="s">
        <v>67</v>
      </c>
    </row>
    <row r="882" spans="1:24" x14ac:dyDescent="0.35">
      <c r="A882" s="3">
        <v>2216</v>
      </c>
      <c r="B882" s="22" t="s">
        <v>15</v>
      </c>
      <c r="C882" s="21" t="s">
        <v>30</v>
      </c>
      <c r="D882" s="23">
        <f>VLOOKUP(A882,Übersicht!$C$2:$D$67,2,FALSE)</f>
        <v>0</v>
      </c>
      <c r="E882" s="23" t="str">
        <f>VLOOKUP(A882,Übersicht!$C$2:$E$67,3,FALSE)</f>
        <v>5 bis ≤ 16 bar</v>
      </c>
      <c r="F882" s="3">
        <v>876</v>
      </c>
      <c r="G882" s="3">
        <f>VLOOKUP(A882,Übersicht!$C$2:$P$67,14,FALSE)</f>
        <v>3</v>
      </c>
      <c r="H882" s="3">
        <v>1</v>
      </c>
      <c r="I882" s="24">
        <v>829.77777777777783</v>
      </c>
      <c r="J882" s="3">
        <v>1995</v>
      </c>
      <c r="K882" s="4">
        <f t="shared" si="13"/>
        <v>19</v>
      </c>
      <c r="L882" s="21">
        <f>VLOOKUP(A882,Übersicht!$C$2:$F$67,4,FALSE)</f>
        <v>45</v>
      </c>
      <c r="M882" s="21">
        <f>VLOOKUP(A882,Übersicht!$C$2:$F$67,4,FALSE)</f>
        <v>45</v>
      </c>
      <c r="N882" s="3" t="s">
        <v>67</v>
      </c>
      <c r="O882" s="3">
        <v>1</v>
      </c>
      <c r="P882" s="4">
        <f>VLOOKUP(A882,Übersicht!$C$2:$I$67,7,FALSE)*100</f>
        <v>100</v>
      </c>
      <c r="Q882" s="4" t="s">
        <v>67</v>
      </c>
      <c r="R882" s="4">
        <f>VLOOKUP(A882,Übersicht!$C$2:$J$67,8,FALSE)*100</f>
        <v>100</v>
      </c>
      <c r="S882" s="4" t="str">
        <f>VLOOKUP(A882,Übersicht!$C$2:$K$67,9,FALSE)</f>
        <v>-</v>
      </c>
      <c r="T882" s="4" t="str">
        <f>VLOOKUP(A882,Übersicht!$C$2:$L$67,10,FALSE)</f>
        <v>-</v>
      </c>
      <c r="U882" s="25">
        <f>VLOOKUP(A882,Übersicht!$C$2:$M$67,11,FALSE)</f>
        <v>4500</v>
      </c>
      <c r="V882" s="25" t="str">
        <f>VLOOKUP(A882,Übersicht!$C$2:$N$67,12,FALSE)</f>
        <v>-</v>
      </c>
      <c r="W882" s="25" t="str">
        <f>VLOOKUP(A882,Übersicht!$C$2:$O$67,13,FALSE)</f>
        <v>-</v>
      </c>
      <c r="X882" s="4" t="s">
        <v>67</v>
      </c>
    </row>
    <row r="883" spans="1:24" x14ac:dyDescent="0.35">
      <c r="A883" s="3">
        <v>2216</v>
      </c>
      <c r="B883" s="22" t="s">
        <v>15</v>
      </c>
      <c r="C883" s="21" t="s">
        <v>30</v>
      </c>
      <c r="D883" s="23">
        <f>VLOOKUP(A883,Übersicht!$C$2:$D$67,2,FALSE)</f>
        <v>0</v>
      </c>
      <c r="E883" s="23" t="str">
        <f>VLOOKUP(A883,Übersicht!$C$2:$E$67,3,FALSE)</f>
        <v>5 bis ≤ 16 bar</v>
      </c>
      <c r="F883" s="3">
        <v>877</v>
      </c>
      <c r="G883" s="3">
        <f>VLOOKUP(A883,Übersicht!$C$2:$P$67,14,FALSE)</f>
        <v>3</v>
      </c>
      <c r="H883" s="3">
        <v>1</v>
      </c>
      <c r="I883" s="24">
        <v>829.77777777777783</v>
      </c>
      <c r="J883" s="3">
        <v>1996</v>
      </c>
      <c r="K883" s="4">
        <f t="shared" si="13"/>
        <v>20</v>
      </c>
      <c r="L883" s="21">
        <f>VLOOKUP(A883,Übersicht!$C$2:$F$67,4,FALSE)</f>
        <v>45</v>
      </c>
      <c r="M883" s="21">
        <f>VLOOKUP(A883,Übersicht!$C$2:$F$67,4,FALSE)</f>
        <v>45</v>
      </c>
      <c r="N883" s="3" t="s">
        <v>67</v>
      </c>
      <c r="O883" s="3">
        <v>1</v>
      </c>
      <c r="P883" s="4">
        <f>VLOOKUP(A883,Übersicht!$C$2:$I$67,7,FALSE)*100</f>
        <v>100</v>
      </c>
      <c r="Q883" s="4" t="s">
        <v>67</v>
      </c>
      <c r="R883" s="4">
        <f>VLOOKUP(A883,Übersicht!$C$2:$J$67,8,FALSE)*100</f>
        <v>100</v>
      </c>
      <c r="S883" s="4" t="str">
        <f>VLOOKUP(A883,Übersicht!$C$2:$K$67,9,FALSE)</f>
        <v>-</v>
      </c>
      <c r="T883" s="4" t="str">
        <f>VLOOKUP(A883,Übersicht!$C$2:$L$67,10,FALSE)</f>
        <v>-</v>
      </c>
      <c r="U883" s="25">
        <f>VLOOKUP(A883,Übersicht!$C$2:$M$67,11,FALSE)</f>
        <v>4500</v>
      </c>
      <c r="V883" s="25" t="str">
        <f>VLOOKUP(A883,Übersicht!$C$2:$N$67,12,FALSE)</f>
        <v>-</v>
      </c>
      <c r="W883" s="25" t="str">
        <f>VLOOKUP(A883,Übersicht!$C$2:$O$67,13,FALSE)</f>
        <v>-</v>
      </c>
      <c r="X883" s="4" t="s">
        <v>67</v>
      </c>
    </row>
    <row r="884" spans="1:24" x14ac:dyDescent="0.35">
      <c r="A884" s="3">
        <v>2216</v>
      </c>
      <c r="B884" s="22" t="s">
        <v>15</v>
      </c>
      <c r="C884" s="21" t="s">
        <v>30</v>
      </c>
      <c r="D884" s="23">
        <f>VLOOKUP(A884,Übersicht!$C$2:$D$67,2,FALSE)</f>
        <v>0</v>
      </c>
      <c r="E884" s="23" t="str">
        <f>VLOOKUP(A884,Übersicht!$C$2:$E$67,3,FALSE)</f>
        <v>5 bis ≤ 16 bar</v>
      </c>
      <c r="F884" s="3">
        <v>878</v>
      </c>
      <c r="G884" s="3">
        <f>VLOOKUP(A884,Übersicht!$C$2:$P$67,14,FALSE)</f>
        <v>3</v>
      </c>
      <c r="H884" s="3">
        <v>1</v>
      </c>
      <c r="I884" s="24">
        <v>829.77777777777783</v>
      </c>
      <c r="J884" s="3">
        <v>1997</v>
      </c>
      <c r="K884" s="4">
        <f t="shared" si="13"/>
        <v>21</v>
      </c>
      <c r="L884" s="21">
        <f>VLOOKUP(A884,Übersicht!$C$2:$F$67,4,FALSE)</f>
        <v>45</v>
      </c>
      <c r="M884" s="21">
        <f>VLOOKUP(A884,Übersicht!$C$2:$F$67,4,FALSE)</f>
        <v>45</v>
      </c>
      <c r="N884" s="3" t="s">
        <v>67</v>
      </c>
      <c r="O884" s="3">
        <v>1</v>
      </c>
      <c r="P884" s="4">
        <f>VLOOKUP(A884,Übersicht!$C$2:$I$67,7,FALSE)*100</f>
        <v>100</v>
      </c>
      <c r="Q884" s="4" t="s">
        <v>67</v>
      </c>
      <c r="R884" s="4">
        <f>VLOOKUP(A884,Übersicht!$C$2:$J$67,8,FALSE)*100</f>
        <v>100</v>
      </c>
      <c r="S884" s="4" t="str">
        <f>VLOOKUP(A884,Übersicht!$C$2:$K$67,9,FALSE)</f>
        <v>-</v>
      </c>
      <c r="T884" s="4" t="str">
        <f>VLOOKUP(A884,Übersicht!$C$2:$L$67,10,FALSE)</f>
        <v>-</v>
      </c>
      <c r="U884" s="25">
        <f>VLOOKUP(A884,Übersicht!$C$2:$M$67,11,FALSE)</f>
        <v>4500</v>
      </c>
      <c r="V884" s="25" t="str">
        <f>VLOOKUP(A884,Übersicht!$C$2:$N$67,12,FALSE)</f>
        <v>-</v>
      </c>
      <c r="W884" s="25" t="str">
        <f>VLOOKUP(A884,Übersicht!$C$2:$O$67,13,FALSE)</f>
        <v>-</v>
      </c>
      <c r="X884" s="4" t="s">
        <v>67</v>
      </c>
    </row>
    <row r="885" spans="1:24" x14ac:dyDescent="0.35">
      <c r="A885" s="3">
        <v>2216</v>
      </c>
      <c r="B885" s="22" t="s">
        <v>15</v>
      </c>
      <c r="C885" s="21" t="s">
        <v>30</v>
      </c>
      <c r="D885" s="23">
        <f>VLOOKUP(A885,Übersicht!$C$2:$D$67,2,FALSE)</f>
        <v>0</v>
      </c>
      <c r="E885" s="23" t="str">
        <f>VLOOKUP(A885,Übersicht!$C$2:$E$67,3,FALSE)</f>
        <v>5 bis ≤ 16 bar</v>
      </c>
      <c r="F885" s="3">
        <v>879</v>
      </c>
      <c r="G885" s="3">
        <f>VLOOKUP(A885,Übersicht!$C$2:$P$67,14,FALSE)</f>
        <v>3</v>
      </c>
      <c r="H885" s="3">
        <v>1</v>
      </c>
      <c r="I885" s="24">
        <v>829.77777777777783</v>
      </c>
      <c r="J885" s="3">
        <v>1998</v>
      </c>
      <c r="K885" s="4">
        <f t="shared" si="13"/>
        <v>22</v>
      </c>
      <c r="L885" s="21">
        <f>VLOOKUP(A885,Übersicht!$C$2:$F$67,4,FALSE)</f>
        <v>45</v>
      </c>
      <c r="M885" s="21">
        <f>VLOOKUP(A885,Übersicht!$C$2:$F$67,4,FALSE)</f>
        <v>45</v>
      </c>
      <c r="N885" s="3" t="s">
        <v>67</v>
      </c>
      <c r="O885" s="3">
        <v>1</v>
      </c>
      <c r="P885" s="4">
        <f>VLOOKUP(A885,Übersicht!$C$2:$I$67,7,FALSE)*100</f>
        <v>100</v>
      </c>
      <c r="Q885" s="4" t="s">
        <v>67</v>
      </c>
      <c r="R885" s="4">
        <f>VLOOKUP(A885,Übersicht!$C$2:$J$67,8,FALSE)*100</f>
        <v>100</v>
      </c>
      <c r="S885" s="4" t="str">
        <f>VLOOKUP(A885,Übersicht!$C$2:$K$67,9,FALSE)</f>
        <v>-</v>
      </c>
      <c r="T885" s="4" t="str">
        <f>VLOOKUP(A885,Übersicht!$C$2:$L$67,10,FALSE)</f>
        <v>-</v>
      </c>
      <c r="U885" s="25">
        <f>VLOOKUP(A885,Übersicht!$C$2:$M$67,11,FALSE)</f>
        <v>4500</v>
      </c>
      <c r="V885" s="25" t="str">
        <f>VLOOKUP(A885,Übersicht!$C$2:$N$67,12,FALSE)</f>
        <v>-</v>
      </c>
      <c r="W885" s="25" t="str">
        <f>VLOOKUP(A885,Übersicht!$C$2:$O$67,13,FALSE)</f>
        <v>-</v>
      </c>
      <c r="X885" s="4" t="s">
        <v>67</v>
      </c>
    </row>
    <row r="886" spans="1:24" x14ac:dyDescent="0.35">
      <c r="A886" s="3">
        <v>2216</v>
      </c>
      <c r="B886" s="22" t="s">
        <v>15</v>
      </c>
      <c r="C886" s="21" t="s">
        <v>30</v>
      </c>
      <c r="D886" s="23">
        <f>VLOOKUP(A886,Übersicht!$C$2:$D$67,2,FALSE)</f>
        <v>0</v>
      </c>
      <c r="E886" s="23" t="str">
        <f>VLOOKUP(A886,Übersicht!$C$2:$E$67,3,FALSE)</f>
        <v>5 bis ≤ 16 bar</v>
      </c>
      <c r="F886" s="3">
        <v>880</v>
      </c>
      <c r="G886" s="3">
        <f>VLOOKUP(A886,Übersicht!$C$2:$P$67,14,FALSE)</f>
        <v>3</v>
      </c>
      <c r="H886" s="3">
        <v>1</v>
      </c>
      <c r="I886" s="24">
        <v>829.77777777777783</v>
      </c>
      <c r="J886" s="3">
        <v>1999</v>
      </c>
      <c r="K886" s="4">
        <f t="shared" si="13"/>
        <v>23</v>
      </c>
      <c r="L886" s="21">
        <f>VLOOKUP(A886,Übersicht!$C$2:$F$67,4,FALSE)</f>
        <v>45</v>
      </c>
      <c r="M886" s="21">
        <f>VLOOKUP(A886,Übersicht!$C$2:$F$67,4,FALSE)</f>
        <v>45</v>
      </c>
      <c r="N886" s="3" t="s">
        <v>67</v>
      </c>
      <c r="O886" s="3">
        <v>1</v>
      </c>
      <c r="P886" s="4">
        <f>VLOOKUP(A886,Übersicht!$C$2:$I$67,7,FALSE)*100</f>
        <v>100</v>
      </c>
      <c r="Q886" s="4" t="s">
        <v>67</v>
      </c>
      <c r="R886" s="4">
        <f>VLOOKUP(A886,Übersicht!$C$2:$J$67,8,FALSE)*100</f>
        <v>100</v>
      </c>
      <c r="S886" s="4" t="str">
        <f>VLOOKUP(A886,Übersicht!$C$2:$K$67,9,FALSE)</f>
        <v>-</v>
      </c>
      <c r="T886" s="4" t="str">
        <f>VLOOKUP(A886,Übersicht!$C$2:$L$67,10,FALSE)</f>
        <v>-</v>
      </c>
      <c r="U886" s="25">
        <f>VLOOKUP(A886,Übersicht!$C$2:$M$67,11,FALSE)</f>
        <v>4500</v>
      </c>
      <c r="V886" s="25" t="str">
        <f>VLOOKUP(A886,Übersicht!$C$2:$N$67,12,FALSE)</f>
        <v>-</v>
      </c>
      <c r="W886" s="25" t="str">
        <f>VLOOKUP(A886,Übersicht!$C$2:$O$67,13,FALSE)</f>
        <v>-</v>
      </c>
      <c r="X886" s="4" t="s">
        <v>67</v>
      </c>
    </row>
    <row r="887" spans="1:24" x14ac:dyDescent="0.35">
      <c r="A887" s="3">
        <v>2216</v>
      </c>
      <c r="B887" s="22" t="s">
        <v>15</v>
      </c>
      <c r="C887" s="21" t="s">
        <v>30</v>
      </c>
      <c r="D887" s="23">
        <f>VLOOKUP(A887,Übersicht!$C$2:$D$67,2,FALSE)</f>
        <v>0</v>
      </c>
      <c r="E887" s="23" t="str">
        <f>VLOOKUP(A887,Übersicht!$C$2:$E$67,3,FALSE)</f>
        <v>5 bis ≤ 16 bar</v>
      </c>
      <c r="F887" s="3">
        <v>881</v>
      </c>
      <c r="G887" s="3">
        <f>VLOOKUP(A887,Übersicht!$C$2:$P$67,14,FALSE)</f>
        <v>3</v>
      </c>
      <c r="H887" s="3">
        <v>1</v>
      </c>
      <c r="I887" s="24">
        <v>829.77777777777783</v>
      </c>
      <c r="J887" s="3">
        <v>2000</v>
      </c>
      <c r="K887" s="4">
        <f t="shared" si="13"/>
        <v>24</v>
      </c>
      <c r="L887" s="21">
        <f>VLOOKUP(A887,Übersicht!$C$2:$F$67,4,FALSE)</f>
        <v>45</v>
      </c>
      <c r="M887" s="21">
        <f>VLOOKUP(A887,Übersicht!$C$2:$F$67,4,FALSE)</f>
        <v>45</v>
      </c>
      <c r="N887" s="3" t="s">
        <v>67</v>
      </c>
      <c r="O887" s="3">
        <v>1</v>
      </c>
      <c r="P887" s="4">
        <f>VLOOKUP(A887,Übersicht!$C$2:$I$67,7,FALSE)*100</f>
        <v>100</v>
      </c>
      <c r="Q887" s="4" t="s">
        <v>67</v>
      </c>
      <c r="R887" s="4">
        <f>VLOOKUP(A887,Übersicht!$C$2:$J$67,8,FALSE)*100</f>
        <v>100</v>
      </c>
      <c r="S887" s="4" t="str">
        <f>VLOOKUP(A887,Übersicht!$C$2:$K$67,9,FALSE)</f>
        <v>-</v>
      </c>
      <c r="T887" s="4" t="str">
        <f>VLOOKUP(A887,Übersicht!$C$2:$L$67,10,FALSE)</f>
        <v>-</v>
      </c>
      <c r="U887" s="25">
        <f>VLOOKUP(A887,Übersicht!$C$2:$M$67,11,FALSE)</f>
        <v>4500</v>
      </c>
      <c r="V887" s="25" t="str">
        <f>VLOOKUP(A887,Übersicht!$C$2:$N$67,12,FALSE)</f>
        <v>-</v>
      </c>
      <c r="W887" s="25" t="str">
        <f>VLOOKUP(A887,Übersicht!$C$2:$O$67,13,FALSE)</f>
        <v>-</v>
      </c>
      <c r="X887" s="4" t="s">
        <v>67</v>
      </c>
    </row>
    <row r="888" spans="1:24" x14ac:dyDescent="0.35">
      <c r="A888" s="3">
        <v>2216</v>
      </c>
      <c r="B888" s="22" t="s">
        <v>15</v>
      </c>
      <c r="C888" s="21" t="s">
        <v>30</v>
      </c>
      <c r="D888" s="23">
        <f>VLOOKUP(A888,Übersicht!$C$2:$D$67,2,FALSE)</f>
        <v>0</v>
      </c>
      <c r="E888" s="23" t="str">
        <f>VLOOKUP(A888,Übersicht!$C$2:$E$67,3,FALSE)</f>
        <v>5 bis ≤ 16 bar</v>
      </c>
      <c r="F888" s="3">
        <v>882</v>
      </c>
      <c r="G888" s="3">
        <f>VLOOKUP(A888,Übersicht!$C$2:$P$67,14,FALSE)</f>
        <v>3</v>
      </c>
      <c r="H888" s="3">
        <v>1</v>
      </c>
      <c r="I888" s="24">
        <v>829.77777777777783</v>
      </c>
      <c r="J888" s="3">
        <v>2001</v>
      </c>
      <c r="K888" s="4">
        <f t="shared" si="13"/>
        <v>25</v>
      </c>
      <c r="L888" s="21">
        <f>VLOOKUP(A888,Übersicht!$C$2:$F$67,4,FALSE)</f>
        <v>45</v>
      </c>
      <c r="M888" s="21">
        <f>VLOOKUP(A888,Übersicht!$C$2:$F$67,4,FALSE)</f>
        <v>45</v>
      </c>
      <c r="N888" s="3" t="s">
        <v>67</v>
      </c>
      <c r="O888" s="3">
        <v>1</v>
      </c>
      <c r="P888" s="4">
        <f>VLOOKUP(A888,Übersicht!$C$2:$I$67,7,FALSE)*100</f>
        <v>100</v>
      </c>
      <c r="Q888" s="4" t="s">
        <v>67</v>
      </c>
      <c r="R888" s="4">
        <f>VLOOKUP(A888,Übersicht!$C$2:$J$67,8,FALSE)*100</f>
        <v>100</v>
      </c>
      <c r="S888" s="4" t="str">
        <f>VLOOKUP(A888,Übersicht!$C$2:$K$67,9,FALSE)</f>
        <v>-</v>
      </c>
      <c r="T888" s="4" t="str">
        <f>VLOOKUP(A888,Übersicht!$C$2:$L$67,10,FALSE)</f>
        <v>-</v>
      </c>
      <c r="U888" s="25">
        <f>VLOOKUP(A888,Übersicht!$C$2:$M$67,11,FALSE)</f>
        <v>4500</v>
      </c>
      <c r="V888" s="25" t="str">
        <f>VLOOKUP(A888,Übersicht!$C$2:$N$67,12,FALSE)</f>
        <v>-</v>
      </c>
      <c r="W888" s="25" t="str">
        <f>VLOOKUP(A888,Übersicht!$C$2:$O$67,13,FALSE)</f>
        <v>-</v>
      </c>
      <c r="X888" s="4" t="s">
        <v>67</v>
      </c>
    </row>
    <row r="889" spans="1:24" x14ac:dyDescent="0.35">
      <c r="A889" s="3">
        <v>2216</v>
      </c>
      <c r="B889" s="22" t="s">
        <v>15</v>
      </c>
      <c r="C889" s="21" t="s">
        <v>30</v>
      </c>
      <c r="D889" s="23">
        <f>VLOOKUP(A889,Übersicht!$C$2:$D$67,2,FALSE)</f>
        <v>0</v>
      </c>
      <c r="E889" s="23" t="str">
        <f>VLOOKUP(A889,Übersicht!$C$2:$E$67,3,FALSE)</f>
        <v>5 bis ≤ 16 bar</v>
      </c>
      <c r="F889" s="3">
        <v>883</v>
      </c>
      <c r="G889" s="3">
        <f>VLOOKUP(A889,Übersicht!$C$2:$P$67,14,FALSE)</f>
        <v>3</v>
      </c>
      <c r="H889" s="3">
        <v>1</v>
      </c>
      <c r="I889" s="24">
        <v>829.77777777777783</v>
      </c>
      <c r="J889" s="3">
        <v>2002</v>
      </c>
      <c r="K889" s="4">
        <f t="shared" si="13"/>
        <v>26</v>
      </c>
      <c r="L889" s="21">
        <f>VLOOKUP(A889,Übersicht!$C$2:$F$67,4,FALSE)</f>
        <v>45</v>
      </c>
      <c r="M889" s="21">
        <f>VLOOKUP(A889,Übersicht!$C$2:$F$67,4,FALSE)</f>
        <v>45</v>
      </c>
      <c r="N889" s="3" t="s">
        <v>67</v>
      </c>
      <c r="O889" s="3">
        <v>1</v>
      </c>
      <c r="P889" s="4">
        <f>VLOOKUP(A889,Übersicht!$C$2:$I$67,7,FALSE)*100</f>
        <v>100</v>
      </c>
      <c r="Q889" s="4" t="s">
        <v>67</v>
      </c>
      <c r="R889" s="4">
        <f>VLOOKUP(A889,Übersicht!$C$2:$J$67,8,FALSE)*100</f>
        <v>100</v>
      </c>
      <c r="S889" s="4" t="str">
        <f>VLOOKUP(A889,Übersicht!$C$2:$K$67,9,FALSE)</f>
        <v>-</v>
      </c>
      <c r="T889" s="4" t="str">
        <f>VLOOKUP(A889,Übersicht!$C$2:$L$67,10,FALSE)</f>
        <v>-</v>
      </c>
      <c r="U889" s="25">
        <f>VLOOKUP(A889,Übersicht!$C$2:$M$67,11,FALSE)</f>
        <v>4500</v>
      </c>
      <c r="V889" s="25" t="str">
        <f>VLOOKUP(A889,Übersicht!$C$2:$N$67,12,FALSE)</f>
        <v>-</v>
      </c>
      <c r="W889" s="25" t="str">
        <f>VLOOKUP(A889,Übersicht!$C$2:$O$67,13,FALSE)</f>
        <v>-</v>
      </c>
      <c r="X889" s="4" t="s">
        <v>67</v>
      </c>
    </row>
    <row r="890" spans="1:24" x14ac:dyDescent="0.35">
      <c r="A890" s="3">
        <v>2216</v>
      </c>
      <c r="B890" s="22" t="s">
        <v>15</v>
      </c>
      <c r="C890" s="21" t="s">
        <v>30</v>
      </c>
      <c r="D890" s="23">
        <f>VLOOKUP(A890,Übersicht!$C$2:$D$67,2,FALSE)</f>
        <v>0</v>
      </c>
      <c r="E890" s="23" t="str">
        <f>VLOOKUP(A890,Übersicht!$C$2:$E$67,3,FALSE)</f>
        <v>5 bis ≤ 16 bar</v>
      </c>
      <c r="F890" s="3">
        <v>884</v>
      </c>
      <c r="G890" s="3">
        <f>VLOOKUP(A890,Übersicht!$C$2:$P$67,14,FALSE)</f>
        <v>3</v>
      </c>
      <c r="H890" s="3">
        <v>1</v>
      </c>
      <c r="I890" s="24">
        <v>829.77777777777783</v>
      </c>
      <c r="J890" s="3">
        <v>2003</v>
      </c>
      <c r="K890" s="4">
        <f t="shared" si="13"/>
        <v>27</v>
      </c>
      <c r="L890" s="21">
        <f>VLOOKUP(A890,Übersicht!$C$2:$F$67,4,FALSE)</f>
        <v>45</v>
      </c>
      <c r="M890" s="21">
        <f>VLOOKUP(A890,Übersicht!$C$2:$F$67,4,FALSE)</f>
        <v>45</v>
      </c>
      <c r="N890" s="3" t="s">
        <v>67</v>
      </c>
      <c r="O890" s="3">
        <v>1</v>
      </c>
      <c r="P890" s="4">
        <f>VLOOKUP(A890,Übersicht!$C$2:$I$67,7,FALSE)*100</f>
        <v>100</v>
      </c>
      <c r="Q890" s="4" t="s">
        <v>67</v>
      </c>
      <c r="R890" s="4">
        <f>VLOOKUP(A890,Übersicht!$C$2:$J$67,8,FALSE)*100</f>
        <v>100</v>
      </c>
      <c r="S890" s="4" t="str">
        <f>VLOOKUP(A890,Übersicht!$C$2:$K$67,9,FALSE)</f>
        <v>-</v>
      </c>
      <c r="T890" s="4" t="str">
        <f>VLOOKUP(A890,Übersicht!$C$2:$L$67,10,FALSE)</f>
        <v>-</v>
      </c>
      <c r="U890" s="25">
        <f>VLOOKUP(A890,Übersicht!$C$2:$M$67,11,FALSE)</f>
        <v>4500</v>
      </c>
      <c r="V890" s="25" t="str">
        <f>VLOOKUP(A890,Übersicht!$C$2:$N$67,12,FALSE)</f>
        <v>-</v>
      </c>
      <c r="W890" s="25" t="str">
        <f>VLOOKUP(A890,Übersicht!$C$2:$O$67,13,FALSE)</f>
        <v>-</v>
      </c>
      <c r="X890" s="4" t="s">
        <v>67</v>
      </c>
    </row>
    <row r="891" spans="1:24" x14ac:dyDescent="0.35">
      <c r="A891" s="3">
        <v>2216</v>
      </c>
      <c r="B891" s="22" t="s">
        <v>15</v>
      </c>
      <c r="C891" s="21" t="s">
        <v>30</v>
      </c>
      <c r="D891" s="23">
        <f>VLOOKUP(A891,Übersicht!$C$2:$D$67,2,FALSE)</f>
        <v>0</v>
      </c>
      <c r="E891" s="23" t="str">
        <f>VLOOKUP(A891,Übersicht!$C$2:$E$67,3,FALSE)</f>
        <v>5 bis ≤ 16 bar</v>
      </c>
      <c r="F891" s="3">
        <v>885</v>
      </c>
      <c r="G891" s="3">
        <f>VLOOKUP(A891,Übersicht!$C$2:$P$67,14,FALSE)</f>
        <v>3</v>
      </c>
      <c r="H891" s="3">
        <v>1</v>
      </c>
      <c r="I891" s="24">
        <v>829.77777777777783</v>
      </c>
      <c r="J891" s="3">
        <v>2004</v>
      </c>
      <c r="K891" s="4">
        <f t="shared" si="13"/>
        <v>28</v>
      </c>
      <c r="L891" s="21">
        <f>VLOOKUP(A891,Übersicht!$C$2:$F$67,4,FALSE)</f>
        <v>45</v>
      </c>
      <c r="M891" s="21">
        <f>VLOOKUP(A891,Übersicht!$C$2:$F$67,4,FALSE)</f>
        <v>45</v>
      </c>
      <c r="N891" s="3" t="s">
        <v>67</v>
      </c>
      <c r="O891" s="3">
        <v>1</v>
      </c>
      <c r="P891" s="4">
        <f>VLOOKUP(A891,Übersicht!$C$2:$I$67,7,FALSE)*100</f>
        <v>100</v>
      </c>
      <c r="Q891" s="4" t="s">
        <v>67</v>
      </c>
      <c r="R891" s="4">
        <f>VLOOKUP(A891,Übersicht!$C$2:$J$67,8,FALSE)*100</f>
        <v>100</v>
      </c>
      <c r="S891" s="4" t="str">
        <f>VLOOKUP(A891,Übersicht!$C$2:$K$67,9,FALSE)</f>
        <v>-</v>
      </c>
      <c r="T891" s="4" t="str">
        <f>VLOOKUP(A891,Übersicht!$C$2:$L$67,10,FALSE)</f>
        <v>-</v>
      </c>
      <c r="U891" s="25">
        <f>VLOOKUP(A891,Übersicht!$C$2:$M$67,11,FALSE)</f>
        <v>4500</v>
      </c>
      <c r="V891" s="25" t="str">
        <f>VLOOKUP(A891,Übersicht!$C$2:$N$67,12,FALSE)</f>
        <v>-</v>
      </c>
      <c r="W891" s="25" t="str">
        <f>VLOOKUP(A891,Übersicht!$C$2:$O$67,13,FALSE)</f>
        <v>-</v>
      </c>
      <c r="X891" s="4" t="s">
        <v>67</v>
      </c>
    </row>
    <row r="892" spans="1:24" x14ac:dyDescent="0.35">
      <c r="A892" s="3">
        <v>2216</v>
      </c>
      <c r="B892" s="22" t="s">
        <v>15</v>
      </c>
      <c r="C892" s="21" t="s">
        <v>30</v>
      </c>
      <c r="D892" s="23">
        <f>VLOOKUP(A892,Übersicht!$C$2:$D$67,2,FALSE)</f>
        <v>0</v>
      </c>
      <c r="E892" s="23" t="str">
        <f>VLOOKUP(A892,Übersicht!$C$2:$E$67,3,FALSE)</f>
        <v>5 bis ≤ 16 bar</v>
      </c>
      <c r="F892" s="3">
        <v>886</v>
      </c>
      <c r="G892" s="3">
        <f>VLOOKUP(A892,Übersicht!$C$2:$P$67,14,FALSE)</f>
        <v>3</v>
      </c>
      <c r="H892" s="3">
        <v>1</v>
      </c>
      <c r="I892" s="24">
        <v>829.77777777777783</v>
      </c>
      <c r="J892" s="3">
        <v>2005</v>
      </c>
      <c r="K892" s="4">
        <f t="shared" si="13"/>
        <v>29</v>
      </c>
      <c r="L892" s="21">
        <f>VLOOKUP(A892,Übersicht!$C$2:$F$67,4,FALSE)</f>
        <v>45</v>
      </c>
      <c r="M892" s="21">
        <f>VLOOKUP(A892,Übersicht!$C$2:$F$67,4,FALSE)</f>
        <v>45</v>
      </c>
      <c r="N892" s="3" t="s">
        <v>67</v>
      </c>
      <c r="O892" s="3">
        <v>1</v>
      </c>
      <c r="P892" s="4">
        <f>VLOOKUP(A892,Übersicht!$C$2:$I$67,7,FALSE)*100</f>
        <v>100</v>
      </c>
      <c r="Q892" s="4" t="s">
        <v>67</v>
      </c>
      <c r="R892" s="4">
        <f>VLOOKUP(A892,Übersicht!$C$2:$J$67,8,FALSE)*100</f>
        <v>100</v>
      </c>
      <c r="S892" s="4" t="str">
        <f>VLOOKUP(A892,Übersicht!$C$2:$K$67,9,FALSE)</f>
        <v>-</v>
      </c>
      <c r="T892" s="4" t="str">
        <f>VLOOKUP(A892,Übersicht!$C$2:$L$67,10,FALSE)</f>
        <v>-</v>
      </c>
      <c r="U892" s="25">
        <f>VLOOKUP(A892,Übersicht!$C$2:$M$67,11,FALSE)</f>
        <v>4500</v>
      </c>
      <c r="V892" s="25" t="str">
        <f>VLOOKUP(A892,Übersicht!$C$2:$N$67,12,FALSE)</f>
        <v>-</v>
      </c>
      <c r="W892" s="25" t="str">
        <f>VLOOKUP(A892,Übersicht!$C$2:$O$67,13,FALSE)</f>
        <v>-</v>
      </c>
      <c r="X892" s="4" t="s">
        <v>67</v>
      </c>
    </row>
    <row r="893" spans="1:24" x14ac:dyDescent="0.35">
      <c r="A893" s="3">
        <v>2216</v>
      </c>
      <c r="B893" s="22" t="s">
        <v>15</v>
      </c>
      <c r="C893" s="21" t="s">
        <v>30</v>
      </c>
      <c r="D893" s="23">
        <f>VLOOKUP(A893,Übersicht!$C$2:$D$67,2,FALSE)</f>
        <v>0</v>
      </c>
      <c r="E893" s="23" t="str">
        <f>VLOOKUP(A893,Übersicht!$C$2:$E$67,3,FALSE)</f>
        <v>5 bis ≤ 16 bar</v>
      </c>
      <c r="F893" s="3">
        <v>887</v>
      </c>
      <c r="G893" s="3">
        <f>VLOOKUP(A893,Übersicht!$C$2:$P$67,14,FALSE)</f>
        <v>3</v>
      </c>
      <c r="H893" s="3">
        <v>1</v>
      </c>
      <c r="I893" s="24">
        <v>829.77777777777783</v>
      </c>
      <c r="J893" s="3">
        <v>2006</v>
      </c>
      <c r="K893" s="4">
        <f t="shared" si="13"/>
        <v>30</v>
      </c>
      <c r="L893" s="21">
        <f>VLOOKUP(A893,Übersicht!$C$2:$F$67,4,FALSE)</f>
        <v>45</v>
      </c>
      <c r="M893" s="21">
        <f>VLOOKUP(A893,Übersicht!$C$2:$F$67,4,FALSE)</f>
        <v>45</v>
      </c>
      <c r="N893" s="3" t="s">
        <v>67</v>
      </c>
      <c r="O893" s="3">
        <v>1</v>
      </c>
      <c r="P893" s="4">
        <f>VLOOKUP(A893,Übersicht!$C$2:$I$67,7,FALSE)*100</f>
        <v>100</v>
      </c>
      <c r="Q893" s="4" t="s">
        <v>67</v>
      </c>
      <c r="R893" s="4">
        <f>VLOOKUP(A893,Übersicht!$C$2:$J$67,8,FALSE)*100</f>
        <v>100</v>
      </c>
      <c r="S893" s="4" t="str">
        <f>VLOOKUP(A893,Übersicht!$C$2:$K$67,9,FALSE)</f>
        <v>-</v>
      </c>
      <c r="T893" s="4" t="str">
        <f>VLOOKUP(A893,Übersicht!$C$2:$L$67,10,FALSE)</f>
        <v>-</v>
      </c>
      <c r="U893" s="25">
        <f>VLOOKUP(A893,Übersicht!$C$2:$M$67,11,FALSE)</f>
        <v>4500</v>
      </c>
      <c r="V893" s="25" t="str">
        <f>VLOOKUP(A893,Übersicht!$C$2:$N$67,12,FALSE)</f>
        <v>-</v>
      </c>
      <c r="W893" s="25" t="str">
        <f>VLOOKUP(A893,Übersicht!$C$2:$O$67,13,FALSE)</f>
        <v>-</v>
      </c>
      <c r="X893" s="4" t="s">
        <v>67</v>
      </c>
    </row>
    <row r="894" spans="1:24" x14ac:dyDescent="0.35">
      <c r="A894" s="3">
        <v>2216</v>
      </c>
      <c r="B894" s="22" t="s">
        <v>15</v>
      </c>
      <c r="C894" s="21" t="s">
        <v>30</v>
      </c>
      <c r="D894" s="23">
        <f>VLOOKUP(A894,Übersicht!$C$2:$D$67,2,FALSE)</f>
        <v>0</v>
      </c>
      <c r="E894" s="23" t="str">
        <f>VLOOKUP(A894,Übersicht!$C$2:$E$67,3,FALSE)</f>
        <v>5 bis ≤ 16 bar</v>
      </c>
      <c r="F894" s="3">
        <v>888</v>
      </c>
      <c r="G894" s="3">
        <f>VLOOKUP(A894,Übersicht!$C$2:$P$67,14,FALSE)</f>
        <v>3</v>
      </c>
      <c r="H894" s="3">
        <v>1</v>
      </c>
      <c r="I894" s="24">
        <v>829.77777777777783</v>
      </c>
      <c r="J894" s="3">
        <v>2007</v>
      </c>
      <c r="K894" s="4">
        <f t="shared" si="13"/>
        <v>31</v>
      </c>
      <c r="L894" s="21">
        <f>VLOOKUP(A894,Übersicht!$C$2:$F$67,4,FALSE)</f>
        <v>45</v>
      </c>
      <c r="M894" s="21">
        <f>VLOOKUP(A894,Übersicht!$C$2:$F$67,4,FALSE)</f>
        <v>45</v>
      </c>
      <c r="N894" s="3" t="s">
        <v>67</v>
      </c>
      <c r="O894" s="3">
        <v>1</v>
      </c>
      <c r="P894" s="4">
        <f>VLOOKUP(A894,Übersicht!$C$2:$I$67,7,FALSE)*100</f>
        <v>100</v>
      </c>
      <c r="Q894" s="4" t="s">
        <v>67</v>
      </c>
      <c r="R894" s="4">
        <f>VLOOKUP(A894,Übersicht!$C$2:$J$67,8,FALSE)*100</f>
        <v>100</v>
      </c>
      <c r="S894" s="4" t="str">
        <f>VLOOKUP(A894,Übersicht!$C$2:$K$67,9,FALSE)</f>
        <v>-</v>
      </c>
      <c r="T894" s="4" t="str">
        <f>VLOOKUP(A894,Übersicht!$C$2:$L$67,10,FALSE)</f>
        <v>-</v>
      </c>
      <c r="U894" s="25">
        <f>VLOOKUP(A894,Übersicht!$C$2:$M$67,11,FALSE)</f>
        <v>4500</v>
      </c>
      <c r="V894" s="25" t="str">
        <f>VLOOKUP(A894,Übersicht!$C$2:$N$67,12,FALSE)</f>
        <v>-</v>
      </c>
      <c r="W894" s="25" t="str">
        <f>VLOOKUP(A894,Übersicht!$C$2:$O$67,13,FALSE)</f>
        <v>-</v>
      </c>
      <c r="X894" s="4" t="s">
        <v>67</v>
      </c>
    </row>
    <row r="895" spans="1:24" x14ac:dyDescent="0.35">
      <c r="A895" s="3">
        <v>2216</v>
      </c>
      <c r="B895" s="22" t="s">
        <v>15</v>
      </c>
      <c r="C895" s="21" t="s">
        <v>30</v>
      </c>
      <c r="D895" s="23">
        <f>VLOOKUP(A895,Übersicht!$C$2:$D$67,2,FALSE)</f>
        <v>0</v>
      </c>
      <c r="E895" s="23" t="str">
        <f>VLOOKUP(A895,Übersicht!$C$2:$E$67,3,FALSE)</f>
        <v>5 bis ≤ 16 bar</v>
      </c>
      <c r="F895" s="3">
        <v>889</v>
      </c>
      <c r="G895" s="3">
        <f>VLOOKUP(A895,Übersicht!$C$2:$P$67,14,FALSE)</f>
        <v>3</v>
      </c>
      <c r="H895" s="3">
        <v>1</v>
      </c>
      <c r="I895" s="24">
        <v>829.77777777777783</v>
      </c>
      <c r="J895" s="3">
        <v>2008</v>
      </c>
      <c r="K895" s="4">
        <f t="shared" si="13"/>
        <v>32</v>
      </c>
      <c r="L895" s="21">
        <f>VLOOKUP(A895,Übersicht!$C$2:$F$67,4,FALSE)</f>
        <v>45</v>
      </c>
      <c r="M895" s="21">
        <f>VLOOKUP(A895,Übersicht!$C$2:$F$67,4,FALSE)</f>
        <v>45</v>
      </c>
      <c r="N895" s="3" t="s">
        <v>67</v>
      </c>
      <c r="O895" s="3">
        <v>1</v>
      </c>
      <c r="P895" s="4">
        <f>VLOOKUP(A895,Übersicht!$C$2:$I$67,7,FALSE)*100</f>
        <v>100</v>
      </c>
      <c r="Q895" s="4" t="s">
        <v>67</v>
      </c>
      <c r="R895" s="4">
        <f>VLOOKUP(A895,Übersicht!$C$2:$J$67,8,FALSE)*100</f>
        <v>100</v>
      </c>
      <c r="S895" s="4" t="str">
        <f>VLOOKUP(A895,Übersicht!$C$2:$K$67,9,FALSE)</f>
        <v>-</v>
      </c>
      <c r="T895" s="4" t="str">
        <f>VLOOKUP(A895,Übersicht!$C$2:$L$67,10,FALSE)</f>
        <v>-</v>
      </c>
      <c r="U895" s="25">
        <f>VLOOKUP(A895,Übersicht!$C$2:$M$67,11,FALSE)</f>
        <v>4500</v>
      </c>
      <c r="V895" s="25" t="str">
        <f>VLOOKUP(A895,Übersicht!$C$2:$N$67,12,FALSE)</f>
        <v>-</v>
      </c>
      <c r="W895" s="25" t="str">
        <f>VLOOKUP(A895,Übersicht!$C$2:$O$67,13,FALSE)</f>
        <v>-</v>
      </c>
      <c r="X895" s="4" t="s">
        <v>67</v>
      </c>
    </row>
    <row r="896" spans="1:24" x14ac:dyDescent="0.35">
      <c r="A896" s="3">
        <v>2216</v>
      </c>
      <c r="B896" s="22" t="s">
        <v>15</v>
      </c>
      <c r="C896" s="21" t="s">
        <v>30</v>
      </c>
      <c r="D896" s="23">
        <f>VLOOKUP(A896,Übersicht!$C$2:$D$67,2,FALSE)</f>
        <v>0</v>
      </c>
      <c r="E896" s="23" t="str">
        <f>VLOOKUP(A896,Übersicht!$C$2:$E$67,3,FALSE)</f>
        <v>5 bis ≤ 16 bar</v>
      </c>
      <c r="F896" s="3">
        <v>890</v>
      </c>
      <c r="G896" s="3">
        <f>VLOOKUP(A896,Übersicht!$C$2:$P$67,14,FALSE)</f>
        <v>3</v>
      </c>
      <c r="H896" s="3">
        <v>1</v>
      </c>
      <c r="I896" s="24">
        <v>829.77777777777783</v>
      </c>
      <c r="J896" s="3">
        <v>2009</v>
      </c>
      <c r="K896" s="4">
        <f t="shared" si="13"/>
        <v>33</v>
      </c>
      <c r="L896" s="21">
        <f>VLOOKUP(A896,Übersicht!$C$2:$F$67,4,FALSE)</f>
        <v>45</v>
      </c>
      <c r="M896" s="21">
        <f>VLOOKUP(A896,Übersicht!$C$2:$F$67,4,FALSE)</f>
        <v>45</v>
      </c>
      <c r="N896" s="3" t="s">
        <v>67</v>
      </c>
      <c r="O896" s="3">
        <v>1</v>
      </c>
      <c r="P896" s="4">
        <f>VLOOKUP(A896,Übersicht!$C$2:$I$67,7,FALSE)*100</f>
        <v>100</v>
      </c>
      <c r="Q896" s="4" t="s">
        <v>67</v>
      </c>
      <c r="R896" s="4">
        <f>VLOOKUP(A896,Übersicht!$C$2:$J$67,8,FALSE)*100</f>
        <v>100</v>
      </c>
      <c r="S896" s="4" t="str">
        <f>VLOOKUP(A896,Übersicht!$C$2:$K$67,9,FALSE)</f>
        <v>-</v>
      </c>
      <c r="T896" s="4" t="str">
        <f>VLOOKUP(A896,Übersicht!$C$2:$L$67,10,FALSE)</f>
        <v>-</v>
      </c>
      <c r="U896" s="25">
        <f>VLOOKUP(A896,Übersicht!$C$2:$M$67,11,FALSE)</f>
        <v>4500</v>
      </c>
      <c r="V896" s="25" t="str">
        <f>VLOOKUP(A896,Übersicht!$C$2:$N$67,12,FALSE)</f>
        <v>-</v>
      </c>
      <c r="W896" s="25" t="str">
        <f>VLOOKUP(A896,Übersicht!$C$2:$O$67,13,FALSE)</f>
        <v>-</v>
      </c>
      <c r="X896" s="4" t="s">
        <v>67</v>
      </c>
    </row>
    <row r="897" spans="1:24" x14ac:dyDescent="0.35">
      <c r="A897" s="3">
        <v>2216</v>
      </c>
      <c r="B897" s="22" t="s">
        <v>15</v>
      </c>
      <c r="C897" s="21" t="s">
        <v>30</v>
      </c>
      <c r="D897" s="23">
        <f>VLOOKUP(A897,Übersicht!$C$2:$D$67,2,FALSE)</f>
        <v>0</v>
      </c>
      <c r="E897" s="23" t="str">
        <f>VLOOKUP(A897,Übersicht!$C$2:$E$67,3,FALSE)</f>
        <v>5 bis ≤ 16 bar</v>
      </c>
      <c r="F897" s="3">
        <v>891</v>
      </c>
      <c r="G897" s="3">
        <f>VLOOKUP(A897,Übersicht!$C$2:$P$67,14,FALSE)</f>
        <v>3</v>
      </c>
      <c r="H897" s="3">
        <v>1</v>
      </c>
      <c r="I897" s="24">
        <v>829.77777777777783</v>
      </c>
      <c r="J897" s="3">
        <v>2010</v>
      </c>
      <c r="K897" s="4">
        <f t="shared" si="13"/>
        <v>34</v>
      </c>
      <c r="L897" s="21">
        <f>VLOOKUP(A897,Übersicht!$C$2:$F$67,4,FALSE)</f>
        <v>45</v>
      </c>
      <c r="M897" s="21">
        <f>VLOOKUP(A897,Übersicht!$C$2:$F$67,4,FALSE)</f>
        <v>45</v>
      </c>
      <c r="N897" s="3" t="s">
        <v>67</v>
      </c>
      <c r="O897" s="3">
        <v>1</v>
      </c>
      <c r="P897" s="4">
        <f>VLOOKUP(A897,Übersicht!$C$2:$I$67,7,FALSE)*100</f>
        <v>100</v>
      </c>
      <c r="Q897" s="4" t="s">
        <v>67</v>
      </c>
      <c r="R897" s="4">
        <f>VLOOKUP(A897,Übersicht!$C$2:$J$67,8,FALSE)*100</f>
        <v>100</v>
      </c>
      <c r="S897" s="4" t="str">
        <f>VLOOKUP(A897,Übersicht!$C$2:$K$67,9,FALSE)</f>
        <v>-</v>
      </c>
      <c r="T897" s="4" t="str">
        <f>VLOOKUP(A897,Übersicht!$C$2:$L$67,10,FALSE)</f>
        <v>-</v>
      </c>
      <c r="U897" s="25">
        <f>VLOOKUP(A897,Übersicht!$C$2:$M$67,11,FALSE)</f>
        <v>4500</v>
      </c>
      <c r="V897" s="25" t="str">
        <f>VLOOKUP(A897,Übersicht!$C$2:$N$67,12,FALSE)</f>
        <v>-</v>
      </c>
      <c r="W897" s="25" t="str">
        <f>VLOOKUP(A897,Übersicht!$C$2:$O$67,13,FALSE)</f>
        <v>-</v>
      </c>
      <c r="X897" s="4" t="s">
        <v>67</v>
      </c>
    </row>
    <row r="898" spans="1:24" x14ac:dyDescent="0.35">
      <c r="A898" s="3">
        <v>2216</v>
      </c>
      <c r="B898" s="22" t="s">
        <v>15</v>
      </c>
      <c r="C898" s="21" t="s">
        <v>30</v>
      </c>
      <c r="D898" s="23">
        <f>VLOOKUP(A898,Übersicht!$C$2:$D$67,2,FALSE)</f>
        <v>0</v>
      </c>
      <c r="E898" s="23" t="str">
        <f>VLOOKUP(A898,Übersicht!$C$2:$E$67,3,FALSE)</f>
        <v>5 bis ≤ 16 bar</v>
      </c>
      <c r="F898" s="3">
        <v>892</v>
      </c>
      <c r="G898" s="3">
        <f>VLOOKUP(A898,Übersicht!$C$2:$P$67,14,FALSE)</f>
        <v>3</v>
      </c>
      <c r="H898" s="3">
        <v>1</v>
      </c>
      <c r="I898" s="24">
        <v>829.77777777777783</v>
      </c>
      <c r="J898" s="3">
        <v>2011</v>
      </c>
      <c r="K898" s="4">
        <f t="shared" si="13"/>
        <v>35</v>
      </c>
      <c r="L898" s="21">
        <f>VLOOKUP(A898,Übersicht!$C$2:$F$67,4,FALSE)</f>
        <v>45</v>
      </c>
      <c r="M898" s="21">
        <f>VLOOKUP(A898,Übersicht!$C$2:$F$67,4,FALSE)</f>
        <v>45</v>
      </c>
      <c r="N898" s="3" t="s">
        <v>67</v>
      </c>
      <c r="O898" s="3">
        <v>1</v>
      </c>
      <c r="P898" s="4">
        <f>VLOOKUP(A898,Übersicht!$C$2:$I$67,7,FALSE)*100</f>
        <v>100</v>
      </c>
      <c r="Q898" s="4" t="s">
        <v>67</v>
      </c>
      <c r="R898" s="4">
        <f>VLOOKUP(A898,Übersicht!$C$2:$J$67,8,FALSE)*100</f>
        <v>100</v>
      </c>
      <c r="S898" s="4" t="str">
        <f>VLOOKUP(A898,Übersicht!$C$2:$K$67,9,FALSE)</f>
        <v>-</v>
      </c>
      <c r="T898" s="4" t="str">
        <f>VLOOKUP(A898,Übersicht!$C$2:$L$67,10,FALSE)</f>
        <v>-</v>
      </c>
      <c r="U898" s="25">
        <f>VLOOKUP(A898,Übersicht!$C$2:$M$67,11,FALSE)</f>
        <v>4500</v>
      </c>
      <c r="V898" s="25" t="str">
        <f>VLOOKUP(A898,Übersicht!$C$2:$N$67,12,FALSE)</f>
        <v>-</v>
      </c>
      <c r="W898" s="25" t="str">
        <f>VLOOKUP(A898,Übersicht!$C$2:$O$67,13,FALSE)</f>
        <v>-</v>
      </c>
      <c r="X898" s="4" t="s">
        <v>67</v>
      </c>
    </row>
    <row r="899" spans="1:24" x14ac:dyDescent="0.35">
      <c r="A899" s="3">
        <v>2216</v>
      </c>
      <c r="B899" s="22" t="s">
        <v>15</v>
      </c>
      <c r="C899" s="21" t="s">
        <v>30</v>
      </c>
      <c r="D899" s="23">
        <f>VLOOKUP(A899,Übersicht!$C$2:$D$67,2,FALSE)</f>
        <v>0</v>
      </c>
      <c r="E899" s="23" t="str">
        <f>VLOOKUP(A899,Übersicht!$C$2:$E$67,3,FALSE)</f>
        <v>5 bis ≤ 16 bar</v>
      </c>
      <c r="F899" s="3">
        <v>893</v>
      </c>
      <c r="G899" s="3">
        <f>VLOOKUP(A899,Übersicht!$C$2:$P$67,14,FALSE)</f>
        <v>3</v>
      </c>
      <c r="H899" s="3">
        <v>1</v>
      </c>
      <c r="I899" s="24">
        <v>829.77777777777783</v>
      </c>
      <c r="J899" s="3">
        <v>2012</v>
      </c>
      <c r="K899" s="4">
        <f t="shared" si="13"/>
        <v>36</v>
      </c>
      <c r="L899" s="21">
        <f>VLOOKUP(A899,Übersicht!$C$2:$F$67,4,FALSE)</f>
        <v>45</v>
      </c>
      <c r="M899" s="21">
        <f>VLOOKUP(A899,Übersicht!$C$2:$F$67,4,FALSE)</f>
        <v>45</v>
      </c>
      <c r="N899" s="3" t="s">
        <v>67</v>
      </c>
      <c r="O899" s="3">
        <v>1</v>
      </c>
      <c r="P899" s="4">
        <f>VLOOKUP(A899,Übersicht!$C$2:$I$67,7,FALSE)*100</f>
        <v>100</v>
      </c>
      <c r="Q899" s="4" t="s">
        <v>67</v>
      </c>
      <c r="R899" s="4">
        <f>VLOOKUP(A899,Übersicht!$C$2:$J$67,8,FALSE)*100</f>
        <v>100</v>
      </c>
      <c r="S899" s="4" t="str">
        <f>VLOOKUP(A899,Übersicht!$C$2:$K$67,9,FALSE)</f>
        <v>-</v>
      </c>
      <c r="T899" s="4" t="str">
        <f>VLOOKUP(A899,Übersicht!$C$2:$L$67,10,FALSE)</f>
        <v>-</v>
      </c>
      <c r="U899" s="25">
        <f>VLOOKUP(A899,Übersicht!$C$2:$M$67,11,FALSE)</f>
        <v>4500</v>
      </c>
      <c r="V899" s="25" t="str">
        <f>VLOOKUP(A899,Übersicht!$C$2:$N$67,12,FALSE)</f>
        <v>-</v>
      </c>
      <c r="W899" s="25" t="str">
        <f>VLOOKUP(A899,Übersicht!$C$2:$O$67,13,FALSE)</f>
        <v>-</v>
      </c>
      <c r="X899" s="4" t="s">
        <v>67</v>
      </c>
    </row>
    <row r="900" spans="1:24" x14ac:dyDescent="0.35">
      <c r="A900" s="3">
        <v>2216</v>
      </c>
      <c r="B900" s="22" t="s">
        <v>15</v>
      </c>
      <c r="C900" s="21" t="s">
        <v>30</v>
      </c>
      <c r="D900" s="23">
        <f>VLOOKUP(A900,Übersicht!$C$2:$D$67,2,FALSE)</f>
        <v>0</v>
      </c>
      <c r="E900" s="23" t="str">
        <f>VLOOKUP(A900,Übersicht!$C$2:$E$67,3,FALSE)</f>
        <v>5 bis ≤ 16 bar</v>
      </c>
      <c r="F900" s="3">
        <v>894</v>
      </c>
      <c r="G900" s="3">
        <f>VLOOKUP(A900,Übersicht!$C$2:$P$67,14,FALSE)</f>
        <v>3</v>
      </c>
      <c r="H900" s="3">
        <v>1</v>
      </c>
      <c r="I900" s="24">
        <v>829.77777777777783</v>
      </c>
      <c r="J900" s="3">
        <v>2013</v>
      </c>
      <c r="K900" s="4">
        <f t="shared" si="13"/>
        <v>37</v>
      </c>
      <c r="L900" s="21">
        <f>VLOOKUP(A900,Übersicht!$C$2:$F$67,4,FALSE)</f>
        <v>45</v>
      </c>
      <c r="M900" s="21">
        <f>VLOOKUP(A900,Übersicht!$C$2:$F$67,4,FALSE)</f>
        <v>45</v>
      </c>
      <c r="N900" s="3" t="s">
        <v>67</v>
      </c>
      <c r="O900" s="3">
        <v>1</v>
      </c>
      <c r="P900" s="4">
        <f>VLOOKUP(A900,Übersicht!$C$2:$I$67,7,FALSE)*100</f>
        <v>100</v>
      </c>
      <c r="Q900" s="4" t="s">
        <v>67</v>
      </c>
      <c r="R900" s="4">
        <f>VLOOKUP(A900,Übersicht!$C$2:$J$67,8,FALSE)*100</f>
        <v>100</v>
      </c>
      <c r="S900" s="4" t="str">
        <f>VLOOKUP(A900,Übersicht!$C$2:$K$67,9,FALSE)</f>
        <v>-</v>
      </c>
      <c r="T900" s="4" t="str">
        <f>VLOOKUP(A900,Übersicht!$C$2:$L$67,10,FALSE)</f>
        <v>-</v>
      </c>
      <c r="U900" s="25">
        <f>VLOOKUP(A900,Übersicht!$C$2:$M$67,11,FALSE)</f>
        <v>4500</v>
      </c>
      <c r="V900" s="25" t="str">
        <f>VLOOKUP(A900,Übersicht!$C$2:$N$67,12,FALSE)</f>
        <v>-</v>
      </c>
      <c r="W900" s="25" t="str">
        <f>VLOOKUP(A900,Übersicht!$C$2:$O$67,13,FALSE)</f>
        <v>-</v>
      </c>
      <c r="X900" s="4" t="s">
        <v>67</v>
      </c>
    </row>
    <row r="901" spans="1:24" x14ac:dyDescent="0.35">
      <c r="A901" s="3">
        <v>2216</v>
      </c>
      <c r="B901" s="22" t="s">
        <v>15</v>
      </c>
      <c r="C901" s="21" t="s">
        <v>30</v>
      </c>
      <c r="D901" s="23">
        <f>VLOOKUP(A901,Übersicht!$C$2:$D$67,2,FALSE)</f>
        <v>0</v>
      </c>
      <c r="E901" s="23" t="str">
        <f>VLOOKUP(A901,Übersicht!$C$2:$E$67,3,FALSE)</f>
        <v>5 bis ≤ 16 bar</v>
      </c>
      <c r="F901" s="3">
        <v>895</v>
      </c>
      <c r="G901" s="3">
        <f>VLOOKUP(A901,Übersicht!$C$2:$P$67,14,FALSE)</f>
        <v>3</v>
      </c>
      <c r="H901" s="3">
        <v>1</v>
      </c>
      <c r="I901" s="24">
        <v>829.77777777777783</v>
      </c>
      <c r="J901" s="3">
        <v>2014</v>
      </c>
      <c r="K901" s="4">
        <f t="shared" si="13"/>
        <v>38</v>
      </c>
      <c r="L901" s="21">
        <f>VLOOKUP(A901,Übersicht!$C$2:$F$67,4,FALSE)</f>
        <v>45</v>
      </c>
      <c r="M901" s="21">
        <f>VLOOKUP(A901,Übersicht!$C$2:$F$67,4,FALSE)</f>
        <v>45</v>
      </c>
      <c r="N901" s="3" t="s">
        <v>67</v>
      </c>
      <c r="O901" s="3">
        <v>1</v>
      </c>
      <c r="P901" s="4">
        <f>VLOOKUP(A901,Übersicht!$C$2:$I$67,7,FALSE)*100</f>
        <v>100</v>
      </c>
      <c r="Q901" s="4" t="s">
        <v>67</v>
      </c>
      <c r="R901" s="4">
        <f>VLOOKUP(A901,Übersicht!$C$2:$J$67,8,FALSE)*100</f>
        <v>100</v>
      </c>
      <c r="S901" s="4" t="str">
        <f>VLOOKUP(A901,Übersicht!$C$2:$K$67,9,FALSE)</f>
        <v>-</v>
      </c>
      <c r="T901" s="4" t="str">
        <f>VLOOKUP(A901,Übersicht!$C$2:$L$67,10,FALSE)</f>
        <v>-</v>
      </c>
      <c r="U901" s="25">
        <f>VLOOKUP(A901,Übersicht!$C$2:$M$67,11,FALSE)</f>
        <v>4500</v>
      </c>
      <c r="V901" s="25" t="str">
        <f>VLOOKUP(A901,Übersicht!$C$2:$N$67,12,FALSE)</f>
        <v>-</v>
      </c>
      <c r="W901" s="25" t="str">
        <f>VLOOKUP(A901,Übersicht!$C$2:$O$67,13,FALSE)</f>
        <v>-</v>
      </c>
      <c r="X901" s="4" t="s">
        <v>67</v>
      </c>
    </row>
    <row r="902" spans="1:24" x14ac:dyDescent="0.35">
      <c r="A902" s="3">
        <v>2216</v>
      </c>
      <c r="B902" s="22" t="s">
        <v>15</v>
      </c>
      <c r="C902" s="21" t="s">
        <v>30</v>
      </c>
      <c r="D902" s="23">
        <f>VLOOKUP(A902,Übersicht!$C$2:$D$67,2,FALSE)</f>
        <v>0</v>
      </c>
      <c r="E902" s="23" t="str">
        <f>VLOOKUP(A902,Übersicht!$C$2:$E$67,3,FALSE)</f>
        <v>5 bis ≤ 16 bar</v>
      </c>
      <c r="F902" s="3">
        <v>896</v>
      </c>
      <c r="G902" s="3">
        <f>VLOOKUP(A902,Übersicht!$C$2:$P$67,14,FALSE)</f>
        <v>3</v>
      </c>
      <c r="H902" s="3">
        <v>1</v>
      </c>
      <c r="I902" s="24">
        <v>829.77777777777783</v>
      </c>
      <c r="J902" s="3">
        <v>2015</v>
      </c>
      <c r="K902" s="4">
        <f t="shared" si="13"/>
        <v>39</v>
      </c>
      <c r="L902" s="21">
        <f>VLOOKUP(A902,Übersicht!$C$2:$F$67,4,FALSE)</f>
        <v>45</v>
      </c>
      <c r="M902" s="21">
        <f>VLOOKUP(A902,Übersicht!$C$2:$F$67,4,FALSE)</f>
        <v>45</v>
      </c>
      <c r="N902" s="3" t="s">
        <v>67</v>
      </c>
      <c r="O902" s="3">
        <v>1</v>
      </c>
      <c r="P902" s="4">
        <f>VLOOKUP(A902,Übersicht!$C$2:$I$67,7,FALSE)*100</f>
        <v>100</v>
      </c>
      <c r="Q902" s="4" t="s">
        <v>67</v>
      </c>
      <c r="R902" s="4">
        <f>VLOOKUP(A902,Übersicht!$C$2:$J$67,8,FALSE)*100</f>
        <v>100</v>
      </c>
      <c r="S902" s="4" t="str">
        <f>VLOOKUP(A902,Übersicht!$C$2:$K$67,9,FALSE)</f>
        <v>-</v>
      </c>
      <c r="T902" s="4" t="str">
        <f>VLOOKUP(A902,Übersicht!$C$2:$L$67,10,FALSE)</f>
        <v>-</v>
      </c>
      <c r="U902" s="25">
        <f>VLOOKUP(A902,Übersicht!$C$2:$M$67,11,FALSE)</f>
        <v>4500</v>
      </c>
      <c r="V902" s="25" t="str">
        <f>VLOOKUP(A902,Übersicht!$C$2:$N$67,12,FALSE)</f>
        <v>-</v>
      </c>
      <c r="W902" s="25" t="str">
        <f>VLOOKUP(A902,Übersicht!$C$2:$O$67,13,FALSE)</f>
        <v>-</v>
      </c>
      <c r="X902" s="4" t="s">
        <v>67</v>
      </c>
    </row>
    <row r="903" spans="1:24" x14ac:dyDescent="0.35">
      <c r="A903" s="3">
        <v>2216</v>
      </c>
      <c r="B903" s="22" t="s">
        <v>15</v>
      </c>
      <c r="C903" s="21" t="s">
        <v>30</v>
      </c>
      <c r="D903" s="23">
        <f>VLOOKUP(A903,Übersicht!$C$2:$D$67,2,FALSE)</f>
        <v>0</v>
      </c>
      <c r="E903" s="23" t="str">
        <f>VLOOKUP(A903,Übersicht!$C$2:$E$67,3,FALSE)</f>
        <v>5 bis ≤ 16 bar</v>
      </c>
      <c r="F903" s="3">
        <v>897</v>
      </c>
      <c r="G903" s="3">
        <f>VLOOKUP(A903,Übersicht!$C$2:$P$67,14,FALSE)</f>
        <v>3</v>
      </c>
      <c r="H903" s="3">
        <v>1</v>
      </c>
      <c r="I903" s="24">
        <v>829.77777777777783</v>
      </c>
      <c r="J903" s="3">
        <v>2016</v>
      </c>
      <c r="K903" s="4">
        <f t="shared" ref="K903:K966" si="14">IF(M903-($K$2-J903)&lt;=0,0,M903-($K$2-J903))</f>
        <v>40</v>
      </c>
      <c r="L903" s="21">
        <f>VLOOKUP(A903,Übersicht!$C$2:$F$67,4,FALSE)</f>
        <v>45</v>
      </c>
      <c r="M903" s="21">
        <f>VLOOKUP(A903,Übersicht!$C$2:$F$67,4,FALSE)</f>
        <v>45</v>
      </c>
      <c r="N903" s="3" t="s">
        <v>67</v>
      </c>
      <c r="O903" s="3">
        <v>1</v>
      </c>
      <c r="P903" s="4">
        <f>VLOOKUP(A903,Übersicht!$C$2:$I$67,7,FALSE)*100</f>
        <v>100</v>
      </c>
      <c r="Q903" s="4" t="s">
        <v>67</v>
      </c>
      <c r="R903" s="4">
        <f>VLOOKUP(A903,Übersicht!$C$2:$J$67,8,FALSE)*100</f>
        <v>100</v>
      </c>
      <c r="S903" s="4" t="str">
        <f>VLOOKUP(A903,Übersicht!$C$2:$K$67,9,FALSE)</f>
        <v>-</v>
      </c>
      <c r="T903" s="4" t="str">
        <f>VLOOKUP(A903,Übersicht!$C$2:$L$67,10,FALSE)</f>
        <v>-</v>
      </c>
      <c r="U903" s="25">
        <f>VLOOKUP(A903,Übersicht!$C$2:$M$67,11,FALSE)</f>
        <v>4500</v>
      </c>
      <c r="V903" s="25" t="str">
        <f>VLOOKUP(A903,Übersicht!$C$2:$N$67,12,FALSE)</f>
        <v>-</v>
      </c>
      <c r="W903" s="25" t="str">
        <f>VLOOKUP(A903,Übersicht!$C$2:$O$67,13,FALSE)</f>
        <v>-</v>
      </c>
      <c r="X903" s="4" t="s">
        <v>67</v>
      </c>
    </row>
    <row r="904" spans="1:24" x14ac:dyDescent="0.35">
      <c r="A904" s="3">
        <v>2216</v>
      </c>
      <c r="B904" s="22" t="s">
        <v>15</v>
      </c>
      <c r="C904" s="21" t="s">
        <v>30</v>
      </c>
      <c r="D904" s="23">
        <f>VLOOKUP(A904,Übersicht!$C$2:$D$67,2,FALSE)</f>
        <v>0</v>
      </c>
      <c r="E904" s="23" t="str">
        <f>VLOOKUP(A904,Übersicht!$C$2:$E$67,3,FALSE)</f>
        <v>5 bis ≤ 16 bar</v>
      </c>
      <c r="F904" s="3">
        <v>898</v>
      </c>
      <c r="G904" s="3">
        <f>VLOOKUP(A904,Übersicht!$C$2:$P$67,14,FALSE)</f>
        <v>3</v>
      </c>
      <c r="H904" s="3">
        <v>1</v>
      </c>
      <c r="I904" s="24">
        <v>829.77777777777783</v>
      </c>
      <c r="J904" s="3">
        <v>2017</v>
      </c>
      <c r="K904" s="4">
        <f t="shared" si="14"/>
        <v>41</v>
      </c>
      <c r="L904" s="21">
        <f>VLOOKUP(A904,Übersicht!$C$2:$F$67,4,FALSE)</f>
        <v>45</v>
      </c>
      <c r="M904" s="21">
        <f>VLOOKUP(A904,Übersicht!$C$2:$F$67,4,FALSE)</f>
        <v>45</v>
      </c>
      <c r="N904" s="3" t="s">
        <v>67</v>
      </c>
      <c r="O904" s="3">
        <v>1</v>
      </c>
      <c r="P904" s="4">
        <f>VLOOKUP(A904,Übersicht!$C$2:$I$67,7,FALSE)*100</f>
        <v>100</v>
      </c>
      <c r="Q904" s="4" t="s">
        <v>67</v>
      </c>
      <c r="R904" s="4">
        <f>VLOOKUP(A904,Übersicht!$C$2:$J$67,8,FALSE)*100</f>
        <v>100</v>
      </c>
      <c r="S904" s="4" t="str">
        <f>VLOOKUP(A904,Übersicht!$C$2:$K$67,9,FALSE)</f>
        <v>-</v>
      </c>
      <c r="T904" s="4" t="str">
        <f>VLOOKUP(A904,Übersicht!$C$2:$L$67,10,FALSE)</f>
        <v>-</v>
      </c>
      <c r="U904" s="25">
        <f>VLOOKUP(A904,Übersicht!$C$2:$M$67,11,FALSE)</f>
        <v>4500</v>
      </c>
      <c r="V904" s="25" t="str">
        <f>VLOOKUP(A904,Übersicht!$C$2:$N$67,12,FALSE)</f>
        <v>-</v>
      </c>
      <c r="W904" s="25" t="str">
        <f>VLOOKUP(A904,Übersicht!$C$2:$O$67,13,FALSE)</f>
        <v>-</v>
      </c>
      <c r="X904" s="4" t="s">
        <v>67</v>
      </c>
    </row>
    <row r="905" spans="1:24" x14ac:dyDescent="0.35">
      <c r="A905" s="3">
        <v>2216</v>
      </c>
      <c r="B905" s="22" t="s">
        <v>15</v>
      </c>
      <c r="C905" s="21" t="s">
        <v>30</v>
      </c>
      <c r="D905" s="23">
        <f>VLOOKUP(A905,Übersicht!$C$2:$D$67,2,FALSE)</f>
        <v>0</v>
      </c>
      <c r="E905" s="23" t="str">
        <f>VLOOKUP(A905,Übersicht!$C$2:$E$67,3,FALSE)</f>
        <v>5 bis ≤ 16 bar</v>
      </c>
      <c r="F905" s="3">
        <v>899</v>
      </c>
      <c r="G905" s="3">
        <f>VLOOKUP(A905,Übersicht!$C$2:$P$67,14,FALSE)</f>
        <v>3</v>
      </c>
      <c r="H905" s="3">
        <v>1</v>
      </c>
      <c r="I905" s="24">
        <v>829.77777777777783</v>
      </c>
      <c r="J905" s="3">
        <v>2018</v>
      </c>
      <c r="K905" s="4">
        <f t="shared" si="14"/>
        <v>42</v>
      </c>
      <c r="L905" s="21">
        <f>VLOOKUP(A905,Übersicht!$C$2:$F$67,4,FALSE)</f>
        <v>45</v>
      </c>
      <c r="M905" s="21">
        <f>VLOOKUP(A905,Übersicht!$C$2:$F$67,4,FALSE)</f>
        <v>45</v>
      </c>
      <c r="N905" s="3" t="s">
        <v>67</v>
      </c>
      <c r="O905" s="3">
        <v>1</v>
      </c>
      <c r="P905" s="4">
        <f>VLOOKUP(A905,Übersicht!$C$2:$I$67,7,FALSE)*100</f>
        <v>100</v>
      </c>
      <c r="Q905" s="4" t="s">
        <v>67</v>
      </c>
      <c r="R905" s="4">
        <f>VLOOKUP(A905,Übersicht!$C$2:$J$67,8,FALSE)*100</f>
        <v>100</v>
      </c>
      <c r="S905" s="4" t="str">
        <f>VLOOKUP(A905,Übersicht!$C$2:$K$67,9,FALSE)</f>
        <v>-</v>
      </c>
      <c r="T905" s="4" t="str">
        <f>VLOOKUP(A905,Übersicht!$C$2:$L$67,10,FALSE)</f>
        <v>-</v>
      </c>
      <c r="U905" s="25">
        <f>VLOOKUP(A905,Übersicht!$C$2:$M$67,11,FALSE)</f>
        <v>4500</v>
      </c>
      <c r="V905" s="25" t="str">
        <f>VLOOKUP(A905,Übersicht!$C$2:$N$67,12,FALSE)</f>
        <v>-</v>
      </c>
      <c r="W905" s="25" t="str">
        <f>VLOOKUP(A905,Übersicht!$C$2:$O$67,13,FALSE)</f>
        <v>-</v>
      </c>
      <c r="X905" s="4" t="s">
        <v>67</v>
      </c>
    </row>
    <row r="906" spans="1:24" x14ac:dyDescent="0.35">
      <c r="A906" s="3">
        <v>2216</v>
      </c>
      <c r="B906" s="22" t="s">
        <v>15</v>
      </c>
      <c r="C906" s="21" t="s">
        <v>30</v>
      </c>
      <c r="D906" s="23">
        <f>VLOOKUP(A906,Übersicht!$C$2:$D$67,2,FALSE)</f>
        <v>0</v>
      </c>
      <c r="E906" s="23" t="str">
        <f>VLOOKUP(A906,Übersicht!$C$2:$E$67,3,FALSE)</f>
        <v>5 bis ≤ 16 bar</v>
      </c>
      <c r="F906" s="3">
        <v>900</v>
      </c>
      <c r="G906" s="3">
        <f>VLOOKUP(A906,Übersicht!$C$2:$P$67,14,FALSE)</f>
        <v>3</v>
      </c>
      <c r="H906" s="3">
        <v>1</v>
      </c>
      <c r="I906" s="24">
        <v>829.77777777777783</v>
      </c>
      <c r="J906" s="3">
        <v>2019</v>
      </c>
      <c r="K906" s="4">
        <f t="shared" si="14"/>
        <v>43</v>
      </c>
      <c r="L906" s="21">
        <f>VLOOKUP(A906,Übersicht!$C$2:$F$67,4,FALSE)</f>
        <v>45</v>
      </c>
      <c r="M906" s="21">
        <f>VLOOKUP(A906,Übersicht!$C$2:$F$67,4,FALSE)</f>
        <v>45</v>
      </c>
      <c r="N906" s="3" t="s">
        <v>67</v>
      </c>
      <c r="O906" s="3">
        <v>1</v>
      </c>
      <c r="P906" s="4">
        <f>VLOOKUP(A906,Übersicht!$C$2:$I$67,7,FALSE)*100</f>
        <v>100</v>
      </c>
      <c r="Q906" s="4" t="s">
        <v>67</v>
      </c>
      <c r="R906" s="4">
        <f>VLOOKUP(A906,Übersicht!$C$2:$J$67,8,FALSE)*100</f>
        <v>100</v>
      </c>
      <c r="S906" s="4" t="str">
        <f>VLOOKUP(A906,Übersicht!$C$2:$K$67,9,FALSE)</f>
        <v>-</v>
      </c>
      <c r="T906" s="4" t="str">
        <f>VLOOKUP(A906,Übersicht!$C$2:$L$67,10,FALSE)</f>
        <v>-</v>
      </c>
      <c r="U906" s="25">
        <f>VLOOKUP(A906,Übersicht!$C$2:$M$67,11,FALSE)</f>
        <v>4500</v>
      </c>
      <c r="V906" s="25" t="str">
        <f>VLOOKUP(A906,Übersicht!$C$2:$N$67,12,FALSE)</f>
        <v>-</v>
      </c>
      <c r="W906" s="25" t="str">
        <f>VLOOKUP(A906,Übersicht!$C$2:$O$67,13,FALSE)</f>
        <v>-</v>
      </c>
      <c r="X906" s="4" t="s">
        <v>67</v>
      </c>
    </row>
    <row r="907" spans="1:24" x14ac:dyDescent="0.35">
      <c r="A907" s="3">
        <v>2216</v>
      </c>
      <c r="B907" s="22" t="s">
        <v>15</v>
      </c>
      <c r="C907" s="21" t="s">
        <v>30</v>
      </c>
      <c r="D907" s="23">
        <f>VLOOKUP(A907,Übersicht!$C$2:$D$67,2,FALSE)</f>
        <v>0</v>
      </c>
      <c r="E907" s="23" t="str">
        <f>VLOOKUP(A907,Übersicht!$C$2:$E$67,3,FALSE)</f>
        <v>5 bis ≤ 16 bar</v>
      </c>
      <c r="F907" s="3">
        <v>901</v>
      </c>
      <c r="G907" s="3">
        <f>VLOOKUP(A907,Übersicht!$C$2:$P$67,14,FALSE)</f>
        <v>3</v>
      </c>
      <c r="H907" s="3">
        <v>1</v>
      </c>
      <c r="I907" s="24">
        <v>829.77777777777783</v>
      </c>
      <c r="J907" s="3">
        <v>2020</v>
      </c>
      <c r="K907" s="4">
        <f t="shared" si="14"/>
        <v>44</v>
      </c>
      <c r="L907" s="21">
        <f>VLOOKUP(A907,Übersicht!$C$2:$F$67,4,FALSE)</f>
        <v>45</v>
      </c>
      <c r="M907" s="21">
        <f>VLOOKUP(A907,Übersicht!$C$2:$F$67,4,FALSE)</f>
        <v>45</v>
      </c>
      <c r="N907" s="3" t="s">
        <v>67</v>
      </c>
      <c r="O907" s="3">
        <v>1</v>
      </c>
      <c r="P907" s="4">
        <f>VLOOKUP(A907,Übersicht!$C$2:$I$67,7,FALSE)*100</f>
        <v>100</v>
      </c>
      <c r="Q907" s="4" t="s">
        <v>67</v>
      </c>
      <c r="R907" s="4">
        <f>VLOOKUP(A907,Übersicht!$C$2:$J$67,8,FALSE)*100</f>
        <v>100</v>
      </c>
      <c r="S907" s="4" t="str">
        <f>VLOOKUP(A907,Übersicht!$C$2:$K$67,9,FALSE)</f>
        <v>-</v>
      </c>
      <c r="T907" s="4" t="str">
        <f>VLOOKUP(A907,Übersicht!$C$2:$L$67,10,FALSE)</f>
        <v>-</v>
      </c>
      <c r="U907" s="25">
        <f>VLOOKUP(A907,Übersicht!$C$2:$M$67,11,FALSE)</f>
        <v>4500</v>
      </c>
      <c r="V907" s="25" t="str">
        <f>VLOOKUP(A907,Übersicht!$C$2:$N$67,12,FALSE)</f>
        <v>-</v>
      </c>
      <c r="W907" s="25" t="str">
        <f>VLOOKUP(A907,Übersicht!$C$2:$O$67,13,FALSE)</f>
        <v>-</v>
      </c>
      <c r="X907" s="4" t="s">
        <v>67</v>
      </c>
    </row>
    <row r="908" spans="1:24" x14ac:dyDescent="0.35">
      <c r="A908" s="3">
        <v>2216</v>
      </c>
      <c r="B908" s="22" t="s">
        <v>15</v>
      </c>
      <c r="C908" s="21" t="s">
        <v>30</v>
      </c>
      <c r="D908" s="23">
        <f>VLOOKUP(A908,Übersicht!$C$2:$D$67,2,FALSE)</f>
        <v>0</v>
      </c>
      <c r="E908" s="23" t="str">
        <f>VLOOKUP(A908,Übersicht!$C$2:$E$67,3,FALSE)</f>
        <v>5 bis ≤ 16 bar</v>
      </c>
      <c r="F908" s="3">
        <v>902</v>
      </c>
      <c r="G908" s="3">
        <f>VLOOKUP(A908,Übersicht!$C$2:$P$67,14,FALSE)</f>
        <v>3</v>
      </c>
      <c r="H908" s="3">
        <v>1</v>
      </c>
      <c r="I908" s="24">
        <v>829.77777777777783</v>
      </c>
      <c r="J908" s="3">
        <v>2021</v>
      </c>
      <c r="K908" s="4">
        <f t="shared" si="14"/>
        <v>45</v>
      </c>
      <c r="L908" s="21">
        <f>VLOOKUP(A908,Übersicht!$C$2:$F$67,4,FALSE)</f>
        <v>45</v>
      </c>
      <c r="M908" s="21">
        <f>VLOOKUP(A908,Übersicht!$C$2:$F$67,4,FALSE)</f>
        <v>45</v>
      </c>
      <c r="N908" s="3" t="s">
        <v>67</v>
      </c>
      <c r="O908" s="3">
        <v>1</v>
      </c>
      <c r="P908" s="4">
        <f>VLOOKUP(A908,Übersicht!$C$2:$I$67,7,FALSE)*100</f>
        <v>100</v>
      </c>
      <c r="Q908" s="4" t="s">
        <v>67</v>
      </c>
      <c r="R908" s="4">
        <f>VLOOKUP(A908,Übersicht!$C$2:$J$67,8,FALSE)*100</f>
        <v>100</v>
      </c>
      <c r="S908" s="4" t="str">
        <f>VLOOKUP(A908,Übersicht!$C$2:$K$67,9,FALSE)</f>
        <v>-</v>
      </c>
      <c r="T908" s="4" t="str">
        <f>VLOOKUP(A908,Übersicht!$C$2:$L$67,10,FALSE)</f>
        <v>-</v>
      </c>
      <c r="U908" s="25">
        <f>VLOOKUP(A908,Übersicht!$C$2:$M$67,11,FALSE)</f>
        <v>4500</v>
      </c>
      <c r="V908" s="25" t="str">
        <f>VLOOKUP(A908,Übersicht!$C$2:$N$67,12,FALSE)</f>
        <v>-</v>
      </c>
      <c r="W908" s="25" t="str">
        <f>VLOOKUP(A908,Übersicht!$C$2:$O$67,13,FALSE)</f>
        <v>-</v>
      </c>
      <c r="X908" s="4" t="s">
        <v>67</v>
      </c>
    </row>
    <row r="909" spans="1:24" x14ac:dyDescent="0.35">
      <c r="A909" s="3">
        <v>2219</v>
      </c>
      <c r="B909" s="22" t="s">
        <v>15</v>
      </c>
      <c r="C909" t="s">
        <v>31</v>
      </c>
      <c r="D909" s="23">
        <f>VLOOKUP(A909,Übersicht!$C$2:$D$67,2,FALSE)</f>
        <v>0</v>
      </c>
      <c r="E909" s="23" t="str">
        <f>VLOOKUP(A909,Übersicht!$C$2:$E$67,3,FALSE)</f>
        <v>5 bis ≤ 16 bar</v>
      </c>
      <c r="F909" s="3">
        <v>903</v>
      </c>
      <c r="G909" s="3">
        <f>VLOOKUP(A909,Übersicht!$C$2:$P$67,14,FALSE)</f>
        <v>3</v>
      </c>
      <c r="H909" s="3">
        <v>1</v>
      </c>
      <c r="I909" s="24">
        <v>0</v>
      </c>
      <c r="J909" s="3">
        <v>1977</v>
      </c>
      <c r="K909" s="4">
        <f t="shared" si="14"/>
        <v>1</v>
      </c>
      <c r="L909" s="21">
        <f>VLOOKUP(A909,Übersicht!$C$2:$F$67,4,FALSE)</f>
        <v>45</v>
      </c>
      <c r="M909" s="21">
        <f>VLOOKUP(A909,Übersicht!$C$2:$F$67,4,FALSE)</f>
        <v>45</v>
      </c>
      <c r="N909" s="3" t="s">
        <v>67</v>
      </c>
      <c r="O909" s="3">
        <v>1</v>
      </c>
      <c r="P909" s="4">
        <f>VLOOKUP(A909,Übersicht!$C$2:$I$67,7,FALSE)*100</f>
        <v>40</v>
      </c>
      <c r="Q909" s="4" t="s">
        <v>67</v>
      </c>
      <c r="R909" s="4">
        <f>VLOOKUP(A909,Übersicht!$C$2:$J$67,8,FALSE)*100</f>
        <v>100</v>
      </c>
      <c r="S909" s="4" t="str">
        <f>VLOOKUP(A909,Übersicht!$C$2:$K$67,9,FALSE)</f>
        <v>-</v>
      </c>
      <c r="T909" s="4" t="str">
        <f>VLOOKUP(A909,Übersicht!$C$2:$L$67,10,FALSE)</f>
        <v>-</v>
      </c>
      <c r="U909" s="25">
        <f>VLOOKUP(A909,Übersicht!$C$2:$M$67,11,FALSE)</f>
        <v>0</v>
      </c>
      <c r="V909" s="25" t="str">
        <f>VLOOKUP(A909,Übersicht!$C$2:$N$67,12,FALSE)</f>
        <v>-</v>
      </c>
      <c r="W909" s="25" t="str">
        <f>VLOOKUP(A909,Übersicht!$C$2:$O$67,13,FALSE)</f>
        <v>-</v>
      </c>
      <c r="X909" s="4" t="s">
        <v>67</v>
      </c>
    </row>
    <row r="910" spans="1:24" x14ac:dyDescent="0.35">
      <c r="A910" s="3">
        <v>2219</v>
      </c>
      <c r="B910" s="22" t="s">
        <v>15</v>
      </c>
      <c r="C910" t="s">
        <v>31</v>
      </c>
      <c r="D910" s="23">
        <f>VLOOKUP(A910,Übersicht!$C$2:$D$67,2,FALSE)</f>
        <v>0</v>
      </c>
      <c r="E910" s="23" t="str">
        <f>VLOOKUP(A910,Übersicht!$C$2:$E$67,3,FALSE)</f>
        <v>5 bis ≤ 16 bar</v>
      </c>
      <c r="F910" s="3">
        <v>904</v>
      </c>
      <c r="G910" s="3">
        <f>VLOOKUP(A910,Übersicht!$C$2:$P$67,14,FALSE)</f>
        <v>3</v>
      </c>
      <c r="H910" s="3">
        <v>1</v>
      </c>
      <c r="I910" s="24">
        <v>0</v>
      </c>
      <c r="J910" s="3">
        <v>1978</v>
      </c>
      <c r="K910" s="4">
        <f t="shared" si="14"/>
        <v>2</v>
      </c>
      <c r="L910" s="21">
        <f>VLOOKUP(A910,Übersicht!$C$2:$F$67,4,FALSE)</f>
        <v>45</v>
      </c>
      <c r="M910" s="21">
        <f>VLOOKUP(A910,Übersicht!$C$2:$F$67,4,FALSE)</f>
        <v>45</v>
      </c>
      <c r="N910" s="3" t="s">
        <v>67</v>
      </c>
      <c r="O910" s="3">
        <v>1</v>
      </c>
      <c r="P910" s="4">
        <f>VLOOKUP(A910,Übersicht!$C$2:$I$67,7,FALSE)*100</f>
        <v>40</v>
      </c>
      <c r="Q910" s="4" t="s">
        <v>67</v>
      </c>
      <c r="R910" s="4">
        <f>VLOOKUP(A910,Übersicht!$C$2:$J$67,8,FALSE)*100</f>
        <v>100</v>
      </c>
      <c r="S910" s="4" t="str">
        <f>VLOOKUP(A910,Übersicht!$C$2:$K$67,9,FALSE)</f>
        <v>-</v>
      </c>
      <c r="T910" s="4" t="str">
        <f>VLOOKUP(A910,Übersicht!$C$2:$L$67,10,FALSE)</f>
        <v>-</v>
      </c>
      <c r="U910" s="25">
        <f>VLOOKUP(A910,Übersicht!$C$2:$M$67,11,FALSE)</f>
        <v>0</v>
      </c>
      <c r="V910" s="25" t="str">
        <f>VLOOKUP(A910,Übersicht!$C$2:$N$67,12,FALSE)</f>
        <v>-</v>
      </c>
      <c r="W910" s="25" t="str">
        <f>VLOOKUP(A910,Übersicht!$C$2:$O$67,13,FALSE)</f>
        <v>-</v>
      </c>
      <c r="X910" s="4" t="s">
        <v>67</v>
      </c>
    </row>
    <row r="911" spans="1:24" x14ac:dyDescent="0.35">
      <c r="A911" s="3">
        <v>2219</v>
      </c>
      <c r="B911" s="22" t="s">
        <v>15</v>
      </c>
      <c r="C911" t="s">
        <v>31</v>
      </c>
      <c r="D911" s="23">
        <f>VLOOKUP(A911,Übersicht!$C$2:$D$67,2,FALSE)</f>
        <v>0</v>
      </c>
      <c r="E911" s="23" t="str">
        <f>VLOOKUP(A911,Übersicht!$C$2:$E$67,3,FALSE)</f>
        <v>5 bis ≤ 16 bar</v>
      </c>
      <c r="F911" s="3">
        <v>905</v>
      </c>
      <c r="G911" s="3">
        <f>VLOOKUP(A911,Übersicht!$C$2:$P$67,14,FALSE)</f>
        <v>3</v>
      </c>
      <c r="H911" s="3">
        <v>1</v>
      </c>
      <c r="I911" s="24">
        <v>0</v>
      </c>
      <c r="J911" s="3">
        <v>1979</v>
      </c>
      <c r="K911" s="4">
        <f t="shared" si="14"/>
        <v>3</v>
      </c>
      <c r="L911" s="21">
        <f>VLOOKUP(A911,Übersicht!$C$2:$F$67,4,FALSE)</f>
        <v>45</v>
      </c>
      <c r="M911" s="21">
        <f>VLOOKUP(A911,Übersicht!$C$2:$F$67,4,FALSE)</f>
        <v>45</v>
      </c>
      <c r="N911" s="3" t="s">
        <v>67</v>
      </c>
      <c r="O911" s="3">
        <v>1</v>
      </c>
      <c r="P911" s="4">
        <f>VLOOKUP(A911,Übersicht!$C$2:$I$67,7,FALSE)*100</f>
        <v>40</v>
      </c>
      <c r="Q911" s="4" t="s">
        <v>67</v>
      </c>
      <c r="R911" s="4">
        <f>VLOOKUP(A911,Übersicht!$C$2:$J$67,8,FALSE)*100</f>
        <v>100</v>
      </c>
      <c r="S911" s="4" t="str">
        <f>VLOOKUP(A911,Übersicht!$C$2:$K$67,9,FALSE)</f>
        <v>-</v>
      </c>
      <c r="T911" s="4" t="str">
        <f>VLOOKUP(A911,Übersicht!$C$2:$L$67,10,FALSE)</f>
        <v>-</v>
      </c>
      <c r="U911" s="25">
        <f>VLOOKUP(A911,Übersicht!$C$2:$M$67,11,FALSE)</f>
        <v>0</v>
      </c>
      <c r="V911" s="25" t="str">
        <f>VLOOKUP(A911,Übersicht!$C$2:$N$67,12,FALSE)</f>
        <v>-</v>
      </c>
      <c r="W911" s="25" t="str">
        <f>VLOOKUP(A911,Übersicht!$C$2:$O$67,13,FALSE)</f>
        <v>-</v>
      </c>
      <c r="X911" s="4" t="s">
        <v>67</v>
      </c>
    </row>
    <row r="912" spans="1:24" x14ac:dyDescent="0.35">
      <c r="A912" s="3">
        <v>2219</v>
      </c>
      <c r="B912" s="22" t="s">
        <v>15</v>
      </c>
      <c r="C912" t="s">
        <v>31</v>
      </c>
      <c r="D912" s="23">
        <f>VLOOKUP(A912,Übersicht!$C$2:$D$67,2,FALSE)</f>
        <v>0</v>
      </c>
      <c r="E912" s="23" t="str">
        <f>VLOOKUP(A912,Übersicht!$C$2:$E$67,3,FALSE)</f>
        <v>5 bis ≤ 16 bar</v>
      </c>
      <c r="F912" s="3">
        <v>906</v>
      </c>
      <c r="G912" s="3">
        <f>VLOOKUP(A912,Übersicht!$C$2:$P$67,14,FALSE)</f>
        <v>3</v>
      </c>
      <c r="H912" s="3">
        <v>1</v>
      </c>
      <c r="I912" s="24">
        <v>0</v>
      </c>
      <c r="J912" s="3">
        <v>1980</v>
      </c>
      <c r="K912" s="4">
        <f t="shared" si="14"/>
        <v>4</v>
      </c>
      <c r="L912" s="21">
        <f>VLOOKUP(A912,Übersicht!$C$2:$F$67,4,FALSE)</f>
        <v>45</v>
      </c>
      <c r="M912" s="21">
        <f>VLOOKUP(A912,Übersicht!$C$2:$F$67,4,FALSE)</f>
        <v>45</v>
      </c>
      <c r="N912" s="3" t="s">
        <v>67</v>
      </c>
      <c r="O912" s="3">
        <v>1</v>
      </c>
      <c r="P912" s="4">
        <f>VLOOKUP(A912,Übersicht!$C$2:$I$67,7,FALSE)*100</f>
        <v>40</v>
      </c>
      <c r="Q912" s="4" t="s">
        <v>67</v>
      </c>
      <c r="R912" s="4">
        <f>VLOOKUP(A912,Übersicht!$C$2:$J$67,8,FALSE)*100</f>
        <v>100</v>
      </c>
      <c r="S912" s="4" t="str">
        <f>VLOOKUP(A912,Übersicht!$C$2:$K$67,9,FALSE)</f>
        <v>-</v>
      </c>
      <c r="T912" s="4" t="str">
        <f>VLOOKUP(A912,Übersicht!$C$2:$L$67,10,FALSE)</f>
        <v>-</v>
      </c>
      <c r="U912" s="25">
        <f>VLOOKUP(A912,Übersicht!$C$2:$M$67,11,FALSE)</f>
        <v>0</v>
      </c>
      <c r="V912" s="25" t="str">
        <f>VLOOKUP(A912,Übersicht!$C$2:$N$67,12,FALSE)</f>
        <v>-</v>
      </c>
      <c r="W912" s="25" t="str">
        <f>VLOOKUP(A912,Übersicht!$C$2:$O$67,13,FALSE)</f>
        <v>-</v>
      </c>
      <c r="X912" s="4" t="s">
        <v>67</v>
      </c>
    </row>
    <row r="913" spans="1:24" x14ac:dyDescent="0.35">
      <c r="A913" s="3">
        <v>2219</v>
      </c>
      <c r="B913" s="22" t="s">
        <v>15</v>
      </c>
      <c r="C913" t="s">
        <v>31</v>
      </c>
      <c r="D913" s="23">
        <f>VLOOKUP(A913,Übersicht!$C$2:$D$67,2,FALSE)</f>
        <v>0</v>
      </c>
      <c r="E913" s="23" t="str">
        <f>VLOOKUP(A913,Übersicht!$C$2:$E$67,3,FALSE)</f>
        <v>5 bis ≤ 16 bar</v>
      </c>
      <c r="F913" s="3">
        <v>907</v>
      </c>
      <c r="G913" s="3">
        <f>VLOOKUP(A913,Übersicht!$C$2:$P$67,14,FALSE)</f>
        <v>3</v>
      </c>
      <c r="H913" s="3">
        <v>1</v>
      </c>
      <c r="I913" s="24">
        <v>0</v>
      </c>
      <c r="J913" s="3">
        <v>1981</v>
      </c>
      <c r="K913" s="4">
        <f t="shared" si="14"/>
        <v>5</v>
      </c>
      <c r="L913" s="21">
        <f>VLOOKUP(A913,Übersicht!$C$2:$F$67,4,FALSE)</f>
        <v>45</v>
      </c>
      <c r="M913" s="21">
        <f>VLOOKUP(A913,Übersicht!$C$2:$F$67,4,FALSE)</f>
        <v>45</v>
      </c>
      <c r="N913" s="3" t="s">
        <v>67</v>
      </c>
      <c r="O913" s="3">
        <v>1</v>
      </c>
      <c r="P913" s="4">
        <f>VLOOKUP(A913,Übersicht!$C$2:$I$67,7,FALSE)*100</f>
        <v>40</v>
      </c>
      <c r="Q913" s="4" t="s">
        <v>67</v>
      </c>
      <c r="R913" s="4">
        <f>VLOOKUP(A913,Übersicht!$C$2:$J$67,8,FALSE)*100</f>
        <v>100</v>
      </c>
      <c r="S913" s="4" t="str">
        <f>VLOOKUP(A913,Übersicht!$C$2:$K$67,9,FALSE)</f>
        <v>-</v>
      </c>
      <c r="T913" s="4" t="str">
        <f>VLOOKUP(A913,Übersicht!$C$2:$L$67,10,FALSE)</f>
        <v>-</v>
      </c>
      <c r="U913" s="25">
        <f>VLOOKUP(A913,Übersicht!$C$2:$M$67,11,FALSE)</f>
        <v>0</v>
      </c>
      <c r="V913" s="25" t="str">
        <f>VLOOKUP(A913,Übersicht!$C$2:$N$67,12,FALSE)</f>
        <v>-</v>
      </c>
      <c r="W913" s="25" t="str">
        <f>VLOOKUP(A913,Übersicht!$C$2:$O$67,13,FALSE)</f>
        <v>-</v>
      </c>
      <c r="X913" s="4" t="s">
        <v>67</v>
      </c>
    </row>
    <row r="914" spans="1:24" x14ac:dyDescent="0.35">
      <c r="A914" s="3">
        <v>2219</v>
      </c>
      <c r="B914" s="22" t="s">
        <v>15</v>
      </c>
      <c r="C914" t="s">
        <v>31</v>
      </c>
      <c r="D914" s="23">
        <f>VLOOKUP(A914,Übersicht!$C$2:$D$67,2,FALSE)</f>
        <v>0</v>
      </c>
      <c r="E914" s="23" t="str">
        <f>VLOOKUP(A914,Übersicht!$C$2:$E$67,3,FALSE)</f>
        <v>5 bis ≤ 16 bar</v>
      </c>
      <c r="F914" s="3">
        <v>908</v>
      </c>
      <c r="G914" s="3">
        <f>VLOOKUP(A914,Übersicht!$C$2:$P$67,14,FALSE)</f>
        <v>3</v>
      </c>
      <c r="H914" s="3">
        <v>1</v>
      </c>
      <c r="I914" s="24">
        <v>0</v>
      </c>
      <c r="J914" s="3">
        <v>1982</v>
      </c>
      <c r="K914" s="4">
        <f t="shared" si="14"/>
        <v>6</v>
      </c>
      <c r="L914" s="21">
        <f>VLOOKUP(A914,Übersicht!$C$2:$F$67,4,FALSE)</f>
        <v>45</v>
      </c>
      <c r="M914" s="21">
        <f>VLOOKUP(A914,Übersicht!$C$2:$F$67,4,FALSE)</f>
        <v>45</v>
      </c>
      <c r="N914" s="3" t="s">
        <v>67</v>
      </c>
      <c r="O914" s="3">
        <v>1</v>
      </c>
      <c r="P914" s="4">
        <f>VLOOKUP(A914,Übersicht!$C$2:$I$67,7,FALSE)*100</f>
        <v>40</v>
      </c>
      <c r="Q914" s="4" t="s">
        <v>67</v>
      </c>
      <c r="R914" s="4">
        <f>VLOOKUP(A914,Übersicht!$C$2:$J$67,8,FALSE)*100</f>
        <v>100</v>
      </c>
      <c r="S914" s="4" t="str">
        <f>VLOOKUP(A914,Übersicht!$C$2:$K$67,9,FALSE)</f>
        <v>-</v>
      </c>
      <c r="T914" s="4" t="str">
        <f>VLOOKUP(A914,Übersicht!$C$2:$L$67,10,FALSE)</f>
        <v>-</v>
      </c>
      <c r="U914" s="25">
        <f>VLOOKUP(A914,Übersicht!$C$2:$M$67,11,FALSE)</f>
        <v>0</v>
      </c>
      <c r="V914" s="25" t="str">
        <f>VLOOKUP(A914,Übersicht!$C$2:$N$67,12,FALSE)</f>
        <v>-</v>
      </c>
      <c r="W914" s="25" t="str">
        <f>VLOOKUP(A914,Übersicht!$C$2:$O$67,13,FALSE)</f>
        <v>-</v>
      </c>
      <c r="X914" s="4" t="s">
        <v>67</v>
      </c>
    </row>
    <row r="915" spans="1:24" x14ac:dyDescent="0.35">
      <c r="A915" s="3">
        <v>2219</v>
      </c>
      <c r="B915" s="22" t="s">
        <v>15</v>
      </c>
      <c r="C915" t="s">
        <v>31</v>
      </c>
      <c r="D915" s="23">
        <f>VLOOKUP(A915,Übersicht!$C$2:$D$67,2,FALSE)</f>
        <v>0</v>
      </c>
      <c r="E915" s="23" t="str">
        <f>VLOOKUP(A915,Übersicht!$C$2:$E$67,3,FALSE)</f>
        <v>5 bis ≤ 16 bar</v>
      </c>
      <c r="F915" s="3">
        <v>909</v>
      </c>
      <c r="G915" s="3">
        <f>VLOOKUP(A915,Übersicht!$C$2:$P$67,14,FALSE)</f>
        <v>3</v>
      </c>
      <c r="H915" s="3">
        <v>1</v>
      </c>
      <c r="I915" s="24">
        <v>0</v>
      </c>
      <c r="J915" s="3">
        <v>1983</v>
      </c>
      <c r="K915" s="4">
        <f t="shared" si="14"/>
        <v>7</v>
      </c>
      <c r="L915" s="21">
        <f>VLOOKUP(A915,Übersicht!$C$2:$F$67,4,FALSE)</f>
        <v>45</v>
      </c>
      <c r="M915" s="21">
        <f>VLOOKUP(A915,Übersicht!$C$2:$F$67,4,FALSE)</f>
        <v>45</v>
      </c>
      <c r="N915" s="3" t="s">
        <v>67</v>
      </c>
      <c r="O915" s="3">
        <v>1</v>
      </c>
      <c r="P915" s="4">
        <f>VLOOKUP(A915,Übersicht!$C$2:$I$67,7,FALSE)*100</f>
        <v>40</v>
      </c>
      <c r="Q915" s="4" t="s">
        <v>67</v>
      </c>
      <c r="R915" s="4">
        <f>VLOOKUP(A915,Übersicht!$C$2:$J$67,8,FALSE)*100</f>
        <v>100</v>
      </c>
      <c r="S915" s="4" t="str">
        <f>VLOOKUP(A915,Übersicht!$C$2:$K$67,9,FALSE)</f>
        <v>-</v>
      </c>
      <c r="T915" s="4" t="str">
        <f>VLOOKUP(A915,Übersicht!$C$2:$L$67,10,FALSE)</f>
        <v>-</v>
      </c>
      <c r="U915" s="25">
        <f>VLOOKUP(A915,Übersicht!$C$2:$M$67,11,FALSE)</f>
        <v>0</v>
      </c>
      <c r="V915" s="25" t="str">
        <f>VLOOKUP(A915,Übersicht!$C$2:$N$67,12,FALSE)</f>
        <v>-</v>
      </c>
      <c r="W915" s="25" t="str">
        <f>VLOOKUP(A915,Übersicht!$C$2:$O$67,13,FALSE)</f>
        <v>-</v>
      </c>
      <c r="X915" s="4" t="s">
        <v>67</v>
      </c>
    </row>
    <row r="916" spans="1:24" x14ac:dyDescent="0.35">
      <c r="A916" s="3">
        <v>2219</v>
      </c>
      <c r="B916" s="22" t="s">
        <v>15</v>
      </c>
      <c r="C916" t="s">
        <v>31</v>
      </c>
      <c r="D916" s="23">
        <f>VLOOKUP(A916,Übersicht!$C$2:$D$67,2,FALSE)</f>
        <v>0</v>
      </c>
      <c r="E916" s="23" t="str">
        <f>VLOOKUP(A916,Übersicht!$C$2:$E$67,3,FALSE)</f>
        <v>5 bis ≤ 16 bar</v>
      </c>
      <c r="F916" s="3">
        <v>910</v>
      </c>
      <c r="G916" s="3">
        <f>VLOOKUP(A916,Übersicht!$C$2:$P$67,14,FALSE)</f>
        <v>3</v>
      </c>
      <c r="H916" s="3">
        <v>1</v>
      </c>
      <c r="I916" s="24">
        <v>0</v>
      </c>
      <c r="J916" s="3">
        <v>1984</v>
      </c>
      <c r="K916" s="4">
        <f t="shared" si="14"/>
        <v>8</v>
      </c>
      <c r="L916" s="21">
        <f>VLOOKUP(A916,Übersicht!$C$2:$F$67,4,FALSE)</f>
        <v>45</v>
      </c>
      <c r="M916" s="21">
        <f>VLOOKUP(A916,Übersicht!$C$2:$F$67,4,FALSE)</f>
        <v>45</v>
      </c>
      <c r="N916" s="3" t="s">
        <v>67</v>
      </c>
      <c r="O916" s="3">
        <v>1</v>
      </c>
      <c r="P916" s="4">
        <f>VLOOKUP(A916,Übersicht!$C$2:$I$67,7,FALSE)*100</f>
        <v>40</v>
      </c>
      <c r="Q916" s="4" t="s">
        <v>67</v>
      </c>
      <c r="R916" s="4">
        <f>VLOOKUP(A916,Übersicht!$C$2:$J$67,8,FALSE)*100</f>
        <v>100</v>
      </c>
      <c r="S916" s="4" t="str">
        <f>VLOOKUP(A916,Übersicht!$C$2:$K$67,9,FALSE)</f>
        <v>-</v>
      </c>
      <c r="T916" s="4" t="str">
        <f>VLOOKUP(A916,Übersicht!$C$2:$L$67,10,FALSE)</f>
        <v>-</v>
      </c>
      <c r="U916" s="25">
        <f>VLOOKUP(A916,Übersicht!$C$2:$M$67,11,FALSE)</f>
        <v>0</v>
      </c>
      <c r="V916" s="25" t="str">
        <f>VLOOKUP(A916,Übersicht!$C$2:$N$67,12,FALSE)</f>
        <v>-</v>
      </c>
      <c r="W916" s="25" t="str">
        <f>VLOOKUP(A916,Übersicht!$C$2:$O$67,13,FALSE)</f>
        <v>-</v>
      </c>
      <c r="X916" s="4" t="s">
        <v>67</v>
      </c>
    </row>
    <row r="917" spans="1:24" x14ac:dyDescent="0.35">
      <c r="A917" s="3">
        <v>2219</v>
      </c>
      <c r="B917" s="22" t="s">
        <v>15</v>
      </c>
      <c r="C917" t="s">
        <v>31</v>
      </c>
      <c r="D917" s="23">
        <f>VLOOKUP(A917,Übersicht!$C$2:$D$67,2,FALSE)</f>
        <v>0</v>
      </c>
      <c r="E917" s="23" t="str">
        <f>VLOOKUP(A917,Übersicht!$C$2:$E$67,3,FALSE)</f>
        <v>5 bis ≤ 16 bar</v>
      </c>
      <c r="F917" s="3">
        <v>911</v>
      </c>
      <c r="G917" s="3">
        <f>VLOOKUP(A917,Übersicht!$C$2:$P$67,14,FALSE)</f>
        <v>3</v>
      </c>
      <c r="H917" s="3">
        <v>1</v>
      </c>
      <c r="I917" s="24">
        <v>0</v>
      </c>
      <c r="J917" s="3">
        <v>1985</v>
      </c>
      <c r="K917" s="4">
        <f t="shared" si="14"/>
        <v>9</v>
      </c>
      <c r="L917" s="21">
        <f>VLOOKUP(A917,Übersicht!$C$2:$F$67,4,FALSE)</f>
        <v>45</v>
      </c>
      <c r="M917" s="21">
        <f>VLOOKUP(A917,Übersicht!$C$2:$F$67,4,FALSE)</f>
        <v>45</v>
      </c>
      <c r="N917" s="3" t="s">
        <v>67</v>
      </c>
      <c r="O917" s="3">
        <v>1</v>
      </c>
      <c r="P917" s="4">
        <f>VLOOKUP(A917,Übersicht!$C$2:$I$67,7,FALSE)*100</f>
        <v>40</v>
      </c>
      <c r="Q917" s="4" t="s">
        <v>67</v>
      </c>
      <c r="R917" s="4">
        <f>VLOOKUP(A917,Übersicht!$C$2:$J$67,8,FALSE)*100</f>
        <v>100</v>
      </c>
      <c r="S917" s="4" t="str">
        <f>VLOOKUP(A917,Übersicht!$C$2:$K$67,9,FALSE)</f>
        <v>-</v>
      </c>
      <c r="T917" s="4" t="str">
        <f>VLOOKUP(A917,Übersicht!$C$2:$L$67,10,FALSE)</f>
        <v>-</v>
      </c>
      <c r="U917" s="25">
        <f>VLOOKUP(A917,Übersicht!$C$2:$M$67,11,FALSE)</f>
        <v>0</v>
      </c>
      <c r="V917" s="25" t="str">
        <f>VLOOKUP(A917,Übersicht!$C$2:$N$67,12,FALSE)</f>
        <v>-</v>
      </c>
      <c r="W917" s="25" t="str">
        <f>VLOOKUP(A917,Übersicht!$C$2:$O$67,13,FALSE)</f>
        <v>-</v>
      </c>
      <c r="X917" s="4" t="s">
        <v>67</v>
      </c>
    </row>
    <row r="918" spans="1:24" x14ac:dyDescent="0.35">
      <c r="A918" s="3">
        <v>2219</v>
      </c>
      <c r="B918" s="22" t="s">
        <v>15</v>
      </c>
      <c r="C918" t="s">
        <v>31</v>
      </c>
      <c r="D918" s="23">
        <f>VLOOKUP(A918,Übersicht!$C$2:$D$67,2,FALSE)</f>
        <v>0</v>
      </c>
      <c r="E918" s="23" t="str">
        <f>VLOOKUP(A918,Übersicht!$C$2:$E$67,3,FALSE)</f>
        <v>5 bis ≤ 16 bar</v>
      </c>
      <c r="F918" s="3">
        <v>912</v>
      </c>
      <c r="G918" s="3">
        <f>VLOOKUP(A918,Übersicht!$C$2:$P$67,14,FALSE)</f>
        <v>3</v>
      </c>
      <c r="H918" s="3">
        <v>1</v>
      </c>
      <c r="I918" s="24">
        <v>0</v>
      </c>
      <c r="J918" s="3">
        <v>1986</v>
      </c>
      <c r="K918" s="4">
        <f t="shared" si="14"/>
        <v>10</v>
      </c>
      <c r="L918" s="21">
        <f>VLOOKUP(A918,Übersicht!$C$2:$F$67,4,FALSE)</f>
        <v>45</v>
      </c>
      <c r="M918" s="21">
        <f>VLOOKUP(A918,Übersicht!$C$2:$F$67,4,FALSE)</f>
        <v>45</v>
      </c>
      <c r="N918" s="3" t="s">
        <v>67</v>
      </c>
      <c r="O918" s="3">
        <v>1</v>
      </c>
      <c r="P918" s="4">
        <f>VLOOKUP(A918,Übersicht!$C$2:$I$67,7,FALSE)*100</f>
        <v>40</v>
      </c>
      <c r="Q918" s="4" t="s">
        <v>67</v>
      </c>
      <c r="R918" s="4">
        <f>VLOOKUP(A918,Übersicht!$C$2:$J$67,8,FALSE)*100</f>
        <v>100</v>
      </c>
      <c r="S918" s="4" t="str">
        <f>VLOOKUP(A918,Übersicht!$C$2:$K$67,9,FALSE)</f>
        <v>-</v>
      </c>
      <c r="T918" s="4" t="str">
        <f>VLOOKUP(A918,Übersicht!$C$2:$L$67,10,FALSE)</f>
        <v>-</v>
      </c>
      <c r="U918" s="25">
        <f>VLOOKUP(A918,Übersicht!$C$2:$M$67,11,FALSE)</f>
        <v>0</v>
      </c>
      <c r="V918" s="25" t="str">
        <f>VLOOKUP(A918,Übersicht!$C$2:$N$67,12,FALSE)</f>
        <v>-</v>
      </c>
      <c r="W918" s="25" t="str">
        <f>VLOOKUP(A918,Übersicht!$C$2:$O$67,13,FALSE)</f>
        <v>-</v>
      </c>
      <c r="X918" s="4" t="s">
        <v>67</v>
      </c>
    </row>
    <row r="919" spans="1:24" x14ac:dyDescent="0.35">
      <c r="A919" s="3">
        <v>2219</v>
      </c>
      <c r="B919" s="22" t="s">
        <v>15</v>
      </c>
      <c r="C919" t="s">
        <v>31</v>
      </c>
      <c r="D919" s="23">
        <f>VLOOKUP(A919,Übersicht!$C$2:$D$67,2,FALSE)</f>
        <v>0</v>
      </c>
      <c r="E919" s="23" t="str">
        <f>VLOOKUP(A919,Übersicht!$C$2:$E$67,3,FALSE)</f>
        <v>5 bis ≤ 16 bar</v>
      </c>
      <c r="F919" s="3">
        <v>913</v>
      </c>
      <c r="G919" s="3">
        <f>VLOOKUP(A919,Übersicht!$C$2:$P$67,14,FALSE)</f>
        <v>3</v>
      </c>
      <c r="H919" s="3">
        <v>1</v>
      </c>
      <c r="I919" s="24">
        <v>0</v>
      </c>
      <c r="J919" s="3">
        <v>1987</v>
      </c>
      <c r="K919" s="4">
        <f t="shared" si="14"/>
        <v>11</v>
      </c>
      <c r="L919" s="21">
        <f>VLOOKUP(A919,Übersicht!$C$2:$F$67,4,FALSE)</f>
        <v>45</v>
      </c>
      <c r="M919" s="21">
        <f>VLOOKUP(A919,Übersicht!$C$2:$F$67,4,FALSE)</f>
        <v>45</v>
      </c>
      <c r="N919" s="3" t="s">
        <v>67</v>
      </c>
      <c r="O919" s="3">
        <v>1</v>
      </c>
      <c r="P919" s="4">
        <f>VLOOKUP(A919,Übersicht!$C$2:$I$67,7,FALSE)*100</f>
        <v>40</v>
      </c>
      <c r="Q919" s="4" t="s">
        <v>67</v>
      </c>
      <c r="R919" s="4">
        <f>VLOOKUP(A919,Übersicht!$C$2:$J$67,8,FALSE)*100</f>
        <v>100</v>
      </c>
      <c r="S919" s="4" t="str">
        <f>VLOOKUP(A919,Übersicht!$C$2:$K$67,9,FALSE)</f>
        <v>-</v>
      </c>
      <c r="T919" s="4" t="str">
        <f>VLOOKUP(A919,Übersicht!$C$2:$L$67,10,FALSE)</f>
        <v>-</v>
      </c>
      <c r="U919" s="25">
        <f>VLOOKUP(A919,Übersicht!$C$2:$M$67,11,FALSE)</f>
        <v>0</v>
      </c>
      <c r="V919" s="25" t="str">
        <f>VLOOKUP(A919,Übersicht!$C$2:$N$67,12,FALSE)</f>
        <v>-</v>
      </c>
      <c r="W919" s="25" t="str">
        <f>VLOOKUP(A919,Übersicht!$C$2:$O$67,13,FALSE)</f>
        <v>-</v>
      </c>
      <c r="X919" s="4" t="s">
        <v>67</v>
      </c>
    </row>
    <row r="920" spans="1:24" x14ac:dyDescent="0.35">
      <c r="A920" s="3">
        <v>2219</v>
      </c>
      <c r="B920" s="22" t="s">
        <v>15</v>
      </c>
      <c r="C920" t="s">
        <v>31</v>
      </c>
      <c r="D920" s="23">
        <f>VLOOKUP(A920,Übersicht!$C$2:$D$67,2,FALSE)</f>
        <v>0</v>
      </c>
      <c r="E920" s="23" t="str">
        <f>VLOOKUP(A920,Übersicht!$C$2:$E$67,3,FALSE)</f>
        <v>5 bis ≤ 16 bar</v>
      </c>
      <c r="F920" s="3">
        <v>914</v>
      </c>
      <c r="G920" s="3">
        <f>VLOOKUP(A920,Übersicht!$C$2:$P$67,14,FALSE)</f>
        <v>3</v>
      </c>
      <c r="H920" s="3">
        <v>1</v>
      </c>
      <c r="I920" s="24">
        <v>0</v>
      </c>
      <c r="J920" s="3">
        <v>1988</v>
      </c>
      <c r="K920" s="4">
        <f t="shared" si="14"/>
        <v>12</v>
      </c>
      <c r="L920" s="21">
        <f>VLOOKUP(A920,Übersicht!$C$2:$F$67,4,FALSE)</f>
        <v>45</v>
      </c>
      <c r="M920" s="21">
        <f>VLOOKUP(A920,Übersicht!$C$2:$F$67,4,FALSE)</f>
        <v>45</v>
      </c>
      <c r="N920" s="3" t="s">
        <v>67</v>
      </c>
      <c r="O920" s="3">
        <v>1</v>
      </c>
      <c r="P920" s="4">
        <f>VLOOKUP(A920,Übersicht!$C$2:$I$67,7,FALSE)*100</f>
        <v>40</v>
      </c>
      <c r="Q920" s="4" t="s">
        <v>67</v>
      </c>
      <c r="R920" s="4">
        <f>VLOOKUP(A920,Übersicht!$C$2:$J$67,8,FALSE)*100</f>
        <v>100</v>
      </c>
      <c r="S920" s="4" t="str">
        <f>VLOOKUP(A920,Übersicht!$C$2:$K$67,9,FALSE)</f>
        <v>-</v>
      </c>
      <c r="T920" s="4" t="str">
        <f>VLOOKUP(A920,Übersicht!$C$2:$L$67,10,FALSE)</f>
        <v>-</v>
      </c>
      <c r="U920" s="25">
        <f>VLOOKUP(A920,Übersicht!$C$2:$M$67,11,FALSE)</f>
        <v>0</v>
      </c>
      <c r="V920" s="25" t="str">
        <f>VLOOKUP(A920,Übersicht!$C$2:$N$67,12,FALSE)</f>
        <v>-</v>
      </c>
      <c r="W920" s="25" t="str">
        <f>VLOOKUP(A920,Übersicht!$C$2:$O$67,13,FALSE)</f>
        <v>-</v>
      </c>
      <c r="X920" s="4" t="s">
        <v>67</v>
      </c>
    </row>
    <row r="921" spans="1:24" x14ac:dyDescent="0.35">
      <c r="A921" s="3">
        <v>2219</v>
      </c>
      <c r="B921" s="22" t="s">
        <v>15</v>
      </c>
      <c r="C921" t="s">
        <v>31</v>
      </c>
      <c r="D921" s="23">
        <f>VLOOKUP(A921,Übersicht!$C$2:$D$67,2,FALSE)</f>
        <v>0</v>
      </c>
      <c r="E921" s="23" t="str">
        <f>VLOOKUP(A921,Übersicht!$C$2:$E$67,3,FALSE)</f>
        <v>5 bis ≤ 16 bar</v>
      </c>
      <c r="F921" s="3">
        <v>915</v>
      </c>
      <c r="G921" s="3">
        <f>VLOOKUP(A921,Übersicht!$C$2:$P$67,14,FALSE)</f>
        <v>3</v>
      </c>
      <c r="H921" s="3">
        <v>1</v>
      </c>
      <c r="I921" s="24">
        <v>0</v>
      </c>
      <c r="J921" s="3">
        <v>1989</v>
      </c>
      <c r="K921" s="4">
        <f t="shared" si="14"/>
        <v>13</v>
      </c>
      <c r="L921" s="21">
        <f>VLOOKUP(A921,Übersicht!$C$2:$F$67,4,FALSE)</f>
        <v>45</v>
      </c>
      <c r="M921" s="21">
        <f>VLOOKUP(A921,Übersicht!$C$2:$F$67,4,FALSE)</f>
        <v>45</v>
      </c>
      <c r="N921" s="3" t="s">
        <v>67</v>
      </c>
      <c r="O921" s="3">
        <v>1</v>
      </c>
      <c r="P921" s="4">
        <f>VLOOKUP(A921,Übersicht!$C$2:$I$67,7,FALSE)*100</f>
        <v>40</v>
      </c>
      <c r="Q921" s="4" t="s">
        <v>67</v>
      </c>
      <c r="R921" s="4">
        <f>VLOOKUP(A921,Übersicht!$C$2:$J$67,8,FALSE)*100</f>
        <v>100</v>
      </c>
      <c r="S921" s="4" t="str">
        <f>VLOOKUP(A921,Übersicht!$C$2:$K$67,9,FALSE)</f>
        <v>-</v>
      </c>
      <c r="T921" s="4" t="str">
        <f>VLOOKUP(A921,Übersicht!$C$2:$L$67,10,FALSE)</f>
        <v>-</v>
      </c>
      <c r="U921" s="25">
        <f>VLOOKUP(A921,Übersicht!$C$2:$M$67,11,FALSE)</f>
        <v>0</v>
      </c>
      <c r="V921" s="25" t="str">
        <f>VLOOKUP(A921,Übersicht!$C$2:$N$67,12,FALSE)</f>
        <v>-</v>
      </c>
      <c r="W921" s="25" t="str">
        <f>VLOOKUP(A921,Übersicht!$C$2:$O$67,13,FALSE)</f>
        <v>-</v>
      </c>
      <c r="X921" s="4" t="s">
        <v>67</v>
      </c>
    </row>
    <row r="922" spans="1:24" x14ac:dyDescent="0.35">
      <c r="A922" s="3">
        <v>2219</v>
      </c>
      <c r="B922" s="22" t="s">
        <v>15</v>
      </c>
      <c r="C922" t="s">
        <v>31</v>
      </c>
      <c r="D922" s="23">
        <f>VLOOKUP(A922,Übersicht!$C$2:$D$67,2,FALSE)</f>
        <v>0</v>
      </c>
      <c r="E922" s="23" t="str">
        <f>VLOOKUP(A922,Übersicht!$C$2:$E$67,3,FALSE)</f>
        <v>5 bis ≤ 16 bar</v>
      </c>
      <c r="F922" s="3">
        <v>916</v>
      </c>
      <c r="G922" s="3">
        <f>VLOOKUP(A922,Übersicht!$C$2:$P$67,14,FALSE)</f>
        <v>3</v>
      </c>
      <c r="H922" s="3">
        <v>1</v>
      </c>
      <c r="I922" s="24">
        <v>0</v>
      </c>
      <c r="J922" s="3">
        <v>1990</v>
      </c>
      <c r="K922" s="4">
        <f t="shared" si="14"/>
        <v>14</v>
      </c>
      <c r="L922" s="21">
        <f>VLOOKUP(A922,Übersicht!$C$2:$F$67,4,FALSE)</f>
        <v>45</v>
      </c>
      <c r="M922" s="21">
        <f>VLOOKUP(A922,Übersicht!$C$2:$F$67,4,FALSE)</f>
        <v>45</v>
      </c>
      <c r="N922" s="3" t="s">
        <v>67</v>
      </c>
      <c r="O922" s="3">
        <v>1</v>
      </c>
      <c r="P922" s="4">
        <f>VLOOKUP(A922,Übersicht!$C$2:$I$67,7,FALSE)*100</f>
        <v>40</v>
      </c>
      <c r="Q922" s="4" t="s">
        <v>67</v>
      </c>
      <c r="R922" s="4">
        <f>VLOOKUP(A922,Übersicht!$C$2:$J$67,8,FALSE)*100</f>
        <v>100</v>
      </c>
      <c r="S922" s="4" t="str">
        <f>VLOOKUP(A922,Übersicht!$C$2:$K$67,9,FALSE)</f>
        <v>-</v>
      </c>
      <c r="T922" s="4" t="str">
        <f>VLOOKUP(A922,Übersicht!$C$2:$L$67,10,FALSE)</f>
        <v>-</v>
      </c>
      <c r="U922" s="25">
        <f>VLOOKUP(A922,Übersicht!$C$2:$M$67,11,FALSE)</f>
        <v>0</v>
      </c>
      <c r="V922" s="25" t="str">
        <f>VLOOKUP(A922,Übersicht!$C$2:$N$67,12,FALSE)</f>
        <v>-</v>
      </c>
      <c r="W922" s="25" t="str">
        <f>VLOOKUP(A922,Übersicht!$C$2:$O$67,13,FALSE)</f>
        <v>-</v>
      </c>
      <c r="X922" s="4" t="s">
        <v>67</v>
      </c>
    </row>
    <row r="923" spans="1:24" x14ac:dyDescent="0.35">
      <c r="A923" s="3">
        <v>2219</v>
      </c>
      <c r="B923" s="22" t="s">
        <v>15</v>
      </c>
      <c r="C923" t="s">
        <v>31</v>
      </c>
      <c r="D923" s="23">
        <f>VLOOKUP(A923,Übersicht!$C$2:$D$67,2,FALSE)</f>
        <v>0</v>
      </c>
      <c r="E923" s="23" t="str">
        <f>VLOOKUP(A923,Übersicht!$C$2:$E$67,3,FALSE)</f>
        <v>5 bis ≤ 16 bar</v>
      </c>
      <c r="F923" s="3">
        <v>917</v>
      </c>
      <c r="G923" s="3">
        <f>VLOOKUP(A923,Übersicht!$C$2:$P$67,14,FALSE)</f>
        <v>3</v>
      </c>
      <c r="H923" s="3">
        <v>1</v>
      </c>
      <c r="I923" s="24">
        <v>0</v>
      </c>
      <c r="J923" s="3">
        <v>1991</v>
      </c>
      <c r="K923" s="4">
        <f t="shared" si="14"/>
        <v>15</v>
      </c>
      <c r="L923" s="21">
        <f>VLOOKUP(A923,Übersicht!$C$2:$F$67,4,FALSE)</f>
        <v>45</v>
      </c>
      <c r="M923" s="21">
        <f>VLOOKUP(A923,Übersicht!$C$2:$F$67,4,FALSE)</f>
        <v>45</v>
      </c>
      <c r="N923" s="3" t="s">
        <v>67</v>
      </c>
      <c r="O923" s="3">
        <v>1</v>
      </c>
      <c r="P923" s="4">
        <f>VLOOKUP(A923,Übersicht!$C$2:$I$67,7,FALSE)*100</f>
        <v>40</v>
      </c>
      <c r="Q923" s="4" t="s">
        <v>67</v>
      </c>
      <c r="R923" s="4">
        <f>VLOOKUP(A923,Übersicht!$C$2:$J$67,8,FALSE)*100</f>
        <v>100</v>
      </c>
      <c r="S923" s="4" t="str">
        <f>VLOOKUP(A923,Übersicht!$C$2:$K$67,9,FALSE)</f>
        <v>-</v>
      </c>
      <c r="T923" s="4" t="str">
        <f>VLOOKUP(A923,Übersicht!$C$2:$L$67,10,FALSE)</f>
        <v>-</v>
      </c>
      <c r="U923" s="25">
        <f>VLOOKUP(A923,Übersicht!$C$2:$M$67,11,FALSE)</f>
        <v>0</v>
      </c>
      <c r="V923" s="25" t="str">
        <f>VLOOKUP(A923,Übersicht!$C$2:$N$67,12,FALSE)</f>
        <v>-</v>
      </c>
      <c r="W923" s="25" t="str">
        <f>VLOOKUP(A923,Übersicht!$C$2:$O$67,13,FALSE)</f>
        <v>-</v>
      </c>
      <c r="X923" s="4" t="s">
        <v>67</v>
      </c>
    </row>
    <row r="924" spans="1:24" x14ac:dyDescent="0.35">
      <c r="A924" s="3">
        <v>2219</v>
      </c>
      <c r="B924" s="22" t="s">
        <v>15</v>
      </c>
      <c r="C924" t="s">
        <v>31</v>
      </c>
      <c r="D924" s="23">
        <f>VLOOKUP(A924,Übersicht!$C$2:$D$67,2,FALSE)</f>
        <v>0</v>
      </c>
      <c r="E924" s="23" t="str">
        <f>VLOOKUP(A924,Übersicht!$C$2:$E$67,3,FALSE)</f>
        <v>5 bis ≤ 16 bar</v>
      </c>
      <c r="F924" s="3">
        <v>918</v>
      </c>
      <c r="G924" s="3">
        <f>VLOOKUP(A924,Übersicht!$C$2:$P$67,14,FALSE)</f>
        <v>3</v>
      </c>
      <c r="H924" s="3">
        <v>1</v>
      </c>
      <c r="I924" s="24">
        <v>0</v>
      </c>
      <c r="J924" s="3">
        <v>1992</v>
      </c>
      <c r="K924" s="4">
        <f t="shared" si="14"/>
        <v>16</v>
      </c>
      <c r="L924" s="21">
        <f>VLOOKUP(A924,Übersicht!$C$2:$F$67,4,FALSE)</f>
        <v>45</v>
      </c>
      <c r="M924" s="21">
        <f>VLOOKUP(A924,Übersicht!$C$2:$F$67,4,FALSE)</f>
        <v>45</v>
      </c>
      <c r="N924" s="3" t="s">
        <v>67</v>
      </c>
      <c r="O924" s="3">
        <v>1</v>
      </c>
      <c r="P924" s="4">
        <f>VLOOKUP(A924,Übersicht!$C$2:$I$67,7,FALSE)*100</f>
        <v>40</v>
      </c>
      <c r="Q924" s="4" t="s">
        <v>67</v>
      </c>
      <c r="R924" s="4">
        <f>VLOOKUP(A924,Übersicht!$C$2:$J$67,8,FALSE)*100</f>
        <v>100</v>
      </c>
      <c r="S924" s="4" t="str">
        <f>VLOOKUP(A924,Übersicht!$C$2:$K$67,9,FALSE)</f>
        <v>-</v>
      </c>
      <c r="T924" s="4" t="str">
        <f>VLOOKUP(A924,Übersicht!$C$2:$L$67,10,FALSE)</f>
        <v>-</v>
      </c>
      <c r="U924" s="25">
        <f>VLOOKUP(A924,Übersicht!$C$2:$M$67,11,FALSE)</f>
        <v>0</v>
      </c>
      <c r="V924" s="25" t="str">
        <f>VLOOKUP(A924,Übersicht!$C$2:$N$67,12,FALSE)</f>
        <v>-</v>
      </c>
      <c r="W924" s="25" t="str">
        <f>VLOOKUP(A924,Übersicht!$C$2:$O$67,13,FALSE)</f>
        <v>-</v>
      </c>
      <c r="X924" s="4" t="s">
        <v>67</v>
      </c>
    </row>
    <row r="925" spans="1:24" x14ac:dyDescent="0.35">
      <c r="A925" s="3">
        <v>2219</v>
      </c>
      <c r="B925" s="22" t="s">
        <v>15</v>
      </c>
      <c r="C925" t="s">
        <v>31</v>
      </c>
      <c r="D925" s="23">
        <f>VLOOKUP(A925,Übersicht!$C$2:$D$67,2,FALSE)</f>
        <v>0</v>
      </c>
      <c r="E925" s="23" t="str">
        <f>VLOOKUP(A925,Übersicht!$C$2:$E$67,3,FALSE)</f>
        <v>5 bis ≤ 16 bar</v>
      </c>
      <c r="F925" s="3">
        <v>919</v>
      </c>
      <c r="G925" s="3">
        <f>VLOOKUP(A925,Übersicht!$C$2:$P$67,14,FALSE)</f>
        <v>3</v>
      </c>
      <c r="H925" s="3">
        <v>1</v>
      </c>
      <c r="I925" s="24">
        <v>0</v>
      </c>
      <c r="J925" s="3">
        <v>1993</v>
      </c>
      <c r="K925" s="4">
        <f t="shared" si="14"/>
        <v>17</v>
      </c>
      <c r="L925" s="21">
        <f>VLOOKUP(A925,Übersicht!$C$2:$F$67,4,FALSE)</f>
        <v>45</v>
      </c>
      <c r="M925" s="21">
        <f>VLOOKUP(A925,Übersicht!$C$2:$F$67,4,FALSE)</f>
        <v>45</v>
      </c>
      <c r="N925" s="3" t="s">
        <v>67</v>
      </c>
      <c r="O925" s="3">
        <v>1</v>
      </c>
      <c r="P925" s="4">
        <f>VLOOKUP(A925,Übersicht!$C$2:$I$67,7,FALSE)*100</f>
        <v>40</v>
      </c>
      <c r="Q925" s="4" t="s">
        <v>67</v>
      </c>
      <c r="R925" s="4">
        <f>VLOOKUP(A925,Übersicht!$C$2:$J$67,8,FALSE)*100</f>
        <v>100</v>
      </c>
      <c r="S925" s="4" t="str">
        <f>VLOOKUP(A925,Übersicht!$C$2:$K$67,9,FALSE)</f>
        <v>-</v>
      </c>
      <c r="T925" s="4" t="str">
        <f>VLOOKUP(A925,Übersicht!$C$2:$L$67,10,FALSE)</f>
        <v>-</v>
      </c>
      <c r="U925" s="25">
        <f>VLOOKUP(A925,Übersicht!$C$2:$M$67,11,FALSE)</f>
        <v>0</v>
      </c>
      <c r="V925" s="25" t="str">
        <f>VLOOKUP(A925,Übersicht!$C$2:$N$67,12,FALSE)</f>
        <v>-</v>
      </c>
      <c r="W925" s="25" t="str">
        <f>VLOOKUP(A925,Übersicht!$C$2:$O$67,13,FALSE)</f>
        <v>-</v>
      </c>
      <c r="X925" s="4" t="s">
        <v>67</v>
      </c>
    </row>
    <row r="926" spans="1:24" x14ac:dyDescent="0.35">
      <c r="A926" s="3">
        <v>2219</v>
      </c>
      <c r="B926" s="22" t="s">
        <v>15</v>
      </c>
      <c r="C926" t="s">
        <v>31</v>
      </c>
      <c r="D926" s="23">
        <f>VLOOKUP(A926,Übersicht!$C$2:$D$67,2,FALSE)</f>
        <v>0</v>
      </c>
      <c r="E926" s="23" t="str">
        <f>VLOOKUP(A926,Übersicht!$C$2:$E$67,3,FALSE)</f>
        <v>5 bis ≤ 16 bar</v>
      </c>
      <c r="F926" s="3">
        <v>920</v>
      </c>
      <c r="G926" s="3">
        <f>VLOOKUP(A926,Übersicht!$C$2:$P$67,14,FALSE)</f>
        <v>3</v>
      </c>
      <c r="H926" s="3">
        <v>1</v>
      </c>
      <c r="I926" s="24">
        <v>0</v>
      </c>
      <c r="J926" s="3">
        <v>1994</v>
      </c>
      <c r="K926" s="4">
        <f t="shared" si="14"/>
        <v>18</v>
      </c>
      <c r="L926" s="21">
        <f>VLOOKUP(A926,Übersicht!$C$2:$F$67,4,FALSE)</f>
        <v>45</v>
      </c>
      <c r="M926" s="21">
        <f>VLOOKUP(A926,Übersicht!$C$2:$F$67,4,FALSE)</f>
        <v>45</v>
      </c>
      <c r="N926" s="3" t="s">
        <v>67</v>
      </c>
      <c r="O926" s="3">
        <v>1</v>
      </c>
      <c r="P926" s="4">
        <f>VLOOKUP(A926,Übersicht!$C$2:$I$67,7,FALSE)*100</f>
        <v>40</v>
      </c>
      <c r="Q926" s="4" t="s">
        <v>67</v>
      </c>
      <c r="R926" s="4">
        <f>VLOOKUP(A926,Übersicht!$C$2:$J$67,8,FALSE)*100</f>
        <v>100</v>
      </c>
      <c r="S926" s="4" t="str">
        <f>VLOOKUP(A926,Übersicht!$C$2:$K$67,9,FALSE)</f>
        <v>-</v>
      </c>
      <c r="T926" s="4" t="str">
        <f>VLOOKUP(A926,Übersicht!$C$2:$L$67,10,FALSE)</f>
        <v>-</v>
      </c>
      <c r="U926" s="25">
        <f>VLOOKUP(A926,Übersicht!$C$2:$M$67,11,FALSE)</f>
        <v>0</v>
      </c>
      <c r="V926" s="25" t="str">
        <f>VLOOKUP(A926,Übersicht!$C$2:$N$67,12,FALSE)</f>
        <v>-</v>
      </c>
      <c r="W926" s="25" t="str">
        <f>VLOOKUP(A926,Übersicht!$C$2:$O$67,13,FALSE)</f>
        <v>-</v>
      </c>
      <c r="X926" s="4" t="s">
        <v>67</v>
      </c>
    </row>
    <row r="927" spans="1:24" x14ac:dyDescent="0.35">
      <c r="A927" s="3">
        <v>2219</v>
      </c>
      <c r="B927" s="22" t="s">
        <v>15</v>
      </c>
      <c r="C927" t="s">
        <v>31</v>
      </c>
      <c r="D927" s="23">
        <f>VLOOKUP(A927,Übersicht!$C$2:$D$67,2,FALSE)</f>
        <v>0</v>
      </c>
      <c r="E927" s="23" t="str">
        <f>VLOOKUP(A927,Übersicht!$C$2:$E$67,3,FALSE)</f>
        <v>5 bis ≤ 16 bar</v>
      </c>
      <c r="F927" s="3">
        <v>921</v>
      </c>
      <c r="G927" s="3">
        <f>VLOOKUP(A927,Übersicht!$C$2:$P$67,14,FALSE)</f>
        <v>3</v>
      </c>
      <c r="H927" s="3">
        <v>1</v>
      </c>
      <c r="I927" s="24">
        <v>0</v>
      </c>
      <c r="J927" s="3">
        <v>1995</v>
      </c>
      <c r="K927" s="4">
        <f t="shared" si="14"/>
        <v>19</v>
      </c>
      <c r="L927" s="21">
        <f>VLOOKUP(A927,Übersicht!$C$2:$F$67,4,FALSE)</f>
        <v>45</v>
      </c>
      <c r="M927" s="21">
        <f>VLOOKUP(A927,Übersicht!$C$2:$F$67,4,FALSE)</f>
        <v>45</v>
      </c>
      <c r="N927" s="3" t="s">
        <v>67</v>
      </c>
      <c r="O927" s="3">
        <v>1</v>
      </c>
      <c r="P927" s="4">
        <f>VLOOKUP(A927,Übersicht!$C$2:$I$67,7,FALSE)*100</f>
        <v>40</v>
      </c>
      <c r="Q927" s="4" t="s">
        <v>67</v>
      </c>
      <c r="R927" s="4">
        <f>VLOOKUP(A927,Übersicht!$C$2:$J$67,8,FALSE)*100</f>
        <v>100</v>
      </c>
      <c r="S927" s="4" t="str">
        <f>VLOOKUP(A927,Übersicht!$C$2:$K$67,9,FALSE)</f>
        <v>-</v>
      </c>
      <c r="T927" s="4" t="str">
        <f>VLOOKUP(A927,Übersicht!$C$2:$L$67,10,FALSE)</f>
        <v>-</v>
      </c>
      <c r="U927" s="25">
        <f>VLOOKUP(A927,Übersicht!$C$2:$M$67,11,FALSE)</f>
        <v>0</v>
      </c>
      <c r="V927" s="25" t="str">
        <f>VLOOKUP(A927,Übersicht!$C$2:$N$67,12,FALSE)</f>
        <v>-</v>
      </c>
      <c r="W927" s="25" t="str">
        <f>VLOOKUP(A927,Übersicht!$C$2:$O$67,13,FALSE)</f>
        <v>-</v>
      </c>
      <c r="X927" s="4" t="s">
        <v>67</v>
      </c>
    </row>
    <row r="928" spans="1:24" x14ac:dyDescent="0.35">
      <c r="A928" s="3">
        <v>2219</v>
      </c>
      <c r="B928" s="22" t="s">
        <v>15</v>
      </c>
      <c r="C928" t="s">
        <v>31</v>
      </c>
      <c r="D928" s="23">
        <f>VLOOKUP(A928,Übersicht!$C$2:$D$67,2,FALSE)</f>
        <v>0</v>
      </c>
      <c r="E928" s="23" t="str">
        <f>VLOOKUP(A928,Übersicht!$C$2:$E$67,3,FALSE)</f>
        <v>5 bis ≤ 16 bar</v>
      </c>
      <c r="F928" s="3">
        <v>922</v>
      </c>
      <c r="G928" s="3">
        <f>VLOOKUP(A928,Übersicht!$C$2:$P$67,14,FALSE)</f>
        <v>3</v>
      </c>
      <c r="H928" s="3">
        <v>1</v>
      </c>
      <c r="I928" s="24">
        <v>0</v>
      </c>
      <c r="J928" s="3">
        <v>1996</v>
      </c>
      <c r="K928" s="4">
        <f t="shared" si="14"/>
        <v>20</v>
      </c>
      <c r="L928" s="21">
        <f>VLOOKUP(A928,Übersicht!$C$2:$F$67,4,FALSE)</f>
        <v>45</v>
      </c>
      <c r="M928" s="21">
        <f>VLOOKUP(A928,Übersicht!$C$2:$F$67,4,FALSE)</f>
        <v>45</v>
      </c>
      <c r="N928" s="3" t="s">
        <v>67</v>
      </c>
      <c r="O928" s="3">
        <v>1</v>
      </c>
      <c r="P928" s="4">
        <f>VLOOKUP(A928,Übersicht!$C$2:$I$67,7,FALSE)*100</f>
        <v>40</v>
      </c>
      <c r="Q928" s="4" t="s">
        <v>67</v>
      </c>
      <c r="R928" s="4">
        <f>VLOOKUP(A928,Übersicht!$C$2:$J$67,8,FALSE)*100</f>
        <v>100</v>
      </c>
      <c r="S928" s="4" t="str">
        <f>VLOOKUP(A928,Übersicht!$C$2:$K$67,9,FALSE)</f>
        <v>-</v>
      </c>
      <c r="T928" s="4" t="str">
        <f>VLOOKUP(A928,Übersicht!$C$2:$L$67,10,FALSE)</f>
        <v>-</v>
      </c>
      <c r="U928" s="25">
        <f>VLOOKUP(A928,Übersicht!$C$2:$M$67,11,FALSE)</f>
        <v>0</v>
      </c>
      <c r="V928" s="25" t="str">
        <f>VLOOKUP(A928,Übersicht!$C$2:$N$67,12,FALSE)</f>
        <v>-</v>
      </c>
      <c r="W928" s="25" t="str">
        <f>VLOOKUP(A928,Übersicht!$C$2:$O$67,13,FALSE)</f>
        <v>-</v>
      </c>
      <c r="X928" s="4" t="s">
        <v>67</v>
      </c>
    </row>
    <row r="929" spans="1:24" x14ac:dyDescent="0.35">
      <c r="A929" s="3">
        <v>2219</v>
      </c>
      <c r="B929" s="22" t="s">
        <v>15</v>
      </c>
      <c r="C929" t="s">
        <v>31</v>
      </c>
      <c r="D929" s="23">
        <f>VLOOKUP(A929,Übersicht!$C$2:$D$67,2,FALSE)</f>
        <v>0</v>
      </c>
      <c r="E929" s="23" t="str">
        <f>VLOOKUP(A929,Übersicht!$C$2:$E$67,3,FALSE)</f>
        <v>5 bis ≤ 16 bar</v>
      </c>
      <c r="F929" s="3">
        <v>923</v>
      </c>
      <c r="G929" s="3">
        <f>VLOOKUP(A929,Übersicht!$C$2:$P$67,14,FALSE)</f>
        <v>3</v>
      </c>
      <c r="H929" s="3">
        <v>1</v>
      </c>
      <c r="I929" s="24">
        <v>0</v>
      </c>
      <c r="J929" s="3">
        <v>1997</v>
      </c>
      <c r="K929" s="4">
        <f t="shared" si="14"/>
        <v>21</v>
      </c>
      <c r="L929" s="21">
        <f>VLOOKUP(A929,Übersicht!$C$2:$F$67,4,FALSE)</f>
        <v>45</v>
      </c>
      <c r="M929" s="21">
        <f>VLOOKUP(A929,Übersicht!$C$2:$F$67,4,FALSE)</f>
        <v>45</v>
      </c>
      <c r="N929" s="3" t="s">
        <v>67</v>
      </c>
      <c r="O929" s="3">
        <v>1</v>
      </c>
      <c r="P929" s="4">
        <f>VLOOKUP(A929,Übersicht!$C$2:$I$67,7,FALSE)*100</f>
        <v>40</v>
      </c>
      <c r="Q929" s="4" t="s">
        <v>67</v>
      </c>
      <c r="R929" s="4">
        <f>VLOOKUP(A929,Übersicht!$C$2:$J$67,8,FALSE)*100</f>
        <v>100</v>
      </c>
      <c r="S929" s="4" t="str">
        <f>VLOOKUP(A929,Übersicht!$C$2:$K$67,9,FALSE)</f>
        <v>-</v>
      </c>
      <c r="T929" s="4" t="str">
        <f>VLOOKUP(A929,Übersicht!$C$2:$L$67,10,FALSE)</f>
        <v>-</v>
      </c>
      <c r="U929" s="25">
        <f>VLOOKUP(A929,Übersicht!$C$2:$M$67,11,FALSE)</f>
        <v>0</v>
      </c>
      <c r="V929" s="25" t="str">
        <f>VLOOKUP(A929,Übersicht!$C$2:$N$67,12,FALSE)</f>
        <v>-</v>
      </c>
      <c r="W929" s="25" t="str">
        <f>VLOOKUP(A929,Übersicht!$C$2:$O$67,13,FALSE)</f>
        <v>-</v>
      </c>
      <c r="X929" s="4" t="s">
        <v>67</v>
      </c>
    </row>
    <row r="930" spans="1:24" x14ac:dyDescent="0.35">
      <c r="A930" s="3">
        <v>2219</v>
      </c>
      <c r="B930" s="22" t="s">
        <v>15</v>
      </c>
      <c r="C930" t="s">
        <v>31</v>
      </c>
      <c r="D930" s="23">
        <f>VLOOKUP(A930,Übersicht!$C$2:$D$67,2,FALSE)</f>
        <v>0</v>
      </c>
      <c r="E930" s="23" t="str">
        <f>VLOOKUP(A930,Übersicht!$C$2:$E$67,3,FALSE)</f>
        <v>5 bis ≤ 16 bar</v>
      </c>
      <c r="F930" s="3">
        <v>924</v>
      </c>
      <c r="G930" s="3">
        <f>VLOOKUP(A930,Übersicht!$C$2:$P$67,14,FALSE)</f>
        <v>3</v>
      </c>
      <c r="H930" s="3">
        <v>1</v>
      </c>
      <c r="I930" s="24">
        <v>0</v>
      </c>
      <c r="J930" s="3">
        <v>1998</v>
      </c>
      <c r="K930" s="4">
        <f t="shared" si="14"/>
        <v>22</v>
      </c>
      <c r="L930" s="21">
        <f>VLOOKUP(A930,Übersicht!$C$2:$F$67,4,FALSE)</f>
        <v>45</v>
      </c>
      <c r="M930" s="21">
        <f>VLOOKUP(A930,Übersicht!$C$2:$F$67,4,FALSE)</f>
        <v>45</v>
      </c>
      <c r="N930" s="3" t="s">
        <v>67</v>
      </c>
      <c r="O930" s="3">
        <v>1</v>
      </c>
      <c r="P930" s="4">
        <f>VLOOKUP(A930,Übersicht!$C$2:$I$67,7,FALSE)*100</f>
        <v>40</v>
      </c>
      <c r="Q930" s="4" t="s">
        <v>67</v>
      </c>
      <c r="R930" s="4">
        <f>VLOOKUP(A930,Übersicht!$C$2:$J$67,8,FALSE)*100</f>
        <v>100</v>
      </c>
      <c r="S930" s="4" t="str">
        <f>VLOOKUP(A930,Übersicht!$C$2:$K$67,9,FALSE)</f>
        <v>-</v>
      </c>
      <c r="T930" s="4" t="str">
        <f>VLOOKUP(A930,Übersicht!$C$2:$L$67,10,FALSE)</f>
        <v>-</v>
      </c>
      <c r="U930" s="25">
        <f>VLOOKUP(A930,Übersicht!$C$2:$M$67,11,FALSE)</f>
        <v>0</v>
      </c>
      <c r="V930" s="25" t="str">
        <f>VLOOKUP(A930,Übersicht!$C$2:$N$67,12,FALSE)</f>
        <v>-</v>
      </c>
      <c r="W930" s="25" t="str">
        <f>VLOOKUP(A930,Übersicht!$C$2:$O$67,13,FALSE)</f>
        <v>-</v>
      </c>
      <c r="X930" s="4" t="s">
        <v>67</v>
      </c>
    </row>
    <row r="931" spans="1:24" x14ac:dyDescent="0.35">
      <c r="A931" s="3">
        <v>2219</v>
      </c>
      <c r="B931" s="22" t="s">
        <v>15</v>
      </c>
      <c r="C931" t="s">
        <v>31</v>
      </c>
      <c r="D931" s="23">
        <f>VLOOKUP(A931,Übersicht!$C$2:$D$67,2,FALSE)</f>
        <v>0</v>
      </c>
      <c r="E931" s="23" t="str">
        <f>VLOOKUP(A931,Übersicht!$C$2:$E$67,3,FALSE)</f>
        <v>5 bis ≤ 16 bar</v>
      </c>
      <c r="F931" s="3">
        <v>925</v>
      </c>
      <c r="G931" s="3">
        <f>VLOOKUP(A931,Übersicht!$C$2:$P$67,14,FALSE)</f>
        <v>3</v>
      </c>
      <c r="H931" s="3">
        <v>1</v>
      </c>
      <c r="I931" s="24">
        <v>0</v>
      </c>
      <c r="J931" s="3">
        <v>1999</v>
      </c>
      <c r="K931" s="4">
        <f t="shared" si="14"/>
        <v>23</v>
      </c>
      <c r="L931" s="21">
        <f>VLOOKUP(A931,Übersicht!$C$2:$F$67,4,FALSE)</f>
        <v>45</v>
      </c>
      <c r="M931" s="21">
        <f>VLOOKUP(A931,Übersicht!$C$2:$F$67,4,FALSE)</f>
        <v>45</v>
      </c>
      <c r="N931" s="3" t="s">
        <v>67</v>
      </c>
      <c r="O931" s="3">
        <v>1</v>
      </c>
      <c r="P931" s="4">
        <f>VLOOKUP(A931,Übersicht!$C$2:$I$67,7,FALSE)*100</f>
        <v>40</v>
      </c>
      <c r="Q931" s="4" t="s">
        <v>67</v>
      </c>
      <c r="R931" s="4">
        <f>VLOOKUP(A931,Übersicht!$C$2:$J$67,8,FALSE)*100</f>
        <v>100</v>
      </c>
      <c r="S931" s="4" t="str">
        <f>VLOOKUP(A931,Übersicht!$C$2:$K$67,9,FALSE)</f>
        <v>-</v>
      </c>
      <c r="T931" s="4" t="str">
        <f>VLOOKUP(A931,Übersicht!$C$2:$L$67,10,FALSE)</f>
        <v>-</v>
      </c>
      <c r="U931" s="25">
        <f>VLOOKUP(A931,Übersicht!$C$2:$M$67,11,FALSE)</f>
        <v>0</v>
      </c>
      <c r="V931" s="25" t="str">
        <f>VLOOKUP(A931,Übersicht!$C$2:$N$67,12,FALSE)</f>
        <v>-</v>
      </c>
      <c r="W931" s="25" t="str">
        <f>VLOOKUP(A931,Übersicht!$C$2:$O$67,13,FALSE)</f>
        <v>-</v>
      </c>
      <c r="X931" s="4" t="s">
        <v>67</v>
      </c>
    </row>
    <row r="932" spans="1:24" x14ac:dyDescent="0.35">
      <c r="A932" s="3">
        <v>2219</v>
      </c>
      <c r="B932" s="22" t="s">
        <v>15</v>
      </c>
      <c r="C932" t="s">
        <v>31</v>
      </c>
      <c r="D932" s="23">
        <f>VLOOKUP(A932,Übersicht!$C$2:$D$67,2,FALSE)</f>
        <v>0</v>
      </c>
      <c r="E932" s="23" t="str">
        <f>VLOOKUP(A932,Übersicht!$C$2:$E$67,3,FALSE)</f>
        <v>5 bis ≤ 16 bar</v>
      </c>
      <c r="F932" s="3">
        <v>926</v>
      </c>
      <c r="G932" s="3">
        <f>VLOOKUP(A932,Übersicht!$C$2:$P$67,14,FALSE)</f>
        <v>3</v>
      </c>
      <c r="H932" s="3">
        <v>1</v>
      </c>
      <c r="I932" s="24">
        <v>0</v>
      </c>
      <c r="J932" s="3">
        <v>2000</v>
      </c>
      <c r="K932" s="4">
        <f t="shared" si="14"/>
        <v>24</v>
      </c>
      <c r="L932" s="21">
        <f>VLOOKUP(A932,Übersicht!$C$2:$F$67,4,FALSE)</f>
        <v>45</v>
      </c>
      <c r="M932" s="21">
        <f>VLOOKUP(A932,Übersicht!$C$2:$F$67,4,FALSE)</f>
        <v>45</v>
      </c>
      <c r="N932" s="3" t="s">
        <v>67</v>
      </c>
      <c r="O932" s="3">
        <v>1</v>
      </c>
      <c r="P932" s="4">
        <f>VLOOKUP(A932,Übersicht!$C$2:$I$67,7,FALSE)*100</f>
        <v>40</v>
      </c>
      <c r="Q932" s="4" t="s">
        <v>67</v>
      </c>
      <c r="R932" s="4">
        <f>VLOOKUP(A932,Übersicht!$C$2:$J$67,8,FALSE)*100</f>
        <v>100</v>
      </c>
      <c r="S932" s="4" t="str">
        <f>VLOOKUP(A932,Übersicht!$C$2:$K$67,9,FALSE)</f>
        <v>-</v>
      </c>
      <c r="T932" s="4" t="str">
        <f>VLOOKUP(A932,Übersicht!$C$2:$L$67,10,FALSE)</f>
        <v>-</v>
      </c>
      <c r="U932" s="25">
        <f>VLOOKUP(A932,Übersicht!$C$2:$M$67,11,FALSE)</f>
        <v>0</v>
      </c>
      <c r="V932" s="25" t="str">
        <f>VLOOKUP(A932,Übersicht!$C$2:$N$67,12,FALSE)</f>
        <v>-</v>
      </c>
      <c r="W932" s="25" t="str">
        <f>VLOOKUP(A932,Übersicht!$C$2:$O$67,13,FALSE)</f>
        <v>-</v>
      </c>
      <c r="X932" s="4" t="s">
        <v>67</v>
      </c>
    </row>
    <row r="933" spans="1:24" x14ac:dyDescent="0.35">
      <c r="A933" s="3">
        <v>2219</v>
      </c>
      <c r="B933" s="22" t="s">
        <v>15</v>
      </c>
      <c r="C933" t="s">
        <v>31</v>
      </c>
      <c r="D933" s="23">
        <f>VLOOKUP(A933,Übersicht!$C$2:$D$67,2,FALSE)</f>
        <v>0</v>
      </c>
      <c r="E933" s="23" t="str">
        <f>VLOOKUP(A933,Übersicht!$C$2:$E$67,3,FALSE)</f>
        <v>5 bis ≤ 16 bar</v>
      </c>
      <c r="F933" s="3">
        <v>927</v>
      </c>
      <c r="G933" s="3">
        <f>VLOOKUP(A933,Übersicht!$C$2:$P$67,14,FALSE)</f>
        <v>3</v>
      </c>
      <c r="H933" s="3">
        <v>1</v>
      </c>
      <c r="I933" s="24">
        <v>0</v>
      </c>
      <c r="J933" s="3">
        <v>2001</v>
      </c>
      <c r="K933" s="4">
        <f t="shared" si="14"/>
        <v>25</v>
      </c>
      <c r="L933" s="21">
        <f>VLOOKUP(A933,Übersicht!$C$2:$F$67,4,FALSE)</f>
        <v>45</v>
      </c>
      <c r="M933" s="21">
        <f>VLOOKUP(A933,Übersicht!$C$2:$F$67,4,FALSE)</f>
        <v>45</v>
      </c>
      <c r="N933" s="3" t="s">
        <v>67</v>
      </c>
      <c r="O933" s="3">
        <v>1</v>
      </c>
      <c r="P933" s="4">
        <f>VLOOKUP(A933,Übersicht!$C$2:$I$67,7,FALSE)*100</f>
        <v>40</v>
      </c>
      <c r="Q933" s="4" t="s">
        <v>67</v>
      </c>
      <c r="R933" s="4">
        <f>VLOOKUP(A933,Übersicht!$C$2:$J$67,8,FALSE)*100</f>
        <v>100</v>
      </c>
      <c r="S933" s="4" t="str">
        <f>VLOOKUP(A933,Übersicht!$C$2:$K$67,9,FALSE)</f>
        <v>-</v>
      </c>
      <c r="T933" s="4" t="str">
        <f>VLOOKUP(A933,Übersicht!$C$2:$L$67,10,FALSE)</f>
        <v>-</v>
      </c>
      <c r="U933" s="25">
        <f>VLOOKUP(A933,Übersicht!$C$2:$M$67,11,FALSE)</f>
        <v>0</v>
      </c>
      <c r="V933" s="25" t="str">
        <f>VLOOKUP(A933,Übersicht!$C$2:$N$67,12,FALSE)</f>
        <v>-</v>
      </c>
      <c r="W933" s="25" t="str">
        <f>VLOOKUP(A933,Übersicht!$C$2:$O$67,13,FALSE)</f>
        <v>-</v>
      </c>
      <c r="X933" s="4" t="s">
        <v>67</v>
      </c>
    </row>
    <row r="934" spans="1:24" x14ac:dyDescent="0.35">
      <c r="A934" s="3">
        <v>2219</v>
      </c>
      <c r="B934" s="22" t="s">
        <v>15</v>
      </c>
      <c r="C934" t="s">
        <v>31</v>
      </c>
      <c r="D934" s="23">
        <f>VLOOKUP(A934,Übersicht!$C$2:$D$67,2,FALSE)</f>
        <v>0</v>
      </c>
      <c r="E934" s="23" t="str">
        <f>VLOOKUP(A934,Übersicht!$C$2:$E$67,3,FALSE)</f>
        <v>5 bis ≤ 16 bar</v>
      </c>
      <c r="F934" s="3">
        <v>928</v>
      </c>
      <c r="G934" s="3">
        <f>VLOOKUP(A934,Übersicht!$C$2:$P$67,14,FALSE)</f>
        <v>3</v>
      </c>
      <c r="H934" s="3">
        <v>1</v>
      </c>
      <c r="I934" s="24">
        <v>0</v>
      </c>
      <c r="J934" s="3">
        <v>2002</v>
      </c>
      <c r="K934" s="4">
        <f t="shared" si="14"/>
        <v>26</v>
      </c>
      <c r="L934" s="21">
        <f>VLOOKUP(A934,Übersicht!$C$2:$F$67,4,FALSE)</f>
        <v>45</v>
      </c>
      <c r="M934" s="21">
        <f>VLOOKUP(A934,Übersicht!$C$2:$F$67,4,FALSE)</f>
        <v>45</v>
      </c>
      <c r="N934" s="3" t="s">
        <v>67</v>
      </c>
      <c r="O934" s="3">
        <v>1</v>
      </c>
      <c r="P934" s="4">
        <f>VLOOKUP(A934,Übersicht!$C$2:$I$67,7,FALSE)*100</f>
        <v>40</v>
      </c>
      <c r="Q934" s="4" t="s">
        <v>67</v>
      </c>
      <c r="R934" s="4">
        <f>VLOOKUP(A934,Übersicht!$C$2:$J$67,8,FALSE)*100</f>
        <v>100</v>
      </c>
      <c r="S934" s="4" t="str">
        <f>VLOOKUP(A934,Übersicht!$C$2:$K$67,9,FALSE)</f>
        <v>-</v>
      </c>
      <c r="T934" s="4" t="str">
        <f>VLOOKUP(A934,Übersicht!$C$2:$L$67,10,FALSE)</f>
        <v>-</v>
      </c>
      <c r="U934" s="25">
        <f>VLOOKUP(A934,Übersicht!$C$2:$M$67,11,FALSE)</f>
        <v>0</v>
      </c>
      <c r="V934" s="25" t="str">
        <f>VLOOKUP(A934,Übersicht!$C$2:$N$67,12,FALSE)</f>
        <v>-</v>
      </c>
      <c r="W934" s="25" t="str">
        <f>VLOOKUP(A934,Übersicht!$C$2:$O$67,13,FALSE)</f>
        <v>-</v>
      </c>
      <c r="X934" s="4" t="s">
        <v>67</v>
      </c>
    </row>
    <row r="935" spans="1:24" x14ac:dyDescent="0.35">
      <c r="A935" s="3">
        <v>2219</v>
      </c>
      <c r="B935" s="22" t="s">
        <v>15</v>
      </c>
      <c r="C935" t="s">
        <v>31</v>
      </c>
      <c r="D935" s="23">
        <f>VLOOKUP(A935,Übersicht!$C$2:$D$67,2,FALSE)</f>
        <v>0</v>
      </c>
      <c r="E935" s="23" t="str">
        <f>VLOOKUP(A935,Übersicht!$C$2:$E$67,3,FALSE)</f>
        <v>5 bis ≤ 16 bar</v>
      </c>
      <c r="F935" s="3">
        <v>929</v>
      </c>
      <c r="G935" s="3">
        <f>VLOOKUP(A935,Übersicht!$C$2:$P$67,14,FALSE)</f>
        <v>3</v>
      </c>
      <c r="H935" s="3">
        <v>1</v>
      </c>
      <c r="I935" s="24">
        <v>0</v>
      </c>
      <c r="J935" s="3">
        <v>2003</v>
      </c>
      <c r="K935" s="4">
        <f t="shared" si="14"/>
        <v>27</v>
      </c>
      <c r="L935" s="21">
        <f>VLOOKUP(A935,Übersicht!$C$2:$F$67,4,FALSE)</f>
        <v>45</v>
      </c>
      <c r="M935" s="21">
        <f>VLOOKUP(A935,Übersicht!$C$2:$F$67,4,FALSE)</f>
        <v>45</v>
      </c>
      <c r="N935" s="3" t="s">
        <v>67</v>
      </c>
      <c r="O935" s="3">
        <v>1</v>
      </c>
      <c r="P935" s="4">
        <f>VLOOKUP(A935,Übersicht!$C$2:$I$67,7,FALSE)*100</f>
        <v>40</v>
      </c>
      <c r="Q935" s="4" t="s">
        <v>67</v>
      </c>
      <c r="R935" s="4">
        <f>VLOOKUP(A935,Übersicht!$C$2:$J$67,8,FALSE)*100</f>
        <v>100</v>
      </c>
      <c r="S935" s="4" t="str">
        <f>VLOOKUP(A935,Übersicht!$C$2:$K$67,9,FALSE)</f>
        <v>-</v>
      </c>
      <c r="T935" s="4" t="str">
        <f>VLOOKUP(A935,Übersicht!$C$2:$L$67,10,FALSE)</f>
        <v>-</v>
      </c>
      <c r="U935" s="25">
        <f>VLOOKUP(A935,Übersicht!$C$2:$M$67,11,FALSE)</f>
        <v>0</v>
      </c>
      <c r="V935" s="25" t="str">
        <f>VLOOKUP(A935,Übersicht!$C$2:$N$67,12,FALSE)</f>
        <v>-</v>
      </c>
      <c r="W935" s="25" t="str">
        <f>VLOOKUP(A935,Übersicht!$C$2:$O$67,13,FALSE)</f>
        <v>-</v>
      </c>
      <c r="X935" s="4" t="s">
        <v>67</v>
      </c>
    </row>
    <row r="936" spans="1:24" x14ac:dyDescent="0.35">
      <c r="A936" s="3">
        <v>2219</v>
      </c>
      <c r="B936" s="22" t="s">
        <v>15</v>
      </c>
      <c r="C936" t="s">
        <v>31</v>
      </c>
      <c r="D936" s="23">
        <f>VLOOKUP(A936,Übersicht!$C$2:$D$67,2,FALSE)</f>
        <v>0</v>
      </c>
      <c r="E936" s="23" t="str">
        <f>VLOOKUP(A936,Übersicht!$C$2:$E$67,3,FALSE)</f>
        <v>5 bis ≤ 16 bar</v>
      </c>
      <c r="F936" s="3">
        <v>930</v>
      </c>
      <c r="G936" s="3">
        <f>VLOOKUP(A936,Übersicht!$C$2:$P$67,14,FALSE)</f>
        <v>3</v>
      </c>
      <c r="H936" s="3">
        <v>1</v>
      </c>
      <c r="I936" s="24">
        <v>0</v>
      </c>
      <c r="J936" s="3">
        <v>2004</v>
      </c>
      <c r="K936" s="4">
        <f t="shared" si="14"/>
        <v>28</v>
      </c>
      <c r="L936" s="21">
        <f>VLOOKUP(A936,Übersicht!$C$2:$F$67,4,FALSE)</f>
        <v>45</v>
      </c>
      <c r="M936" s="21">
        <f>VLOOKUP(A936,Übersicht!$C$2:$F$67,4,FALSE)</f>
        <v>45</v>
      </c>
      <c r="N936" s="3" t="s">
        <v>67</v>
      </c>
      <c r="O936" s="3">
        <v>1</v>
      </c>
      <c r="P936" s="4">
        <f>VLOOKUP(A936,Übersicht!$C$2:$I$67,7,FALSE)*100</f>
        <v>40</v>
      </c>
      <c r="Q936" s="4" t="s">
        <v>67</v>
      </c>
      <c r="R936" s="4">
        <f>VLOOKUP(A936,Übersicht!$C$2:$J$67,8,FALSE)*100</f>
        <v>100</v>
      </c>
      <c r="S936" s="4" t="str">
        <f>VLOOKUP(A936,Übersicht!$C$2:$K$67,9,FALSE)</f>
        <v>-</v>
      </c>
      <c r="T936" s="4" t="str">
        <f>VLOOKUP(A936,Übersicht!$C$2:$L$67,10,FALSE)</f>
        <v>-</v>
      </c>
      <c r="U936" s="25">
        <f>VLOOKUP(A936,Übersicht!$C$2:$M$67,11,FALSE)</f>
        <v>0</v>
      </c>
      <c r="V936" s="25" t="str">
        <f>VLOOKUP(A936,Übersicht!$C$2:$N$67,12,FALSE)</f>
        <v>-</v>
      </c>
      <c r="W936" s="25" t="str">
        <f>VLOOKUP(A936,Übersicht!$C$2:$O$67,13,FALSE)</f>
        <v>-</v>
      </c>
      <c r="X936" s="4" t="s">
        <v>67</v>
      </c>
    </row>
    <row r="937" spans="1:24" x14ac:dyDescent="0.35">
      <c r="A937" s="3">
        <v>2219</v>
      </c>
      <c r="B937" s="22" t="s">
        <v>15</v>
      </c>
      <c r="C937" t="s">
        <v>31</v>
      </c>
      <c r="D937" s="23">
        <f>VLOOKUP(A937,Übersicht!$C$2:$D$67,2,FALSE)</f>
        <v>0</v>
      </c>
      <c r="E937" s="23" t="str">
        <f>VLOOKUP(A937,Übersicht!$C$2:$E$67,3,FALSE)</f>
        <v>5 bis ≤ 16 bar</v>
      </c>
      <c r="F937" s="3">
        <v>931</v>
      </c>
      <c r="G937" s="3">
        <f>VLOOKUP(A937,Übersicht!$C$2:$P$67,14,FALSE)</f>
        <v>3</v>
      </c>
      <c r="H937" s="3">
        <v>1</v>
      </c>
      <c r="I937" s="24">
        <v>0</v>
      </c>
      <c r="J937" s="3">
        <v>2005</v>
      </c>
      <c r="K937" s="4">
        <f t="shared" si="14"/>
        <v>29</v>
      </c>
      <c r="L937" s="21">
        <f>VLOOKUP(A937,Übersicht!$C$2:$F$67,4,FALSE)</f>
        <v>45</v>
      </c>
      <c r="M937" s="21">
        <f>VLOOKUP(A937,Übersicht!$C$2:$F$67,4,FALSE)</f>
        <v>45</v>
      </c>
      <c r="N937" s="3" t="s">
        <v>67</v>
      </c>
      <c r="O937" s="3">
        <v>1</v>
      </c>
      <c r="P937" s="4">
        <f>VLOOKUP(A937,Übersicht!$C$2:$I$67,7,FALSE)*100</f>
        <v>40</v>
      </c>
      <c r="Q937" s="4" t="s">
        <v>67</v>
      </c>
      <c r="R937" s="4">
        <f>VLOOKUP(A937,Übersicht!$C$2:$J$67,8,FALSE)*100</f>
        <v>100</v>
      </c>
      <c r="S937" s="4" t="str">
        <f>VLOOKUP(A937,Übersicht!$C$2:$K$67,9,FALSE)</f>
        <v>-</v>
      </c>
      <c r="T937" s="4" t="str">
        <f>VLOOKUP(A937,Übersicht!$C$2:$L$67,10,FALSE)</f>
        <v>-</v>
      </c>
      <c r="U937" s="25">
        <f>VLOOKUP(A937,Übersicht!$C$2:$M$67,11,FALSE)</f>
        <v>0</v>
      </c>
      <c r="V937" s="25" t="str">
        <f>VLOOKUP(A937,Übersicht!$C$2:$N$67,12,FALSE)</f>
        <v>-</v>
      </c>
      <c r="W937" s="25" t="str">
        <f>VLOOKUP(A937,Übersicht!$C$2:$O$67,13,FALSE)</f>
        <v>-</v>
      </c>
      <c r="X937" s="4" t="s">
        <v>67</v>
      </c>
    </row>
    <row r="938" spans="1:24" x14ac:dyDescent="0.35">
      <c r="A938" s="3">
        <v>2219</v>
      </c>
      <c r="B938" s="22" t="s">
        <v>15</v>
      </c>
      <c r="C938" t="s">
        <v>31</v>
      </c>
      <c r="D938" s="23">
        <f>VLOOKUP(A938,Übersicht!$C$2:$D$67,2,FALSE)</f>
        <v>0</v>
      </c>
      <c r="E938" s="23" t="str">
        <f>VLOOKUP(A938,Übersicht!$C$2:$E$67,3,FALSE)</f>
        <v>5 bis ≤ 16 bar</v>
      </c>
      <c r="F938" s="3">
        <v>932</v>
      </c>
      <c r="G938" s="3">
        <f>VLOOKUP(A938,Übersicht!$C$2:$P$67,14,FALSE)</f>
        <v>3</v>
      </c>
      <c r="H938" s="3">
        <v>1</v>
      </c>
      <c r="I938" s="24">
        <v>0</v>
      </c>
      <c r="J938" s="3">
        <v>2006</v>
      </c>
      <c r="K938" s="4">
        <f t="shared" si="14"/>
        <v>30</v>
      </c>
      <c r="L938" s="21">
        <f>VLOOKUP(A938,Übersicht!$C$2:$F$67,4,FALSE)</f>
        <v>45</v>
      </c>
      <c r="M938" s="21">
        <f>VLOOKUP(A938,Übersicht!$C$2:$F$67,4,FALSE)</f>
        <v>45</v>
      </c>
      <c r="N938" s="3" t="s">
        <v>67</v>
      </c>
      <c r="O938" s="3">
        <v>1</v>
      </c>
      <c r="P938" s="4">
        <f>VLOOKUP(A938,Übersicht!$C$2:$I$67,7,FALSE)*100</f>
        <v>40</v>
      </c>
      <c r="Q938" s="4" t="s">
        <v>67</v>
      </c>
      <c r="R938" s="4">
        <f>VLOOKUP(A938,Übersicht!$C$2:$J$67,8,FALSE)*100</f>
        <v>100</v>
      </c>
      <c r="S938" s="4" t="str">
        <f>VLOOKUP(A938,Übersicht!$C$2:$K$67,9,FALSE)</f>
        <v>-</v>
      </c>
      <c r="T938" s="4" t="str">
        <f>VLOOKUP(A938,Übersicht!$C$2:$L$67,10,FALSE)</f>
        <v>-</v>
      </c>
      <c r="U938" s="25">
        <f>VLOOKUP(A938,Übersicht!$C$2:$M$67,11,FALSE)</f>
        <v>0</v>
      </c>
      <c r="V938" s="25" t="str">
        <f>VLOOKUP(A938,Übersicht!$C$2:$N$67,12,FALSE)</f>
        <v>-</v>
      </c>
      <c r="W938" s="25" t="str">
        <f>VLOOKUP(A938,Übersicht!$C$2:$O$67,13,FALSE)</f>
        <v>-</v>
      </c>
      <c r="X938" s="4" t="s">
        <v>67</v>
      </c>
    </row>
    <row r="939" spans="1:24" x14ac:dyDescent="0.35">
      <c r="A939" s="3">
        <v>2219</v>
      </c>
      <c r="B939" s="22" t="s">
        <v>15</v>
      </c>
      <c r="C939" t="s">
        <v>31</v>
      </c>
      <c r="D939" s="23">
        <f>VLOOKUP(A939,Übersicht!$C$2:$D$67,2,FALSE)</f>
        <v>0</v>
      </c>
      <c r="E939" s="23" t="str">
        <f>VLOOKUP(A939,Übersicht!$C$2:$E$67,3,FALSE)</f>
        <v>5 bis ≤ 16 bar</v>
      </c>
      <c r="F939" s="3">
        <v>933</v>
      </c>
      <c r="G939" s="3">
        <f>VLOOKUP(A939,Übersicht!$C$2:$P$67,14,FALSE)</f>
        <v>3</v>
      </c>
      <c r="H939" s="3">
        <v>1</v>
      </c>
      <c r="I939" s="24">
        <v>0</v>
      </c>
      <c r="J939" s="3">
        <v>2007</v>
      </c>
      <c r="K939" s="4">
        <f t="shared" si="14"/>
        <v>31</v>
      </c>
      <c r="L939" s="21">
        <f>VLOOKUP(A939,Übersicht!$C$2:$F$67,4,FALSE)</f>
        <v>45</v>
      </c>
      <c r="M939" s="21">
        <f>VLOOKUP(A939,Übersicht!$C$2:$F$67,4,FALSE)</f>
        <v>45</v>
      </c>
      <c r="N939" s="3" t="s">
        <v>67</v>
      </c>
      <c r="O939" s="3">
        <v>1</v>
      </c>
      <c r="P939" s="4">
        <f>VLOOKUP(A939,Übersicht!$C$2:$I$67,7,FALSE)*100</f>
        <v>40</v>
      </c>
      <c r="Q939" s="4" t="s">
        <v>67</v>
      </c>
      <c r="R939" s="4">
        <f>VLOOKUP(A939,Übersicht!$C$2:$J$67,8,FALSE)*100</f>
        <v>100</v>
      </c>
      <c r="S939" s="4" t="str">
        <f>VLOOKUP(A939,Übersicht!$C$2:$K$67,9,FALSE)</f>
        <v>-</v>
      </c>
      <c r="T939" s="4" t="str">
        <f>VLOOKUP(A939,Übersicht!$C$2:$L$67,10,FALSE)</f>
        <v>-</v>
      </c>
      <c r="U939" s="25">
        <f>VLOOKUP(A939,Übersicht!$C$2:$M$67,11,FALSE)</f>
        <v>0</v>
      </c>
      <c r="V939" s="25" t="str">
        <f>VLOOKUP(A939,Übersicht!$C$2:$N$67,12,FALSE)</f>
        <v>-</v>
      </c>
      <c r="W939" s="25" t="str">
        <f>VLOOKUP(A939,Übersicht!$C$2:$O$67,13,FALSE)</f>
        <v>-</v>
      </c>
      <c r="X939" s="4" t="s">
        <v>67</v>
      </c>
    </row>
    <row r="940" spans="1:24" x14ac:dyDescent="0.35">
      <c r="A940" s="3">
        <v>2219</v>
      </c>
      <c r="B940" s="22" t="s">
        <v>15</v>
      </c>
      <c r="C940" t="s">
        <v>31</v>
      </c>
      <c r="D940" s="23">
        <f>VLOOKUP(A940,Übersicht!$C$2:$D$67,2,FALSE)</f>
        <v>0</v>
      </c>
      <c r="E940" s="23" t="str">
        <f>VLOOKUP(A940,Übersicht!$C$2:$E$67,3,FALSE)</f>
        <v>5 bis ≤ 16 bar</v>
      </c>
      <c r="F940" s="3">
        <v>934</v>
      </c>
      <c r="G940" s="3">
        <f>VLOOKUP(A940,Übersicht!$C$2:$P$67,14,FALSE)</f>
        <v>3</v>
      </c>
      <c r="H940" s="3">
        <v>1</v>
      </c>
      <c r="I940" s="24">
        <v>0</v>
      </c>
      <c r="J940" s="3">
        <v>2008</v>
      </c>
      <c r="K940" s="4">
        <f t="shared" si="14"/>
        <v>32</v>
      </c>
      <c r="L940" s="21">
        <f>VLOOKUP(A940,Übersicht!$C$2:$F$67,4,FALSE)</f>
        <v>45</v>
      </c>
      <c r="M940" s="21">
        <f>VLOOKUP(A940,Übersicht!$C$2:$F$67,4,FALSE)</f>
        <v>45</v>
      </c>
      <c r="N940" s="3" t="s">
        <v>67</v>
      </c>
      <c r="O940" s="3">
        <v>1</v>
      </c>
      <c r="P940" s="4">
        <f>VLOOKUP(A940,Übersicht!$C$2:$I$67,7,FALSE)*100</f>
        <v>40</v>
      </c>
      <c r="Q940" s="4" t="s">
        <v>67</v>
      </c>
      <c r="R940" s="4">
        <f>VLOOKUP(A940,Übersicht!$C$2:$J$67,8,FALSE)*100</f>
        <v>100</v>
      </c>
      <c r="S940" s="4" t="str">
        <f>VLOOKUP(A940,Übersicht!$C$2:$K$67,9,FALSE)</f>
        <v>-</v>
      </c>
      <c r="T940" s="4" t="str">
        <f>VLOOKUP(A940,Übersicht!$C$2:$L$67,10,FALSE)</f>
        <v>-</v>
      </c>
      <c r="U940" s="25">
        <f>VLOOKUP(A940,Übersicht!$C$2:$M$67,11,FALSE)</f>
        <v>0</v>
      </c>
      <c r="V940" s="25" t="str">
        <f>VLOOKUP(A940,Übersicht!$C$2:$N$67,12,FALSE)</f>
        <v>-</v>
      </c>
      <c r="W940" s="25" t="str">
        <f>VLOOKUP(A940,Übersicht!$C$2:$O$67,13,FALSE)</f>
        <v>-</v>
      </c>
      <c r="X940" s="4" t="s">
        <v>67</v>
      </c>
    </row>
    <row r="941" spans="1:24" x14ac:dyDescent="0.35">
      <c r="A941" s="3">
        <v>2219</v>
      </c>
      <c r="B941" s="22" t="s">
        <v>15</v>
      </c>
      <c r="C941" t="s">
        <v>31</v>
      </c>
      <c r="D941" s="23">
        <f>VLOOKUP(A941,Übersicht!$C$2:$D$67,2,FALSE)</f>
        <v>0</v>
      </c>
      <c r="E941" s="23" t="str">
        <f>VLOOKUP(A941,Übersicht!$C$2:$E$67,3,FALSE)</f>
        <v>5 bis ≤ 16 bar</v>
      </c>
      <c r="F941" s="3">
        <v>935</v>
      </c>
      <c r="G941" s="3">
        <f>VLOOKUP(A941,Übersicht!$C$2:$P$67,14,FALSE)</f>
        <v>3</v>
      </c>
      <c r="H941" s="3">
        <v>1</v>
      </c>
      <c r="I941" s="24">
        <v>0</v>
      </c>
      <c r="J941" s="3">
        <v>2009</v>
      </c>
      <c r="K941" s="4">
        <f t="shared" si="14"/>
        <v>33</v>
      </c>
      <c r="L941" s="21">
        <f>VLOOKUP(A941,Übersicht!$C$2:$F$67,4,FALSE)</f>
        <v>45</v>
      </c>
      <c r="M941" s="21">
        <f>VLOOKUP(A941,Übersicht!$C$2:$F$67,4,FALSE)</f>
        <v>45</v>
      </c>
      <c r="N941" s="3" t="s">
        <v>67</v>
      </c>
      <c r="O941" s="3">
        <v>1</v>
      </c>
      <c r="P941" s="4">
        <f>VLOOKUP(A941,Übersicht!$C$2:$I$67,7,FALSE)*100</f>
        <v>40</v>
      </c>
      <c r="Q941" s="4" t="s">
        <v>67</v>
      </c>
      <c r="R941" s="4">
        <f>VLOOKUP(A941,Übersicht!$C$2:$J$67,8,FALSE)*100</f>
        <v>100</v>
      </c>
      <c r="S941" s="4" t="str">
        <f>VLOOKUP(A941,Übersicht!$C$2:$K$67,9,FALSE)</f>
        <v>-</v>
      </c>
      <c r="T941" s="4" t="str">
        <f>VLOOKUP(A941,Übersicht!$C$2:$L$67,10,FALSE)</f>
        <v>-</v>
      </c>
      <c r="U941" s="25">
        <f>VLOOKUP(A941,Übersicht!$C$2:$M$67,11,FALSE)</f>
        <v>0</v>
      </c>
      <c r="V941" s="25" t="str">
        <f>VLOOKUP(A941,Übersicht!$C$2:$N$67,12,FALSE)</f>
        <v>-</v>
      </c>
      <c r="W941" s="25" t="str">
        <f>VLOOKUP(A941,Übersicht!$C$2:$O$67,13,FALSE)</f>
        <v>-</v>
      </c>
      <c r="X941" s="4" t="s">
        <v>67</v>
      </c>
    </row>
    <row r="942" spans="1:24" x14ac:dyDescent="0.35">
      <c r="A942" s="3">
        <v>2219</v>
      </c>
      <c r="B942" s="22" t="s">
        <v>15</v>
      </c>
      <c r="C942" t="s">
        <v>31</v>
      </c>
      <c r="D942" s="23">
        <f>VLOOKUP(A942,Übersicht!$C$2:$D$67,2,FALSE)</f>
        <v>0</v>
      </c>
      <c r="E942" s="23" t="str">
        <f>VLOOKUP(A942,Übersicht!$C$2:$E$67,3,FALSE)</f>
        <v>5 bis ≤ 16 bar</v>
      </c>
      <c r="F942" s="3">
        <v>936</v>
      </c>
      <c r="G942" s="3">
        <f>VLOOKUP(A942,Übersicht!$C$2:$P$67,14,FALSE)</f>
        <v>3</v>
      </c>
      <c r="H942" s="3">
        <v>1</v>
      </c>
      <c r="I942" s="24">
        <v>0</v>
      </c>
      <c r="J942" s="3">
        <v>2010</v>
      </c>
      <c r="K942" s="4">
        <f t="shared" si="14"/>
        <v>34</v>
      </c>
      <c r="L942" s="21">
        <f>VLOOKUP(A942,Übersicht!$C$2:$F$67,4,FALSE)</f>
        <v>45</v>
      </c>
      <c r="M942" s="21">
        <f>VLOOKUP(A942,Übersicht!$C$2:$F$67,4,FALSE)</f>
        <v>45</v>
      </c>
      <c r="N942" s="3" t="s">
        <v>67</v>
      </c>
      <c r="O942" s="3">
        <v>1</v>
      </c>
      <c r="P942" s="4">
        <f>VLOOKUP(A942,Übersicht!$C$2:$I$67,7,FALSE)*100</f>
        <v>40</v>
      </c>
      <c r="Q942" s="4" t="s">
        <v>67</v>
      </c>
      <c r="R942" s="4">
        <f>VLOOKUP(A942,Übersicht!$C$2:$J$67,8,FALSE)*100</f>
        <v>100</v>
      </c>
      <c r="S942" s="4" t="str">
        <f>VLOOKUP(A942,Übersicht!$C$2:$K$67,9,FALSE)</f>
        <v>-</v>
      </c>
      <c r="T942" s="4" t="str">
        <f>VLOOKUP(A942,Übersicht!$C$2:$L$67,10,FALSE)</f>
        <v>-</v>
      </c>
      <c r="U942" s="25">
        <f>VLOOKUP(A942,Übersicht!$C$2:$M$67,11,FALSE)</f>
        <v>0</v>
      </c>
      <c r="V942" s="25" t="str">
        <f>VLOOKUP(A942,Übersicht!$C$2:$N$67,12,FALSE)</f>
        <v>-</v>
      </c>
      <c r="W942" s="25" t="str">
        <f>VLOOKUP(A942,Übersicht!$C$2:$O$67,13,FALSE)</f>
        <v>-</v>
      </c>
      <c r="X942" s="4" t="s">
        <v>67</v>
      </c>
    </row>
    <row r="943" spans="1:24" x14ac:dyDescent="0.35">
      <c r="A943" s="3">
        <v>2219</v>
      </c>
      <c r="B943" s="22" t="s">
        <v>15</v>
      </c>
      <c r="C943" t="s">
        <v>31</v>
      </c>
      <c r="D943" s="23">
        <f>VLOOKUP(A943,Übersicht!$C$2:$D$67,2,FALSE)</f>
        <v>0</v>
      </c>
      <c r="E943" s="23" t="str">
        <f>VLOOKUP(A943,Übersicht!$C$2:$E$67,3,FALSE)</f>
        <v>5 bis ≤ 16 bar</v>
      </c>
      <c r="F943" s="3">
        <v>937</v>
      </c>
      <c r="G943" s="3">
        <f>VLOOKUP(A943,Übersicht!$C$2:$P$67,14,FALSE)</f>
        <v>3</v>
      </c>
      <c r="H943" s="3">
        <v>1</v>
      </c>
      <c r="I943" s="24">
        <v>0</v>
      </c>
      <c r="J943" s="3">
        <v>2011</v>
      </c>
      <c r="K943" s="4">
        <f t="shared" si="14"/>
        <v>35</v>
      </c>
      <c r="L943" s="21">
        <f>VLOOKUP(A943,Übersicht!$C$2:$F$67,4,FALSE)</f>
        <v>45</v>
      </c>
      <c r="M943" s="21">
        <f>VLOOKUP(A943,Übersicht!$C$2:$F$67,4,FALSE)</f>
        <v>45</v>
      </c>
      <c r="N943" s="3" t="s">
        <v>67</v>
      </c>
      <c r="O943" s="3">
        <v>1</v>
      </c>
      <c r="P943" s="4">
        <f>VLOOKUP(A943,Übersicht!$C$2:$I$67,7,FALSE)*100</f>
        <v>40</v>
      </c>
      <c r="Q943" s="4" t="s">
        <v>67</v>
      </c>
      <c r="R943" s="4">
        <f>VLOOKUP(A943,Übersicht!$C$2:$J$67,8,FALSE)*100</f>
        <v>100</v>
      </c>
      <c r="S943" s="4" t="str">
        <f>VLOOKUP(A943,Übersicht!$C$2:$K$67,9,FALSE)</f>
        <v>-</v>
      </c>
      <c r="T943" s="4" t="str">
        <f>VLOOKUP(A943,Übersicht!$C$2:$L$67,10,FALSE)</f>
        <v>-</v>
      </c>
      <c r="U943" s="25">
        <f>VLOOKUP(A943,Übersicht!$C$2:$M$67,11,FALSE)</f>
        <v>0</v>
      </c>
      <c r="V943" s="25" t="str">
        <f>VLOOKUP(A943,Übersicht!$C$2:$N$67,12,FALSE)</f>
        <v>-</v>
      </c>
      <c r="W943" s="25" t="str">
        <f>VLOOKUP(A943,Übersicht!$C$2:$O$67,13,FALSE)</f>
        <v>-</v>
      </c>
      <c r="X943" s="4" t="s">
        <v>67</v>
      </c>
    </row>
    <row r="944" spans="1:24" x14ac:dyDescent="0.35">
      <c r="A944" s="3">
        <v>2219</v>
      </c>
      <c r="B944" s="22" t="s">
        <v>15</v>
      </c>
      <c r="C944" t="s">
        <v>31</v>
      </c>
      <c r="D944" s="23">
        <f>VLOOKUP(A944,Übersicht!$C$2:$D$67,2,FALSE)</f>
        <v>0</v>
      </c>
      <c r="E944" s="23" t="str">
        <f>VLOOKUP(A944,Übersicht!$C$2:$E$67,3,FALSE)</f>
        <v>5 bis ≤ 16 bar</v>
      </c>
      <c r="F944" s="3">
        <v>938</v>
      </c>
      <c r="G944" s="3">
        <f>VLOOKUP(A944,Übersicht!$C$2:$P$67,14,FALSE)</f>
        <v>3</v>
      </c>
      <c r="H944" s="3">
        <v>1</v>
      </c>
      <c r="I944" s="24">
        <v>0</v>
      </c>
      <c r="J944" s="3">
        <v>2012</v>
      </c>
      <c r="K944" s="4">
        <f t="shared" si="14"/>
        <v>36</v>
      </c>
      <c r="L944" s="21">
        <f>VLOOKUP(A944,Übersicht!$C$2:$F$67,4,FALSE)</f>
        <v>45</v>
      </c>
      <c r="M944" s="21">
        <f>VLOOKUP(A944,Übersicht!$C$2:$F$67,4,FALSE)</f>
        <v>45</v>
      </c>
      <c r="N944" s="3" t="s">
        <v>67</v>
      </c>
      <c r="O944" s="3">
        <v>1</v>
      </c>
      <c r="P944" s="4">
        <f>VLOOKUP(A944,Übersicht!$C$2:$I$67,7,FALSE)*100</f>
        <v>40</v>
      </c>
      <c r="Q944" s="4" t="s">
        <v>67</v>
      </c>
      <c r="R944" s="4">
        <f>VLOOKUP(A944,Übersicht!$C$2:$J$67,8,FALSE)*100</f>
        <v>100</v>
      </c>
      <c r="S944" s="4" t="str">
        <f>VLOOKUP(A944,Übersicht!$C$2:$K$67,9,FALSE)</f>
        <v>-</v>
      </c>
      <c r="T944" s="4" t="str">
        <f>VLOOKUP(A944,Übersicht!$C$2:$L$67,10,FALSE)</f>
        <v>-</v>
      </c>
      <c r="U944" s="25">
        <f>VLOOKUP(A944,Übersicht!$C$2:$M$67,11,FALSE)</f>
        <v>0</v>
      </c>
      <c r="V944" s="25" t="str">
        <f>VLOOKUP(A944,Übersicht!$C$2:$N$67,12,FALSE)</f>
        <v>-</v>
      </c>
      <c r="W944" s="25" t="str">
        <f>VLOOKUP(A944,Übersicht!$C$2:$O$67,13,FALSE)</f>
        <v>-</v>
      </c>
      <c r="X944" s="4" t="s">
        <v>67</v>
      </c>
    </row>
    <row r="945" spans="1:24" x14ac:dyDescent="0.35">
      <c r="A945" s="3">
        <v>2219</v>
      </c>
      <c r="B945" s="22" t="s">
        <v>15</v>
      </c>
      <c r="C945" t="s">
        <v>31</v>
      </c>
      <c r="D945" s="23">
        <f>VLOOKUP(A945,Übersicht!$C$2:$D$67,2,FALSE)</f>
        <v>0</v>
      </c>
      <c r="E945" s="23" t="str">
        <f>VLOOKUP(A945,Übersicht!$C$2:$E$67,3,FALSE)</f>
        <v>5 bis ≤ 16 bar</v>
      </c>
      <c r="F945" s="3">
        <v>939</v>
      </c>
      <c r="G945" s="3">
        <f>VLOOKUP(A945,Übersicht!$C$2:$P$67,14,FALSE)</f>
        <v>3</v>
      </c>
      <c r="H945" s="3">
        <v>1</v>
      </c>
      <c r="I945" s="24">
        <v>0</v>
      </c>
      <c r="J945" s="3">
        <v>2013</v>
      </c>
      <c r="K945" s="4">
        <f t="shared" si="14"/>
        <v>37</v>
      </c>
      <c r="L945" s="21">
        <f>VLOOKUP(A945,Übersicht!$C$2:$F$67,4,FALSE)</f>
        <v>45</v>
      </c>
      <c r="M945" s="21">
        <f>VLOOKUP(A945,Übersicht!$C$2:$F$67,4,FALSE)</f>
        <v>45</v>
      </c>
      <c r="N945" s="3" t="s">
        <v>67</v>
      </c>
      <c r="O945" s="3">
        <v>1</v>
      </c>
      <c r="P945" s="4">
        <f>VLOOKUP(A945,Übersicht!$C$2:$I$67,7,FALSE)*100</f>
        <v>40</v>
      </c>
      <c r="Q945" s="4" t="s">
        <v>67</v>
      </c>
      <c r="R945" s="4">
        <f>VLOOKUP(A945,Übersicht!$C$2:$J$67,8,FALSE)*100</f>
        <v>100</v>
      </c>
      <c r="S945" s="4" t="str">
        <f>VLOOKUP(A945,Übersicht!$C$2:$K$67,9,FALSE)</f>
        <v>-</v>
      </c>
      <c r="T945" s="4" t="str">
        <f>VLOOKUP(A945,Übersicht!$C$2:$L$67,10,FALSE)</f>
        <v>-</v>
      </c>
      <c r="U945" s="25">
        <f>VLOOKUP(A945,Übersicht!$C$2:$M$67,11,FALSE)</f>
        <v>0</v>
      </c>
      <c r="V945" s="25" t="str">
        <f>VLOOKUP(A945,Übersicht!$C$2:$N$67,12,FALSE)</f>
        <v>-</v>
      </c>
      <c r="W945" s="25" t="str">
        <f>VLOOKUP(A945,Übersicht!$C$2:$O$67,13,FALSE)</f>
        <v>-</v>
      </c>
      <c r="X945" s="4" t="s">
        <v>67</v>
      </c>
    </row>
    <row r="946" spans="1:24" x14ac:dyDescent="0.35">
      <c r="A946" s="3">
        <v>2219</v>
      </c>
      <c r="B946" s="22" t="s">
        <v>15</v>
      </c>
      <c r="C946" t="s">
        <v>31</v>
      </c>
      <c r="D946" s="23">
        <f>VLOOKUP(A946,Übersicht!$C$2:$D$67,2,FALSE)</f>
        <v>0</v>
      </c>
      <c r="E946" s="23" t="str">
        <f>VLOOKUP(A946,Übersicht!$C$2:$E$67,3,FALSE)</f>
        <v>5 bis ≤ 16 bar</v>
      </c>
      <c r="F946" s="3">
        <v>940</v>
      </c>
      <c r="G946" s="3">
        <f>VLOOKUP(A946,Übersicht!$C$2:$P$67,14,FALSE)</f>
        <v>3</v>
      </c>
      <c r="H946" s="3">
        <v>1</v>
      </c>
      <c r="I946" s="24">
        <v>0</v>
      </c>
      <c r="J946" s="3">
        <v>2014</v>
      </c>
      <c r="K946" s="4">
        <f t="shared" si="14"/>
        <v>38</v>
      </c>
      <c r="L946" s="21">
        <f>VLOOKUP(A946,Übersicht!$C$2:$F$67,4,FALSE)</f>
        <v>45</v>
      </c>
      <c r="M946" s="21">
        <f>VLOOKUP(A946,Übersicht!$C$2:$F$67,4,FALSE)</f>
        <v>45</v>
      </c>
      <c r="N946" s="3" t="s">
        <v>67</v>
      </c>
      <c r="O946" s="3">
        <v>1</v>
      </c>
      <c r="P946" s="4">
        <f>VLOOKUP(A946,Übersicht!$C$2:$I$67,7,FALSE)*100</f>
        <v>40</v>
      </c>
      <c r="Q946" s="4" t="s">
        <v>67</v>
      </c>
      <c r="R946" s="4">
        <f>VLOOKUP(A946,Übersicht!$C$2:$J$67,8,FALSE)*100</f>
        <v>100</v>
      </c>
      <c r="S946" s="4" t="str">
        <f>VLOOKUP(A946,Übersicht!$C$2:$K$67,9,FALSE)</f>
        <v>-</v>
      </c>
      <c r="T946" s="4" t="str">
        <f>VLOOKUP(A946,Übersicht!$C$2:$L$67,10,FALSE)</f>
        <v>-</v>
      </c>
      <c r="U946" s="25">
        <f>VLOOKUP(A946,Übersicht!$C$2:$M$67,11,FALSE)</f>
        <v>0</v>
      </c>
      <c r="V946" s="25" t="str">
        <f>VLOOKUP(A946,Übersicht!$C$2:$N$67,12,FALSE)</f>
        <v>-</v>
      </c>
      <c r="W946" s="25" t="str">
        <f>VLOOKUP(A946,Übersicht!$C$2:$O$67,13,FALSE)</f>
        <v>-</v>
      </c>
      <c r="X946" s="4" t="s">
        <v>67</v>
      </c>
    </row>
    <row r="947" spans="1:24" x14ac:dyDescent="0.35">
      <c r="A947" s="3">
        <v>2219</v>
      </c>
      <c r="B947" s="22" t="s">
        <v>15</v>
      </c>
      <c r="C947" t="s">
        <v>31</v>
      </c>
      <c r="D947" s="23">
        <f>VLOOKUP(A947,Übersicht!$C$2:$D$67,2,FALSE)</f>
        <v>0</v>
      </c>
      <c r="E947" s="23" t="str">
        <f>VLOOKUP(A947,Übersicht!$C$2:$E$67,3,FALSE)</f>
        <v>5 bis ≤ 16 bar</v>
      </c>
      <c r="F947" s="3">
        <v>941</v>
      </c>
      <c r="G947" s="3">
        <f>VLOOKUP(A947,Übersicht!$C$2:$P$67,14,FALSE)</f>
        <v>3</v>
      </c>
      <c r="H947" s="3">
        <v>1</v>
      </c>
      <c r="I947" s="24">
        <v>0</v>
      </c>
      <c r="J947" s="3">
        <v>2015</v>
      </c>
      <c r="K947" s="4">
        <f t="shared" si="14"/>
        <v>39</v>
      </c>
      <c r="L947" s="21">
        <f>VLOOKUP(A947,Übersicht!$C$2:$F$67,4,FALSE)</f>
        <v>45</v>
      </c>
      <c r="M947" s="21">
        <f>VLOOKUP(A947,Übersicht!$C$2:$F$67,4,FALSE)</f>
        <v>45</v>
      </c>
      <c r="N947" s="3" t="s">
        <v>67</v>
      </c>
      <c r="O947" s="3">
        <v>1</v>
      </c>
      <c r="P947" s="4">
        <f>VLOOKUP(A947,Übersicht!$C$2:$I$67,7,FALSE)*100</f>
        <v>40</v>
      </c>
      <c r="Q947" s="4" t="s">
        <v>67</v>
      </c>
      <c r="R947" s="4">
        <f>VLOOKUP(A947,Übersicht!$C$2:$J$67,8,FALSE)*100</f>
        <v>100</v>
      </c>
      <c r="S947" s="4" t="str">
        <f>VLOOKUP(A947,Übersicht!$C$2:$K$67,9,FALSE)</f>
        <v>-</v>
      </c>
      <c r="T947" s="4" t="str">
        <f>VLOOKUP(A947,Übersicht!$C$2:$L$67,10,FALSE)</f>
        <v>-</v>
      </c>
      <c r="U947" s="25">
        <f>VLOOKUP(A947,Übersicht!$C$2:$M$67,11,FALSE)</f>
        <v>0</v>
      </c>
      <c r="V947" s="25" t="str">
        <f>VLOOKUP(A947,Übersicht!$C$2:$N$67,12,FALSE)</f>
        <v>-</v>
      </c>
      <c r="W947" s="25" t="str">
        <f>VLOOKUP(A947,Übersicht!$C$2:$O$67,13,FALSE)</f>
        <v>-</v>
      </c>
      <c r="X947" s="4" t="s">
        <v>67</v>
      </c>
    </row>
    <row r="948" spans="1:24" x14ac:dyDescent="0.35">
      <c r="A948" s="3">
        <v>2219</v>
      </c>
      <c r="B948" s="22" t="s">
        <v>15</v>
      </c>
      <c r="C948" t="s">
        <v>31</v>
      </c>
      <c r="D948" s="23">
        <f>VLOOKUP(A948,Übersicht!$C$2:$D$67,2,FALSE)</f>
        <v>0</v>
      </c>
      <c r="E948" s="23" t="str">
        <f>VLOOKUP(A948,Übersicht!$C$2:$E$67,3,FALSE)</f>
        <v>5 bis ≤ 16 bar</v>
      </c>
      <c r="F948" s="3">
        <v>942</v>
      </c>
      <c r="G948" s="3">
        <f>VLOOKUP(A948,Übersicht!$C$2:$P$67,14,FALSE)</f>
        <v>3</v>
      </c>
      <c r="H948" s="3">
        <v>1</v>
      </c>
      <c r="I948" s="24">
        <v>0</v>
      </c>
      <c r="J948" s="3">
        <v>2016</v>
      </c>
      <c r="K948" s="4">
        <f t="shared" si="14"/>
        <v>40</v>
      </c>
      <c r="L948" s="21">
        <f>VLOOKUP(A948,Übersicht!$C$2:$F$67,4,FALSE)</f>
        <v>45</v>
      </c>
      <c r="M948" s="21">
        <f>VLOOKUP(A948,Übersicht!$C$2:$F$67,4,FALSE)</f>
        <v>45</v>
      </c>
      <c r="N948" s="3" t="s">
        <v>67</v>
      </c>
      <c r="O948" s="3">
        <v>1</v>
      </c>
      <c r="P948" s="4">
        <f>VLOOKUP(A948,Übersicht!$C$2:$I$67,7,FALSE)*100</f>
        <v>40</v>
      </c>
      <c r="Q948" s="4" t="s">
        <v>67</v>
      </c>
      <c r="R948" s="4">
        <f>VLOOKUP(A948,Übersicht!$C$2:$J$67,8,FALSE)*100</f>
        <v>100</v>
      </c>
      <c r="S948" s="4" t="str">
        <f>VLOOKUP(A948,Übersicht!$C$2:$K$67,9,FALSE)</f>
        <v>-</v>
      </c>
      <c r="T948" s="4" t="str">
        <f>VLOOKUP(A948,Übersicht!$C$2:$L$67,10,FALSE)</f>
        <v>-</v>
      </c>
      <c r="U948" s="25">
        <f>VLOOKUP(A948,Übersicht!$C$2:$M$67,11,FALSE)</f>
        <v>0</v>
      </c>
      <c r="V948" s="25" t="str">
        <f>VLOOKUP(A948,Übersicht!$C$2:$N$67,12,FALSE)</f>
        <v>-</v>
      </c>
      <c r="W948" s="25" t="str">
        <f>VLOOKUP(A948,Übersicht!$C$2:$O$67,13,FALSE)</f>
        <v>-</v>
      </c>
      <c r="X948" s="4" t="s">
        <v>67</v>
      </c>
    </row>
    <row r="949" spans="1:24" x14ac:dyDescent="0.35">
      <c r="A949" s="3">
        <v>2219</v>
      </c>
      <c r="B949" s="22" t="s">
        <v>15</v>
      </c>
      <c r="C949" t="s">
        <v>31</v>
      </c>
      <c r="D949" s="23">
        <f>VLOOKUP(A949,Übersicht!$C$2:$D$67,2,FALSE)</f>
        <v>0</v>
      </c>
      <c r="E949" s="23" t="str">
        <f>VLOOKUP(A949,Übersicht!$C$2:$E$67,3,FALSE)</f>
        <v>5 bis ≤ 16 bar</v>
      </c>
      <c r="F949" s="3">
        <v>943</v>
      </c>
      <c r="G949" s="3">
        <f>VLOOKUP(A949,Übersicht!$C$2:$P$67,14,FALSE)</f>
        <v>3</v>
      </c>
      <c r="H949" s="3">
        <v>1</v>
      </c>
      <c r="I949" s="24">
        <v>0</v>
      </c>
      <c r="J949" s="3">
        <v>2017</v>
      </c>
      <c r="K949" s="4">
        <f t="shared" si="14"/>
        <v>41</v>
      </c>
      <c r="L949" s="21">
        <f>VLOOKUP(A949,Übersicht!$C$2:$F$67,4,FALSE)</f>
        <v>45</v>
      </c>
      <c r="M949" s="21">
        <f>VLOOKUP(A949,Übersicht!$C$2:$F$67,4,FALSE)</f>
        <v>45</v>
      </c>
      <c r="N949" s="3" t="s">
        <v>67</v>
      </c>
      <c r="O949" s="3">
        <v>1</v>
      </c>
      <c r="P949" s="4">
        <f>VLOOKUP(A949,Übersicht!$C$2:$I$67,7,FALSE)*100</f>
        <v>40</v>
      </c>
      <c r="Q949" s="4" t="s">
        <v>67</v>
      </c>
      <c r="R949" s="4">
        <f>VLOOKUP(A949,Übersicht!$C$2:$J$67,8,FALSE)*100</f>
        <v>100</v>
      </c>
      <c r="S949" s="4" t="str">
        <f>VLOOKUP(A949,Übersicht!$C$2:$K$67,9,FALSE)</f>
        <v>-</v>
      </c>
      <c r="T949" s="4" t="str">
        <f>VLOOKUP(A949,Übersicht!$C$2:$L$67,10,FALSE)</f>
        <v>-</v>
      </c>
      <c r="U949" s="25">
        <f>VLOOKUP(A949,Übersicht!$C$2:$M$67,11,FALSE)</f>
        <v>0</v>
      </c>
      <c r="V949" s="25" t="str">
        <f>VLOOKUP(A949,Übersicht!$C$2:$N$67,12,FALSE)</f>
        <v>-</v>
      </c>
      <c r="W949" s="25" t="str">
        <f>VLOOKUP(A949,Übersicht!$C$2:$O$67,13,FALSE)</f>
        <v>-</v>
      </c>
      <c r="X949" s="4" t="s">
        <v>67</v>
      </c>
    </row>
    <row r="950" spans="1:24" x14ac:dyDescent="0.35">
      <c r="A950" s="3">
        <v>2219</v>
      </c>
      <c r="B950" s="22" t="s">
        <v>15</v>
      </c>
      <c r="C950" t="s">
        <v>31</v>
      </c>
      <c r="D950" s="23">
        <f>VLOOKUP(A950,Übersicht!$C$2:$D$67,2,FALSE)</f>
        <v>0</v>
      </c>
      <c r="E950" s="23" t="str">
        <f>VLOOKUP(A950,Übersicht!$C$2:$E$67,3,FALSE)</f>
        <v>5 bis ≤ 16 bar</v>
      </c>
      <c r="F950" s="3">
        <v>944</v>
      </c>
      <c r="G950" s="3">
        <f>VLOOKUP(A950,Übersicht!$C$2:$P$67,14,FALSE)</f>
        <v>3</v>
      </c>
      <c r="H950" s="3">
        <v>1</v>
      </c>
      <c r="I950" s="24">
        <v>0</v>
      </c>
      <c r="J950" s="3">
        <v>2018</v>
      </c>
      <c r="K950" s="4">
        <f t="shared" si="14"/>
        <v>42</v>
      </c>
      <c r="L950" s="21">
        <f>VLOOKUP(A950,Übersicht!$C$2:$F$67,4,FALSE)</f>
        <v>45</v>
      </c>
      <c r="M950" s="21">
        <f>VLOOKUP(A950,Übersicht!$C$2:$F$67,4,FALSE)</f>
        <v>45</v>
      </c>
      <c r="N950" s="3" t="s">
        <v>67</v>
      </c>
      <c r="O950" s="3">
        <v>1</v>
      </c>
      <c r="P950" s="4">
        <f>VLOOKUP(A950,Übersicht!$C$2:$I$67,7,FALSE)*100</f>
        <v>40</v>
      </c>
      <c r="Q950" s="4" t="s">
        <v>67</v>
      </c>
      <c r="R950" s="4">
        <f>VLOOKUP(A950,Übersicht!$C$2:$J$67,8,FALSE)*100</f>
        <v>100</v>
      </c>
      <c r="S950" s="4" t="str">
        <f>VLOOKUP(A950,Übersicht!$C$2:$K$67,9,FALSE)</f>
        <v>-</v>
      </c>
      <c r="T950" s="4" t="str">
        <f>VLOOKUP(A950,Übersicht!$C$2:$L$67,10,FALSE)</f>
        <v>-</v>
      </c>
      <c r="U950" s="25">
        <f>VLOOKUP(A950,Übersicht!$C$2:$M$67,11,FALSE)</f>
        <v>0</v>
      </c>
      <c r="V950" s="25" t="str">
        <f>VLOOKUP(A950,Übersicht!$C$2:$N$67,12,FALSE)</f>
        <v>-</v>
      </c>
      <c r="W950" s="25" t="str">
        <f>VLOOKUP(A950,Übersicht!$C$2:$O$67,13,FALSE)</f>
        <v>-</v>
      </c>
      <c r="X950" s="4" t="s">
        <v>67</v>
      </c>
    </row>
    <row r="951" spans="1:24" x14ac:dyDescent="0.35">
      <c r="A951" s="3">
        <v>2219</v>
      </c>
      <c r="B951" s="22" t="s">
        <v>15</v>
      </c>
      <c r="C951" t="s">
        <v>31</v>
      </c>
      <c r="D951" s="23">
        <f>VLOOKUP(A951,Übersicht!$C$2:$D$67,2,FALSE)</f>
        <v>0</v>
      </c>
      <c r="E951" s="23" t="str">
        <f>VLOOKUP(A951,Übersicht!$C$2:$E$67,3,FALSE)</f>
        <v>5 bis ≤ 16 bar</v>
      </c>
      <c r="F951" s="3">
        <v>945</v>
      </c>
      <c r="G951" s="3">
        <f>VLOOKUP(A951,Übersicht!$C$2:$P$67,14,FALSE)</f>
        <v>3</v>
      </c>
      <c r="H951" s="3">
        <v>1</v>
      </c>
      <c r="I951" s="24">
        <v>0</v>
      </c>
      <c r="J951" s="3">
        <v>2019</v>
      </c>
      <c r="K951" s="4">
        <f t="shared" si="14"/>
        <v>43</v>
      </c>
      <c r="L951" s="21">
        <f>VLOOKUP(A951,Übersicht!$C$2:$F$67,4,FALSE)</f>
        <v>45</v>
      </c>
      <c r="M951" s="21">
        <f>VLOOKUP(A951,Übersicht!$C$2:$F$67,4,FALSE)</f>
        <v>45</v>
      </c>
      <c r="N951" s="3" t="s">
        <v>67</v>
      </c>
      <c r="O951" s="3">
        <v>1</v>
      </c>
      <c r="P951" s="4">
        <f>VLOOKUP(A951,Übersicht!$C$2:$I$67,7,FALSE)*100</f>
        <v>40</v>
      </c>
      <c r="Q951" s="4" t="s">
        <v>67</v>
      </c>
      <c r="R951" s="4">
        <f>VLOOKUP(A951,Übersicht!$C$2:$J$67,8,FALSE)*100</f>
        <v>100</v>
      </c>
      <c r="S951" s="4" t="str">
        <f>VLOOKUP(A951,Übersicht!$C$2:$K$67,9,FALSE)</f>
        <v>-</v>
      </c>
      <c r="T951" s="4" t="str">
        <f>VLOOKUP(A951,Übersicht!$C$2:$L$67,10,FALSE)</f>
        <v>-</v>
      </c>
      <c r="U951" s="25">
        <f>VLOOKUP(A951,Übersicht!$C$2:$M$67,11,FALSE)</f>
        <v>0</v>
      </c>
      <c r="V951" s="25" t="str">
        <f>VLOOKUP(A951,Übersicht!$C$2:$N$67,12,FALSE)</f>
        <v>-</v>
      </c>
      <c r="W951" s="25" t="str">
        <f>VLOOKUP(A951,Übersicht!$C$2:$O$67,13,FALSE)</f>
        <v>-</v>
      </c>
      <c r="X951" s="4" t="s">
        <v>67</v>
      </c>
    </row>
    <row r="952" spans="1:24" x14ac:dyDescent="0.35">
      <c r="A952" s="3">
        <v>2219</v>
      </c>
      <c r="B952" s="22" t="s">
        <v>15</v>
      </c>
      <c r="C952" t="s">
        <v>31</v>
      </c>
      <c r="D952" s="23">
        <f>VLOOKUP(A952,Übersicht!$C$2:$D$67,2,FALSE)</f>
        <v>0</v>
      </c>
      <c r="E952" s="23" t="str">
        <f>VLOOKUP(A952,Übersicht!$C$2:$E$67,3,FALSE)</f>
        <v>5 bis ≤ 16 bar</v>
      </c>
      <c r="F952" s="3">
        <v>946</v>
      </c>
      <c r="G952" s="3">
        <f>VLOOKUP(A952,Übersicht!$C$2:$P$67,14,FALSE)</f>
        <v>3</v>
      </c>
      <c r="H952" s="3">
        <v>1</v>
      </c>
      <c r="I952" s="24">
        <v>0</v>
      </c>
      <c r="J952" s="3">
        <v>2020</v>
      </c>
      <c r="K952" s="4">
        <f t="shared" si="14"/>
        <v>44</v>
      </c>
      <c r="L952" s="21">
        <f>VLOOKUP(A952,Übersicht!$C$2:$F$67,4,FALSE)</f>
        <v>45</v>
      </c>
      <c r="M952" s="21">
        <f>VLOOKUP(A952,Übersicht!$C$2:$F$67,4,FALSE)</f>
        <v>45</v>
      </c>
      <c r="N952" s="3" t="s">
        <v>67</v>
      </c>
      <c r="O952" s="3">
        <v>1</v>
      </c>
      <c r="P952" s="4">
        <f>VLOOKUP(A952,Übersicht!$C$2:$I$67,7,FALSE)*100</f>
        <v>40</v>
      </c>
      <c r="Q952" s="4" t="s">
        <v>67</v>
      </c>
      <c r="R952" s="4">
        <f>VLOOKUP(A952,Übersicht!$C$2:$J$67,8,FALSE)*100</f>
        <v>100</v>
      </c>
      <c r="S952" s="4" t="str">
        <f>VLOOKUP(A952,Übersicht!$C$2:$K$67,9,FALSE)</f>
        <v>-</v>
      </c>
      <c r="T952" s="4" t="str">
        <f>VLOOKUP(A952,Übersicht!$C$2:$L$67,10,FALSE)</f>
        <v>-</v>
      </c>
      <c r="U952" s="25">
        <f>VLOOKUP(A952,Übersicht!$C$2:$M$67,11,FALSE)</f>
        <v>0</v>
      </c>
      <c r="V952" s="25" t="str">
        <f>VLOOKUP(A952,Übersicht!$C$2:$N$67,12,FALSE)</f>
        <v>-</v>
      </c>
      <c r="W952" s="25" t="str">
        <f>VLOOKUP(A952,Übersicht!$C$2:$O$67,13,FALSE)</f>
        <v>-</v>
      </c>
      <c r="X952" s="4" t="s">
        <v>67</v>
      </c>
    </row>
    <row r="953" spans="1:24" x14ac:dyDescent="0.35">
      <c r="A953" s="3">
        <v>2219</v>
      </c>
      <c r="B953" s="22" t="s">
        <v>15</v>
      </c>
      <c r="C953" t="s">
        <v>31</v>
      </c>
      <c r="D953" s="23">
        <f>VLOOKUP(A953,Übersicht!$C$2:$D$67,2,FALSE)</f>
        <v>0</v>
      </c>
      <c r="E953" s="23" t="str">
        <f>VLOOKUP(A953,Übersicht!$C$2:$E$67,3,FALSE)</f>
        <v>5 bis ≤ 16 bar</v>
      </c>
      <c r="F953" s="3">
        <v>947</v>
      </c>
      <c r="G953" s="3">
        <f>VLOOKUP(A953,Übersicht!$C$2:$P$67,14,FALSE)</f>
        <v>3</v>
      </c>
      <c r="H953" s="3">
        <v>1</v>
      </c>
      <c r="I953" s="24">
        <v>0</v>
      </c>
      <c r="J953" s="3">
        <v>2021</v>
      </c>
      <c r="K953" s="4">
        <f t="shared" si="14"/>
        <v>45</v>
      </c>
      <c r="L953" s="21">
        <f>VLOOKUP(A953,Übersicht!$C$2:$F$67,4,FALSE)</f>
        <v>45</v>
      </c>
      <c r="M953" s="21">
        <f>VLOOKUP(A953,Übersicht!$C$2:$F$67,4,FALSE)</f>
        <v>45</v>
      </c>
      <c r="N953" s="3" t="s">
        <v>67</v>
      </c>
      <c r="O953" s="3">
        <v>1</v>
      </c>
      <c r="P953" s="4">
        <f>VLOOKUP(A953,Übersicht!$C$2:$I$67,7,FALSE)*100</f>
        <v>40</v>
      </c>
      <c r="Q953" s="4" t="s">
        <v>67</v>
      </c>
      <c r="R953" s="4">
        <f>VLOOKUP(A953,Übersicht!$C$2:$J$67,8,FALSE)*100</f>
        <v>100</v>
      </c>
      <c r="S953" s="4" t="str">
        <f>VLOOKUP(A953,Übersicht!$C$2:$K$67,9,FALSE)</f>
        <v>-</v>
      </c>
      <c r="T953" s="4" t="str">
        <f>VLOOKUP(A953,Übersicht!$C$2:$L$67,10,FALSE)</f>
        <v>-</v>
      </c>
      <c r="U953" s="25">
        <f>VLOOKUP(A953,Übersicht!$C$2:$M$67,11,FALSE)</f>
        <v>0</v>
      </c>
      <c r="V953" s="25" t="str">
        <f>VLOOKUP(A953,Übersicht!$C$2:$N$67,12,FALSE)</f>
        <v>-</v>
      </c>
      <c r="W953" s="25" t="str">
        <f>VLOOKUP(A953,Übersicht!$C$2:$O$67,13,FALSE)</f>
        <v>-</v>
      </c>
      <c r="X953" s="4" t="s">
        <v>67</v>
      </c>
    </row>
    <row r="954" spans="1:24" x14ac:dyDescent="0.35">
      <c r="A954" s="3">
        <v>2222</v>
      </c>
      <c r="B954" s="22" t="s">
        <v>15</v>
      </c>
      <c r="C954" s="21" t="s">
        <v>32</v>
      </c>
      <c r="D954" s="23">
        <f>VLOOKUP(A954,Übersicht!$C$2:$D$67,2,FALSE)</f>
        <v>0</v>
      </c>
      <c r="E954" s="23" t="str">
        <f>VLOOKUP(A954,Übersicht!$C$2:$E$67,3,FALSE)</f>
        <v>5 bis ≤ 16 bar</v>
      </c>
      <c r="F954" s="3">
        <v>948</v>
      </c>
      <c r="G954" s="3">
        <f>VLOOKUP(A954,Übersicht!$C$2:$P$67,14,FALSE)</f>
        <v>3</v>
      </c>
      <c r="H954" s="3">
        <v>1</v>
      </c>
      <c r="I954" s="24">
        <v>1244.6666666666667</v>
      </c>
      <c r="J954" s="3">
        <v>1992</v>
      </c>
      <c r="K954" s="4">
        <f t="shared" si="14"/>
        <v>1</v>
      </c>
      <c r="L954" s="21">
        <f>VLOOKUP(A954,Übersicht!$C$2:$F$67,4,FALSE)</f>
        <v>30</v>
      </c>
      <c r="M954" s="21">
        <f>VLOOKUP(A954,Übersicht!$C$2:$F$67,4,FALSE)</f>
        <v>30</v>
      </c>
      <c r="N954" s="3" t="s">
        <v>67</v>
      </c>
      <c r="O954" s="3">
        <v>1</v>
      </c>
      <c r="P954" s="4">
        <f>VLOOKUP(A954,Übersicht!$C$2:$I$67,7,FALSE)*100</f>
        <v>60</v>
      </c>
      <c r="Q954" s="4" t="s">
        <v>67</v>
      </c>
      <c r="R954" s="4">
        <f>VLOOKUP(A954,Übersicht!$C$2:$J$67,8,FALSE)*100</f>
        <v>100</v>
      </c>
      <c r="S954" s="4" t="str">
        <f>VLOOKUP(A954,Übersicht!$C$2:$K$67,9,FALSE)</f>
        <v>-</v>
      </c>
      <c r="T954" s="4" t="str">
        <f>VLOOKUP(A954,Übersicht!$C$2:$L$67,10,FALSE)</f>
        <v>-</v>
      </c>
      <c r="U954" s="25">
        <f>VLOOKUP(A954,Übersicht!$C$2:$M$67,11,FALSE)</f>
        <v>0</v>
      </c>
      <c r="V954" s="25" t="str">
        <f>VLOOKUP(A954,Übersicht!$C$2:$N$67,12,FALSE)</f>
        <v>-</v>
      </c>
      <c r="W954" s="25" t="str">
        <f>VLOOKUP(A954,Übersicht!$C$2:$O$67,13,FALSE)</f>
        <v>-</v>
      </c>
      <c r="X954" s="4" t="s">
        <v>67</v>
      </c>
    </row>
    <row r="955" spans="1:24" x14ac:dyDescent="0.35">
      <c r="A955" s="3">
        <v>2222</v>
      </c>
      <c r="B955" s="22" t="s">
        <v>15</v>
      </c>
      <c r="C955" s="21" t="s">
        <v>32</v>
      </c>
      <c r="D955" s="23">
        <f>VLOOKUP(A955,Übersicht!$C$2:$D$67,2,FALSE)</f>
        <v>0</v>
      </c>
      <c r="E955" s="23" t="str">
        <f>VLOOKUP(A955,Übersicht!$C$2:$E$67,3,FALSE)</f>
        <v>5 bis ≤ 16 bar</v>
      </c>
      <c r="F955" s="3">
        <v>949</v>
      </c>
      <c r="G955" s="3">
        <f>VLOOKUP(A955,Übersicht!$C$2:$P$67,14,FALSE)</f>
        <v>3</v>
      </c>
      <c r="H955" s="3">
        <v>1</v>
      </c>
      <c r="I955" s="24">
        <v>1244.6666666666667</v>
      </c>
      <c r="J955" s="3">
        <v>1993</v>
      </c>
      <c r="K955" s="4">
        <f t="shared" si="14"/>
        <v>2</v>
      </c>
      <c r="L955" s="21">
        <f>VLOOKUP(A955,Übersicht!$C$2:$F$67,4,FALSE)</f>
        <v>30</v>
      </c>
      <c r="M955" s="21">
        <f>VLOOKUP(A955,Übersicht!$C$2:$F$67,4,FALSE)</f>
        <v>30</v>
      </c>
      <c r="N955" s="3" t="s">
        <v>67</v>
      </c>
      <c r="O955" s="3">
        <v>1</v>
      </c>
      <c r="P955" s="4">
        <f>VLOOKUP(A955,Übersicht!$C$2:$I$67,7,FALSE)*100</f>
        <v>60</v>
      </c>
      <c r="Q955" s="4" t="s">
        <v>67</v>
      </c>
      <c r="R955" s="4">
        <f>VLOOKUP(A955,Übersicht!$C$2:$J$67,8,FALSE)*100</f>
        <v>100</v>
      </c>
      <c r="S955" s="4" t="str">
        <f>VLOOKUP(A955,Übersicht!$C$2:$K$67,9,FALSE)</f>
        <v>-</v>
      </c>
      <c r="T955" s="4" t="str">
        <f>VLOOKUP(A955,Übersicht!$C$2:$L$67,10,FALSE)</f>
        <v>-</v>
      </c>
      <c r="U955" s="25">
        <f>VLOOKUP(A955,Übersicht!$C$2:$M$67,11,FALSE)</f>
        <v>0</v>
      </c>
      <c r="V955" s="25" t="str">
        <f>VLOOKUP(A955,Übersicht!$C$2:$N$67,12,FALSE)</f>
        <v>-</v>
      </c>
      <c r="W955" s="25" t="str">
        <f>VLOOKUP(A955,Übersicht!$C$2:$O$67,13,FALSE)</f>
        <v>-</v>
      </c>
      <c r="X955" s="4" t="s">
        <v>67</v>
      </c>
    </row>
    <row r="956" spans="1:24" x14ac:dyDescent="0.35">
      <c r="A956" s="3">
        <v>2222</v>
      </c>
      <c r="B956" s="22" t="s">
        <v>15</v>
      </c>
      <c r="C956" s="21" t="s">
        <v>32</v>
      </c>
      <c r="D956" s="23">
        <f>VLOOKUP(A956,Übersicht!$C$2:$D$67,2,FALSE)</f>
        <v>0</v>
      </c>
      <c r="E956" s="23" t="str">
        <f>VLOOKUP(A956,Übersicht!$C$2:$E$67,3,FALSE)</f>
        <v>5 bis ≤ 16 bar</v>
      </c>
      <c r="F956" s="3">
        <v>950</v>
      </c>
      <c r="G956" s="3">
        <f>VLOOKUP(A956,Übersicht!$C$2:$P$67,14,FALSE)</f>
        <v>3</v>
      </c>
      <c r="H956" s="3">
        <v>1</v>
      </c>
      <c r="I956" s="24">
        <v>1244.6666666666667</v>
      </c>
      <c r="J956" s="3">
        <v>1994</v>
      </c>
      <c r="K956" s="4">
        <f t="shared" si="14"/>
        <v>3</v>
      </c>
      <c r="L956" s="21">
        <f>VLOOKUP(A956,Übersicht!$C$2:$F$67,4,FALSE)</f>
        <v>30</v>
      </c>
      <c r="M956" s="21">
        <f>VLOOKUP(A956,Übersicht!$C$2:$F$67,4,FALSE)</f>
        <v>30</v>
      </c>
      <c r="N956" s="3" t="s">
        <v>67</v>
      </c>
      <c r="O956" s="3">
        <v>1</v>
      </c>
      <c r="P956" s="4">
        <f>VLOOKUP(A956,Übersicht!$C$2:$I$67,7,FALSE)*100</f>
        <v>60</v>
      </c>
      <c r="Q956" s="4" t="s">
        <v>67</v>
      </c>
      <c r="R956" s="4">
        <f>VLOOKUP(A956,Übersicht!$C$2:$J$67,8,FALSE)*100</f>
        <v>100</v>
      </c>
      <c r="S956" s="4" t="str">
        <f>VLOOKUP(A956,Übersicht!$C$2:$K$67,9,FALSE)</f>
        <v>-</v>
      </c>
      <c r="T956" s="4" t="str">
        <f>VLOOKUP(A956,Übersicht!$C$2:$L$67,10,FALSE)</f>
        <v>-</v>
      </c>
      <c r="U956" s="25">
        <f>VLOOKUP(A956,Übersicht!$C$2:$M$67,11,FALSE)</f>
        <v>0</v>
      </c>
      <c r="V956" s="25" t="str">
        <f>VLOOKUP(A956,Übersicht!$C$2:$N$67,12,FALSE)</f>
        <v>-</v>
      </c>
      <c r="W956" s="25" t="str">
        <f>VLOOKUP(A956,Übersicht!$C$2:$O$67,13,FALSE)</f>
        <v>-</v>
      </c>
      <c r="X956" s="4" t="s">
        <v>67</v>
      </c>
    </row>
    <row r="957" spans="1:24" x14ac:dyDescent="0.35">
      <c r="A957" s="3">
        <v>2222</v>
      </c>
      <c r="B957" s="22" t="s">
        <v>15</v>
      </c>
      <c r="C957" s="21" t="s">
        <v>32</v>
      </c>
      <c r="D957" s="23">
        <f>VLOOKUP(A957,Übersicht!$C$2:$D$67,2,FALSE)</f>
        <v>0</v>
      </c>
      <c r="E957" s="23" t="str">
        <f>VLOOKUP(A957,Übersicht!$C$2:$E$67,3,FALSE)</f>
        <v>5 bis ≤ 16 bar</v>
      </c>
      <c r="F957" s="3">
        <v>951</v>
      </c>
      <c r="G957" s="3">
        <f>VLOOKUP(A957,Übersicht!$C$2:$P$67,14,FALSE)</f>
        <v>3</v>
      </c>
      <c r="H957" s="3">
        <v>1</v>
      </c>
      <c r="I957" s="24">
        <v>1244.6666666666667</v>
      </c>
      <c r="J957" s="3">
        <v>1995</v>
      </c>
      <c r="K957" s="4">
        <f t="shared" si="14"/>
        <v>4</v>
      </c>
      <c r="L957" s="21">
        <f>VLOOKUP(A957,Übersicht!$C$2:$F$67,4,FALSE)</f>
        <v>30</v>
      </c>
      <c r="M957" s="21">
        <f>VLOOKUP(A957,Übersicht!$C$2:$F$67,4,FALSE)</f>
        <v>30</v>
      </c>
      <c r="N957" s="3" t="s">
        <v>67</v>
      </c>
      <c r="O957" s="3">
        <v>1</v>
      </c>
      <c r="P957" s="4">
        <f>VLOOKUP(A957,Übersicht!$C$2:$I$67,7,FALSE)*100</f>
        <v>60</v>
      </c>
      <c r="Q957" s="4" t="s">
        <v>67</v>
      </c>
      <c r="R957" s="4">
        <f>VLOOKUP(A957,Übersicht!$C$2:$J$67,8,FALSE)*100</f>
        <v>100</v>
      </c>
      <c r="S957" s="4" t="str">
        <f>VLOOKUP(A957,Übersicht!$C$2:$K$67,9,FALSE)</f>
        <v>-</v>
      </c>
      <c r="T957" s="4" t="str">
        <f>VLOOKUP(A957,Übersicht!$C$2:$L$67,10,FALSE)</f>
        <v>-</v>
      </c>
      <c r="U957" s="25">
        <f>VLOOKUP(A957,Übersicht!$C$2:$M$67,11,FALSE)</f>
        <v>0</v>
      </c>
      <c r="V957" s="25" t="str">
        <f>VLOOKUP(A957,Übersicht!$C$2:$N$67,12,FALSE)</f>
        <v>-</v>
      </c>
      <c r="W957" s="25" t="str">
        <f>VLOOKUP(A957,Übersicht!$C$2:$O$67,13,FALSE)</f>
        <v>-</v>
      </c>
      <c r="X957" s="4" t="s">
        <v>67</v>
      </c>
    </row>
    <row r="958" spans="1:24" x14ac:dyDescent="0.35">
      <c r="A958" s="3">
        <v>2222</v>
      </c>
      <c r="B958" s="22" t="s">
        <v>15</v>
      </c>
      <c r="C958" s="21" t="s">
        <v>32</v>
      </c>
      <c r="D958" s="23">
        <f>VLOOKUP(A958,Übersicht!$C$2:$D$67,2,FALSE)</f>
        <v>0</v>
      </c>
      <c r="E958" s="23" t="str">
        <f>VLOOKUP(A958,Übersicht!$C$2:$E$67,3,FALSE)</f>
        <v>5 bis ≤ 16 bar</v>
      </c>
      <c r="F958" s="3">
        <v>952</v>
      </c>
      <c r="G958" s="3">
        <f>VLOOKUP(A958,Übersicht!$C$2:$P$67,14,FALSE)</f>
        <v>3</v>
      </c>
      <c r="H958" s="3">
        <v>1</v>
      </c>
      <c r="I958" s="24">
        <v>1244.6666666666667</v>
      </c>
      <c r="J958" s="3">
        <v>1996</v>
      </c>
      <c r="K958" s="4">
        <f t="shared" si="14"/>
        <v>5</v>
      </c>
      <c r="L958" s="21">
        <f>VLOOKUP(A958,Übersicht!$C$2:$F$67,4,FALSE)</f>
        <v>30</v>
      </c>
      <c r="M958" s="21">
        <f>VLOOKUP(A958,Übersicht!$C$2:$F$67,4,FALSE)</f>
        <v>30</v>
      </c>
      <c r="N958" s="3" t="s">
        <v>67</v>
      </c>
      <c r="O958" s="3">
        <v>1</v>
      </c>
      <c r="P958" s="4">
        <f>VLOOKUP(A958,Übersicht!$C$2:$I$67,7,FALSE)*100</f>
        <v>60</v>
      </c>
      <c r="Q958" s="4" t="s">
        <v>67</v>
      </c>
      <c r="R958" s="4">
        <f>VLOOKUP(A958,Übersicht!$C$2:$J$67,8,FALSE)*100</f>
        <v>100</v>
      </c>
      <c r="S958" s="4" t="str">
        <f>VLOOKUP(A958,Übersicht!$C$2:$K$67,9,FALSE)</f>
        <v>-</v>
      </c>
      <c r="T958" s="4" t="str">
        <f>VLOOKUP(A958,Übersicht!$C$2:$L$67,10,FALSE)</f>
        <v>-</v>
      </c>
      <c r="U958" s="25">
        <f>VLOOKUP(A958,Übersicht!$C$2:$M$67,11,FALSE)</f>
        <v>0</v>
      </c>
      <c r="V958" s="25" t="str">
        <f>VLOOKUP(A958,Übersicht!$C$2:$N$67,12,FALSE)</f>
        <v>-</v>
      </c>
      <c r="W958" s="25" t="str">
        <f>VLOOKUP(A958,Übersicht!$C$2:$O$67,13,FALSE)</f>
        <v>-</v>
      </c>
      <c r="X958" s="4" t="s">
        <v>67</v>
      </c>
    </row>
    <row r="959" spans="1:24" x14ac:dyDescent="0.35">
      <c r="A959" s="3">
        <v>2222</v>
      </c>
      <c r="B959" s="22" t="s">
        <v>15</v>
      </c>
      <c r="C959" s="21" t="s">
        <v>32</v>
      </c>
      <c r="D959" s="23">
        <f>VLOOKUP(A959,Übersicht!$C$2:$D$67,2,FALSE)</f>
        <v>0</v>
      </c>
      <c r="E959" s="23" t="str">
        <f>VLOOKUP(A959,Übersicht!$C$2:$E$67,3,FALSE)</f>
        <v>5 bis ≤ 16 bar</v>
      </c>
      <c r="F959" s="3">
        <v>953</v>
      </c>
      <c r="G959" s="3">
        <f>VLOOKUP(A959,Übersicht!$C$2:$P$67,14,FALSE)</f>
        <v>3</v>
      </c>
      <c r="H959" s="3">
        <v>1</v>
      </c>
      <c r="I959" s="24">
        <v>1244.6666666666667</v>
      </c>
      <c r="J959" s="3">
        <v>1997</v>
      </c>
      <c r="K959" s="4">
        <f t="shared" si="14"/>
        <v>6</v>
      </c>
      <c r="L959" s="21">
        <f>VLOOKUP(A959,Übersicht!$C$2:$F$67,4,FALSE)</f>
        <v>30</v>
      </c>
      <c r="M959" s="21">
        <f>VLOOKUP(A959,Übersicht!$C$2:$F$67,4,FALSE)</f>
        <v>30</v>
      </c>
      <c r="N959" s="3" t="s">
        <v>67</v>
      </c>
      <c r="O959" s="3">
        <v>1</v>
      </c>
      <c r="P959" s="4">
        <f>VLOOKUP(A959,Übersicht!$C$2:$I$67,7,FALSE)*100</f>
        <v>60</v>
      </c>
      <c r="Q959" s="4" t="s">
        <v>67</v>
      </c>
      <c r="R959" s="4">
        <f>VLOOKUP(A959,Übersicht!$C$2:$J$67,8,FALSE)*100</f>
        <v>100</v>
      </c>
      <c r="S959" s="4" t="str">
        <f>VLOOKUP(A959,Übersicht!$C$2:$K$67,9,FALSE)</f>
        <v>-</v>
      </c>
      <c r="T959" s="4" t="str">
        <f>VLOOKUP(A959,Übersicht!$C$2:$L$67,10,FALSE)</f>
        <v>-</v>
      </c>
      <c r="U959" s="25">
        <f>VLOOKUP(A959,Übersicht!$C$2:$M$67,11,FALSE)</f>
        <v>0</v>
      </c>
      <c r="V959" s="25" t="str">
        <f>VLOOKUP(A959,Übersicht!$C$2:$N$67,12,FALSE)</f>
        <v>-</v>
      </c>
      <c r="W959" s="25" t="str">
        <f>VLOOKUP(A959,Übersicht!$C$2:$O$67,13,FALSE)</f>
        <v>-</v>
      </c>
      <c r="X959" s="4" t="s">
        <v>67</v>
      </c>
    </row>
    <row r="960" spans="1:24" x14ac:dyDescent="0.35">
      <c r="A960" s="3">
        <v>2222</v>
      </c>
      <c r="B960" s="22" t="s">
        <v>15</v>
      </c>
      <c r="C960" s="21" t="s">
        <v>32</v>
      </c>
      <c r="D960" s="23">
        <f>VLOOKUP(A960,Übersicht!$C$2:$D$67,2,FALSE)</f>
        <v>0</v>
      </c>
      <c r="E960" s="23" t="str">
        <f>VLOOKUP(A960,Übersicht!$C$2:$E$67,3,FALSE)</f>
        <v>5 bis ≤ 16 bar</v>
      </c>
      <c r="F960" s="3">
        <v>954</v>
      </c>
      <c r="G960" s="3">
        <f>VLOOKUP(A960,Übersicht!$C$2:$P$67,14,FALSE)</f>
        <v>3</v>
      </c>
      <c r="H960" s="3">
        <v>1</v>
      </c>
      <c r="I960" s="24">
        <v>1244.6666666666667</v>
      </c>
      <c r="J960" s="3">
        <v>1998</v>
      </c>
      <c r="K960" s="4">
        <f t="shared" si="14"/>
        <v>7</v>
      </c>
      <c r="L960" s="21">
        <f>VLOOKUP(A960,Übersicht!$C$2:$F$67,4,FALSE)</f>
        <v>30</v>
      </c>
      <c r="M960" s="21">
        <f>VLOOKUP(A960,Übersicht!$C$2:$F$67,4,FALSE)</f>
        <v>30</v>
      </c>
      <c r="N960" s="3" t="s">
        <v>67</v>
      </c>
      <c r="O960" s="3">
        <v>1</v>
      </c>
      <c r="P960" s="4">
        <f>VLOOKUP(A960,Übersicht!$C$2:$I$67,7,FALSE)*100</f>
        <v>60</v>
      </c>
      <c r="Q960" s="4" t="s">
        <v>67</v>
      </c>
      <c r="R960" s="4">
        <f>VLOOKUP(A960,Übersicht!$C$2:$J$67,8,FALSE)*100</f>
        <v>100</v>
      </c>
      <c r="S960" s="4" t="str">
        <f>VLOOKUP(A960,Übersicht!$C$2:$K$67,9,FALSE)</f>
        <v>-</v>
      </c>
      <c r="T960" s="4" t="str">
        <f>VLOOKUP(A960,Übersicht!$C$2:$L$67,10,FALSE)</f>
        <v>-</v>
      </c>
      <c r="U960" s="25">
        <f>VLOOKUP(A960,Übersicht!$C$2:$M$67,11,FALSE)</f>
        <v>0</v>
      </c>
      <c r="V960" s="25" t="str">
        <f>VLOOKUP(A960,Übersicht!$C$2:$N$67,12,FALSE)</f>
        <v>-</v>
      </c>
      <c r="W960" s="25" t="str">
        <f>VLOOKUP(A960,Übersicht!$C$2:$O$67,13,FALSE)</f>
        <v>-</v>
      </c>
      <c r="X960" s="4" t="s">
        <v>67</v>
      </c>
    </row>
    <row r="961" spans="1:24" x14ac:dyDescent="0.35">
      <c r="A961" s="3">
        <v>2222</v>
      </c>
      <c r="B961" s="22" t="s">
        <v>15</v>
      </c>
      <c r="C961" s="21" t="s">
        <v>32</v>
      </c>
      <c r="D961" s="23">
        <f>VLOOKUP(A961,Übersicht!$C$2:$D$67,2,FALSE)</f>
        <v>0</v>
      </c>
      <c r="E961" s="23" t="str">
        <f>VLOOKUP(A961,Übersicht!$C$2:$E$67,3,FALSE)</f>
        <v>5 bis ≤ 16 bar</v>
      </c>
      <c r="F961" s="3">
        <v>955</v>
      </c>
      <c r="G961" s="3">
        <f>VLOOKUP(A961,Übersicht!$C$2:$P$67,14,FALSE)</f>
        <v>3</v>
      </c>
      <c r="H961" s="3">
        <v>1</v>
      </c>
      <c r="I961" s="24">
        <v>1244.6666666666667</v>
      </c>
      <c r="J961" s="3">
        <v>1999</v>
      </c>
      <c r="K961" s="4">
        <f t="shared" si="14"/>
        <v>8</v>
      </c>
      <c r="L961" s="21">
        <f>VLOOKUP(A961,Übersicht!$C$2:$F$67,4,FALSE)</f>
        <v>30</v>
      </c>
      <c r="M961" s="21">
        <f>VLOOKUP(A961,Übersicht!$C$2:$F$67,4,FALSE)</f>
        <v>30</v>
      </c>
      <c r="N961" s="3" t="s">
        <v>67</v>
      </c>
      <c r="O961" s="3">
        <v>1</v>
      </c>
      <c r="P961" s="4">
        <f>VLOOKUP(A961,Übersicht!$C$2:$I$67,7,FALSE)*100</f>
        <v>60</v>
      </c>
      <c r="Q961" s="4" t="s">
        <v>67</v>
      </c>
      <c r="R961" s="4">
        <f>VLOOKUP(A961,Übersicht!$C$2:$J$67,8,FALSE)*100</f>
        <v>100</v>
      </c>
      <c r="S961" s="4" t="str">
        <f>VLOOKUP(A961,Übersicht!$C$2:$K$67,9,FALSE)</f>
        <v>-</v>
      </c>
      <c r="T961" s="4" t="str">
        <f>VLOOKUP(A961,Übersicht!$C$2:$L$67,10,FALSE)</f>
        <v>-</v>
      </c>
      <c r="U961" s="25">
        <f>VLOOKUP(A961,Übersicht!$C$2:$M$67,11,FALSE)</f>
        <v>0</v>
      </c>
      <c r="V961" s="25" t="str">
        <f>VLOOKUP(A961,Übersicht!$C$2:$N$67,12,FALSE)</f>
        <v>-</v>
      </c>
      <c r="W961" s="25" t="str">
        <f>VLOOKUP(A961,Übersicht!$C$2:$O$67,13,FALSE)</f>
        <v>-</v>
      </c>
      <c r="X961" s="4" t="s">
        <v>67</v>
      </c>
    </row>
    <row r="962" spans="1:24" x14ac:dyDescent="0.35">
      <c r="A962" s="3">
        <v>2222</v>
      </c>
      <c r="B962" s="22" t="s">
        <v>15</v>
      </c>
      <c r="C962" s="21" t="s">
        <v>32</v>
      </c>
      <c r="D962" s="23">
        <f>VLOOKUP(A962,Übersicht!$C$2:$D$67,2,FALSE)</f>
        <v>0</v>
      </c>
      <c r="E962" s="23" t="str">
        <f>VLOOKUP(A962,Übersicht!$C$2:$E$67,3,FALSE)</f>
        <v>5 bis ≤ 16 bar</v>
      </c>
      <c r="F962" s="3">
        <v>956</v>
      </c>
      <c r="G962" s="3">
        <f>VLOOKUP(A962,Übersicht!$C$2:$P$67,14,FALSE)</f>
        <v>3</v>
      </c>
      <c r="H962" s="3">
        <v>1</v>
      </c>
      <c r="I962" s="24">
        <v>1244.6666666666667</v>
      </c>
      <c r="J962" s="3">
        <v>2000</v>
      </c>
      <c r="K962" s="4">
        <f t="shared" si="14"/>
        <v>9</v>
      </c>
      <c r="L962" s="21">
        <f>VLOOKUP(A962,Übersicht!$C$2:$F$67,4,FALSE)</f>
        <v>30</v>
      </c>
      <c r="M962" s="21">
        <f>VLOOKUP(A962,Übersicht!$C$2:$F$67,4,FALSE)</f>
        <v>30</v>
      </c>
      <c r="N962" s="3" t="s">
        <v>67</v>
      </c>
      <c r="O962" s="3">
        <v>1</v>
      </c>
      <c r="P962" s="4">
        <f>VLOOKUP(A962,Übersicht!$C$2:$I$67,7,FALSE)*100</f>
        <v>60</v>
      </c>
      <c r="Q962" s="4" t="s">
        <v>67</v>
      </c>
      <c r="R962" s="4">
        <f>VLOOKUP(A962,Übersicht!$C$2:$J$67,8,FALSE)*100</f>
        <v>100</v>
      </c>
      <c r="S962" s="4" t="str">
        <f>VLOOKUP(A962,Übersicht!$C$2:$K$67,9,FALSE)</f>
        <v>-</v>
      </c>
      <c r="T962" s="4" t="str">
        <f>VLOOKUP(A962,Übersicht!$C$2:$L$67,10,FALSE)</f>
        <v>-</v>
      </c>
      <c r="U962" s="25">
        <f>VLOOKUP(A962,Übersicht!$C$2:$M$67,11,FALSE)</f>
        <v>0</v>
      </c>
      <c r="V962" s="25" t="str">
        <f>VLOOKUP(A962,Übersicht!$C$2:$N$67,12,FALSE)</f>
        <v>-</v>
      </c>
      <c r="W962" s="25" t="str">
        <f>VLOOKUP(A962,Übersicht!$C$2:$O$67,13,FALSE)</f>
        <v>-</v>
      </c>
      <c r="X962" s="4" t="s">
        <v>67</v>
      </c>
    </row>
    <row r="963" spans="1:24" x14ac:dyDescent="0.35">
      <c r="A963" s="3">
        <v>2222</v>
      </c>
      <c r="B963" s="22" t="s">
        <v>15</v>
      </c>
      <c r="C963" s="21" t="s">
        <v>32</v>
      </c>
      <c r="D963" s="23">
        <f>VLOOKUP(A963,Übersicht!$C$2:$D$67,2,FALSE)</f>
        <v>0</v>
      </c>
      <c r="E963" s="23" t="str">
        <f>VLOOKUP(A963,Übersicht!$C$2:$E$67,3,FALSE)</f>
        <v>5 bis ≤ 16 bar</v>
      </c>
      <c r="F963" s="3">
        <v>957</v>
      </c>
      <c r="G963" s="3">
        <f>VLOOKUP(A963,Übersicht!$C$2:$P$67,14,FALSE)</f>
        <v>3</v>
      </c>
      <c r="H963" s="3">
        <v>1</v>
      </c>
      <c r="I963" s="24">
        <v>1244.6666666666667</v>
      </c>
      <c r="J963" s="3">
        <v>2001</v>
      </c>
      <c r="K963" s="4">
        <f t="shared" si="14"/>
        <v>10</v>
      </c>
      <c r="L963" s="21">
        <f>VLOOKUP(A963,Übersicht!$C$2:$F$67,4,FALSE)</f>
        <v>30</v>
      </c>
      <c r="M963" s="21">
        <f>VLOOKUP(A963,Übersicht!$C$2:$F$67,4,FALSE)</f>
        <v>30</v>
      </c>
      <c r="N963" s="3" t="s">
        <v>67</v>
      </c>
      <c r="O963" s="3">
        <v>1</v>
      </c>
      <c r="P963" s="4">
        <f>VLOOKUP(A963,Übersicht!$C$2:$I$67,7,FALSE)*100</f>
        <v>60</v>
      </c>
      <c r="Q963" s="4" t="s">
        <v>67</v>
      </c>
      <c r="R963" s="4">
        <f>VLOOKUP(A963,Übersicht!$C$2:$J$67,8,FALSE)*100</f>
        <v>100</v>
      </c>
      <c r="S963" s="4" t="str">
        <f>VLOOKUP(A963,Übersicht!$C$2:$K$67,9,FALSE)</f>
        <v>-</v>
      </c>
      <c r="T963" s="4" t="str">
        <f>VLOOKUP(A963,Übersicht!$C$2:$L$67,10,FALSE)</f>
        <v>-</v>
      </c>
      <c r="U963" s="25">
        <f>VLOOKUP(A963,Übersicht!$C$2:$M$67,11,FALSE)</f>
        <v>0</v>
      </c>
      <c r="V963" s="25" t="str">
        <f>VLOOKUP(A963,Übersicht!$C$2:$N$67,12,FALSE)</f>
        <v>-</v>
      </c>
      <c r="W963" s="25" t="str">
        <f>VLOOKUP(A963,Übersicht!$C$2:$O$67,13,FALSE)</f>
        <v>-</v>
      </c>
      <c r="X963" s="4" t="s">
        <v>67</v>
      </c>
    </row>
    <row r="964" spans="1:24" x14ac:dyDescent="0.35">
      <c r="A964" s="3">
        <v>2222</v>
      </c>
      <c r="B964" s="22" t="s">
        <v>15</v>
      </c>
      <c r="C964" s="21" t="s">
        <v>32</v>
      </c>
      <c r="D964" s="23">
        <f>VLOOKUP(A964,Übersicht!$C$2:$D$67,2,FALSE)</f>
        <v>0</v>
      </c>
      <c r="E964" s="23" t="str">
        <f>VLOOKUP(A964,Übersicht!$C$2:$E$67,3,FALSE)</f>
        <v>5 bis ≤ 16 bar</v>
      </c>
      <c r="F964" s="3">
        <v>958</v>
      </c>
      <c r="G964" s="3">
        <f>VLOOKUP(A964,Übersicht!$C$2:$P$67,14,FALSE)</f>
        <v>3</v>
      </c>
      <c r="H964" s="3">
        <v>1</v>
      </c>
      <c r="I964" s="24">
        <v>1244.6666666666667</v>
      </c>
      <c r="J964" s="3">
        <v>2002</v>
      </c>
      <c r="K964" s="4">
        <f t="shared" si="14"/>
        <v>11</v>
      </c>
      <c r="L964" s="21">
        <f>VLOOKUP(A964,Übersicht!$C$2:$F$67,4,FALSE)</f>
        <v>30</v>
      </c>
      <c r="M964" s="21">
        <f>VLOOKUP(A964,Übersicht!$C$2:$F$67,4,FALSE)</f>
        <v>30</v>
      </c>
      <c r="N964" s="3" t="s">
        <v>67</v>
      </c>
      <c r="O964" s="3">
        <v>1</v>
      </c>
      <c r="P964" s="4">
        <f>VLOOKUP(A964,Übersicht!$C$2:$I$67,7,FALSE)*100</f>
        <v>60</v>
      </c>
      <c r="Q964" s="4" t="s">
        <v>67</v>
      </c>
      <c r="R964" s="4">
        <f>VLOOKUP(A964,Übersicht!$C$2:$J$67,8,FALSE)*100</f>
        <v>100</v>
      </c>
      <c r="S964" s="4" t="str">
        <f>VLOOKUP(A964,Übersicht!$C$2:$K$67,9,FALSE)</f>
        <v>-</v>
      </c>
      <c r="T964" s="4" t="str">
        <f>VLOOKUP(A964,Übersicht!$C$2:$L$67,10,FALSE)</f>
        <v>-</v>
      </c>
      <c r="U964" s="25">
        <f>VLOOKUP(A964,Übersicht!$C$2:$M$67,11,FALSE)</f>
        <v>0</v>
      </c>
      <c r="V964" s="25" t="str">
        <f>VLOOKUP(A964,Übersicht!$C$2:$N$67,12,FALSE)</f>
        <v>-</v>
      </c>
      <c r="W964" s="25" t="str">
        <f>VLOOKUP(A964,Übersicht!$C$2:$O$67,13,FALSE)</f>
        <v>-</v>
      </c>
      <c r="X964" s="4" t="s">
        <v>67</v>
      </c>
    </row>
    <row r="965" spans="1:24" x14ac:dyDescent="0.35">
      <c r="A965" s="3">
        <v>2222</v>
      </c>
      <c r="B965" s="22" t="s">
        <v>15</v>
      </c>
      <c r="C965" s="21" t="s">
        <v>32</v>
      </c>
      <c r="D965" s="23">
        <f>VLOOKUP(A965,Übersicht!$C$2:$D$67,2,FALSE)</f>
        <v>0</v>
      </c>
      <c r="E965" s="23" t="str">
        <f>VLOOKUP(A965,Übersicht!$C$2:$E$67,3,FALSE)</f>
        <v>5 bis ≤ 16 bar</v>
      </c>
      <c r="F965" s="3">
        <v>959</v>
      </c>
      <c r="G965" s="3">
        <f>VLOOKUP(A965,Übersicht!$C$2:$P$67,14,FALSE)</f>
        <v>3</v>
      </c>
      <c r="H965" s="3">
        <v>1</v>
      </c>
      <c r="I965" s="24">
        <v>1244.6666666666667</v>
      </c>
      <c r="J965" s="3">
        <v>2003</v>
      </c>
      <c r="K965" s="4">
        <f t="shared" si="14"/>
        <v>12</v>
      </c>
      <c r="L965" s="21">
        <f>VLOOKUP(A965,Übersicht!$C$2:$F$67,4,FALSE)</f>
        <v>30</v>
      </c>
      <c r="M965" s="21">
        <f>VLOOKUP(A965,Übersicht!$C$2:$F$67,4,FALSE)</f>
        <v>30</v>
      </c>
      <c r="N965" s="3" t="s">
        <v>67</v>
      </c>
      <c r="O965" s="3">
        <v>1</v>
      </c>
      <c r="P965" s="4">
        <f>VLOOKUP(A965,Übersicht!$C$2:$I$67,7,FALSE)*100</f>
        <v>60</v>
      </c>
      <c r="Q965" s="4" t="s">
        <v>67</v>
      </c>
      <c r="R965" s="4">
        <f>VLOOKUP(A965,Übersicht!$C$2:$J$67,8,FALSE)*100</f>
        <v>100</v>
      </c>
      <c r="S965" s="4" t="str">
        <f>VLOOKUP(A965,Übersicht!$C$2:$K$67,9,FALSE)</f>
        <v>-</v>
      </c>
      <c r="T965" s="4" t="str">
        <f>VLOOKUP(A965,Übersicht!$C$2:$L$67,10,FALSE)</f>
        <v>-</v>
      </c>
      <c r="U965" s="25">
        <f>VLOOKUP(A965,Übersicht!$C$2:$M$67,11,FALSE)</f>
        <v>0</v>
      </c>
      <c r="V965" s="25" t="str">
        <f>VLOOKUP(A965,Übersicht!$C$2:$N$67,12,FALSE)</f>
        <v>-</v>
      </c>
      <c r="W965" s="25" t="str">
        <f>VLOOKUP(A965,Übersicht!$C$2:$O$67,13,FALSE)</f>
        <v>-</v>
      </c>
      <c r="X965" s="4" t="s">
        <v>67</v>
      </c>
    </row>
    <row r="966" spans="1:24" x14ac:dyDescent="0.35">
      <c r="A966" s="3">
        <v>2222</v>
      </c>
      <c r="B966" s="22" t="s">
        <v>15</v>
      </c>
      <c r="C966" s="21" t="s">
        <v>32</v>
      </c>
      <c r="D966" s="23">
        <f>VLOOKUP(A966,Übersicht!$C$2:$D$67,2,FALSE)</f>
        <v>0</v>
      </c>
      <c r="E966" s="23" t="str">
        <f>VLOOKUP(A966,Übersicht!$C$2:$E$67,3,FALSE)</f>
        <v>5 bis ≤ 16 bar</v>
      </c>
      <c r="F966" s="3">
        <v>960</v>
      </c>
      <c r="G966" s="3">
        <f>VLOOKUP(A966,Übersicht!$C$2:$P$67,14,FALSE)</f>
        <v>3</v>
      </c>
      <c r="H966" s="3">
        <v>1</v>
      </c>
      <c r="I966" s="24">
        <v>1244.6666666666667</v>
      </c>
      <c r="J966" s="3">
        <v>2004</v>
      </c>
      <c r="K966" s="4">
        <f t="shared" si="14"/>
        <v>13</v>
      </c>
      <c r="L966" s="21">
        <f>VLOOKUP(A966,Übersicht!$C$2:$F$67,4,FALSE)</f>
        <v>30</v>
      </c>
      <c r="M966" s="21">
        <f>VLOOKUP(A966,Übersicht!$C$2:$F$67,4,FALSE)</f>
        <v>30</v>
      </c>
      <c r="N966" s="3" t="s">
        <v>67</v>
      </c>
      <c r="O966" s="3">
        <v>1</v>
      </c>
      <c r="P966" s="4">
        <f>VLOOKUP(A966,Übersicht!$C$2:$I$67,7,FALSE)*100</f>
        <v>60</v>
      </c>
      <c r="Q966" s="4" t="s">
        <v>67</v>
      </c>
      <c r="R966" s="4">
        <f>VLOOKUP(A966,Übersicht!$C$2:$J$67,8,FALSE)*100</f>
        <v>100</v>
      </c>
      <c r="S966" s="4" t="str">
        <f>VLOOKUP(A966,Übersicht!$C$2:$K$67,9,FALSE)</f>
        <v>-</v>
      </c>
      <c r="T966" s="4" t="str">
        <f>VLOOKUP(A966,Übersicht!$C$2:$L$67,10,FALSE)</f>
        <v>-</v>
      </c>
      <c r="U966" s="25">
        <f>VLOOKUP(A966,Übersicht!$C$2:$M$67,11,FALSE)</f>
        <v>0</v>
      </c>
      <c r="V966" s="25" t="str">
        <f>VLOOKUP(A966,Übersicht!$C$2:$N$67,12,FALSE)</f>
        <v>-</v>
      </c>
      <c r="W966" s="25" t="str">
        <f>VLOOKUP(A966,Übersicht!$C$2:$O$67,13,FALSE)</f>
        <v>-</v>
      </c>
      <c r="X966" s="4" t="s">
        <v>67</v>
      </c>
    </row>
    <row r="967" spans="1:24" x14ac:dyDescent="0.35">
      <c r="A967" s="3">
        <v>2222</v>
      </c>
      <c r="B967" s="22" t="s">
        <v>15</v>
      </c>
      <c r="C967" s="21" t="s">
        <v>32</v>
      </c>
      <c r="D967" s="23">
        <f>VLOOKUP(A967,Übersicht!$C$2:$D$67,2,FALSE)</f>
        <v>0</v>
      </c>
      <c r="E967" s="23" t="str">
        <f>VLOOKUP(A967,Übersicht!$C$2:$E$67,3,FALSE)</f>
        <v>5 bis ≤ 16 bar</v>
      </c>
      <c r="F967" s="3">
        <v>961</v>
      </c>
      <c r="G967" s="3">
        <f>VLOOKUP(A967,Übersicht!$C$2:$P$67,14,FALSE)</f>
        <v>3</v>
      </c>
      <c r="H967" s="3">
        <v>1</v>
      </c>
      <c r="I967" s="24">
        <v>1244.6666666666667</v>
      </c>
      <c r="J967" s="3">
        <v>2005</v>
      </c>
      <c r="K967" s="4">
        <f t="shared" ref="K967:K1030" si="15">IF(M967-($K$2-J967)&lt;=0,0,M967-($K$2-J967))</f>
        <v>14</v>
      </c>
      <c r="L967" s="21">
        <f>VLOOKUP(A967,Übersicht!$C$2:$F$67,4,FALSE)</f>
        <v>30</v>
      </c>
      <c r="M967" s="21">
        <f>VLOOKUP(A967,Übersicht!$C$2:$F$67,4,FALSE)</f>
        <v>30</v>
      </c>
      <c r="N967" s="3" t="s">
        <v>67</v>
      </c>
      <c r="O967" s="3">
        <v>1</v>
      </c>
      <c r="P967" s="4">
        <f>VLOOKUP(A967,Übersicht!$C$2:$I$67,7,FALSE)*100</f>
        <v>60</v>
      </c>
      <c r="Q967" s="4" t="s">
        <v>67</v>
      </c>
      <c r="R967" s="4">
        <f>VLOOKUP(A967,Übersicht!$C$2:$J$67,8,FALSE)*100</f>
        <v>100</v>
      </c>
      <c r="S967" s="4" t="str">
        <f>VLOOKUP(A967,Übersicht!$C$2:$K$67,9,FALSE)</f>
        <v>-</v>
      </c>
      <c r="T967" s="4" t="str">
        <f>VLOOKUP(A967,Übersicht!$C$2:$L$67,10,FALSE)</f>
        <v>-</v>
      </c>
      <c r="U967" s="25">
        <f>VLOOKUP(A967,Übersicht!$C$2:$M$67,11,FALSE)</f>
        <v>0</v>
      </c>
      <c r="V967" s="25" t="str">
        <f>VLOOKUP(A967,Übersicht!$C$2:$N$67,12,FALSE)</f>
        <v>-</v>
      </c>
      <c r="W967" s="25" t="str">
        <f>VLOOKUP(A967,Übersicht!$C$2:$O$67,13,FALSE)</f>
        <v>-</v>
      </c>
      <c r="X967" s="4" t="s">
        <v>67</v>
      </c>
    </row>
    <row r="968" spans="1:24" x14ac:dyDescent="0.35">
      <c r="A968" s="3">
        <v>2222</v>
      </c>
      <c r="B968" s="22" t="s">
        <v>15</v>
      </c>
      <c r="C968" s="21" t="s">
        <v>32</v>
      </c>
      <c r="D968" s="23">
        <f>VLOOKUP(A968,Übersicht!$C$2:$D$67,2,FALSE)</f>
        <v>0</v>
      </c>
      <c r="E968" s="23" t="str">
        <f>VLOOKUP(A968,Übersicht!$C$2:$E$67,3,FALSE)</f>
        <v>5 bis ≤ 16 bar</v>
      </c>
      <c r="F968" s="3">
        <v>962</v>
      </c>
      <c r="G968" s="3">
        <f>VLOOKUP(A968,Übersicht!$C$2:$P$67,14,FALSE)</f>
        <v>3</v>
      </c>
      <c r="H968" s="3">
        <v>1</v>
      </c>
      <c r="I968" s="24">
        <v>1244.6666666666667</v>
      </c>
      <c r="J968" s="3">
        <v>2006</v>
      </c>
      <c r="K968" s="4">
        <f t="shared" si="15"/>
        <v>15</v>
      </c>
      <c r="L968" s="21">
        <f>VLOOKUP(A968,Übersicht!$C$2:$F$67,4,FALSE)</f>
        <v>30</v>
      </c>
      <c r="M968" s="21">
        <f>VLOOKUP(A968,Übersicht!$C$2:$F$67,4,FALSE)</f>
        <v>30</v>
      </c>
      <c r="N968" s="3" t="s">
        <v>67</v>
      </c>
      <c r="O968" s="3">
        <v>1</v>
      </c>
      <c r="P968" s="4">
        <f>VLOOKUP(A968,Übersicht!$C$2:$I$67,7,FALSE)*100</f>
        <v>60</v>
      </c>
      <c r="Q968" s="4" t="s">
        <v>67</v>
      </c>
      <c r="R968" s="4">
        <f>VLOOKUP(A968,Übersicht!$C$2:$J$67,8,FALSE)*100</f>
        <v>100</v>
      </c>
      <c r="S968" s="4" t="str">
        <f>VLOOKUP(A968,Übersicht!$C$2:$K$67,9,FALSE)</f>
        <v>-</v>
      </c>
      <c r="T968" s="4" t="str">
        <f>VLOOKUP(A968,Übersicht!$C$2:$L$67,10,FALSE)</f>
        <v>-</v>
      </c>
      <c r="U968" s="25">
        <f>VLOOKUP(A968,Übersicht!$C$2:$M$67,11,FALSE)</f>
        <v>0</v>
      </c>
      <c r="V968" s="25" t="str">
        <f>VLOOKUP(A968,Übersicht!$C$2:$N$67,12,FALSE)</f>
        <v>-</v>
      </c>
      <c r="W968" s="25" t="str">
        <f>VLOOKUP(A968,Übersicht!$C$2:$O$67,13,FALSE)</f>
        <v>-</v>
      </c>
      <c r="X968" s="4" t="s">
        <v>67</v>
      </c>
    </row>
    <row r="969" spans="1:24" x14ac:dyDescent="0.35">
      <c r="A969" s="3">
        <v>2222</v>
      </c>
      <c r="B969" s="22" t="s">
        <v>15</v>
      </c>
      <c r="C969" s="21" t="s">
        <v>32</v>
      </c>
      <c r="D969" s="23">
        <f>VLOOKUP(A969,Übersicht!$C$2:$D$67,2,FALSE)</f>
        <v>0</v>
      </c>
      <c r="E969" s="23" t="str">
        <f>VLOOKUP(A969,Übersicht!$C$2:$E$67,3,FALSE)</f>
        <v>5 bis ≤ 16 bar</v>
      </c>
      <c r="F969" s="3">
        <v>963</v>
      </c>
      <c r="G969" s="3">
        <f>VLOOKUP(A969,Übersicht!$C$2:$P$67,14,FALSE)</f>
        <v>3</v>
      </c>
      <c r="H969" s="3">
        <v>1</v>
      </c>
      <c r="I969" s="24">
        <v>1244.6666666666667</v>
      </c>
      <c r="J969" s="3">
        <v>2007</v>
      </c>
      <c r="K969" s="4">
        <f t="shared" si="15"/>
        <v>16</v>
      </c>
      <c r="L969" s="21">
        <f>VLOOKUP(A969,Übersicht!$C$2:$F$67,4,FALSE)</f>
        <v>30</v>
      </c>
      <c r="M969" s="21">
        <f>VLOOKUP(A969,Übersicht!$C$2:$F$67,4,FALSE)</f>
        <v>30</v>
      </c>
      <c r="N969" s="3" t="s">
        <v>67</v>
      </c>
      <c r="O969" s="3">
        <v>1</v>
      </c>
      <c r="P969" s="4">
        <f>VLOOKUP(A969,Übersicht!$C$2:$I$67,7,FALSE)*100</f>
        <v>60</v>
      </c>
      <c r="Q969" s="4" t="s">
        <v>67</v>
      </c>
      <c r="R969" s="4">
        <f>VLOOKUP(A969,Übersicht!$C$2:$J$67,8,FALSE)*100</f>
        <v>100</v>
      </c>
      <c r="S969" s="4" t="str">
        <f>VLOOKUP(A969,Übersicht!$C$2:$K$67,9,FALSE)</f>
        <v>-</v>
      </c>
      <c r="T969" s="4" t="str">
        <f>VLOOKUP(A969,Übersicht!$C$2:$L$67,10,FALSE)</f>
        <v>-</v>
      </c>
      <c r="U969" s="25">
        <f>VLOOKUP(A969,Übersicht!$C$2:$M$67,11,FALSE)</f>
        <v>0</v>
      </c>
      <c r="V969" s="25" t="str">
        <f>VLOOKUP(A969,Übersicht!$C$2:$N$67,12,FALSE)</f>
        <v>-</v>
      </c>
      <c r="W969" s="25" t="str">
        <f>VLOOKUP(A969,Übersicht!$C$2:$O$67,13,FALSE)</f>
        <v>-</v>
      </c>
      <c r="X969" s="4" t="s">
        <v>67</v>
      </c>
    </row>
    <row r="970" spans="1:24" x14ac:dyDescent="0.35">
      <c r="A970" s="3">
        <v>2222</v>
      </c>
      <c r="B970" s="22" t="s">
        <v>15</v>
      </c>
      <c r="C970" s="21" t="s">
        <v>32</v>
      </c>
      <c r="D970" s="23">
        <f>VLOOKUP(A970,Übersicht!$C$2:$D$67,2,FALSE)</f>
        <v>0</v>
      </c>
      <c r="E970" s="23" t="str">
        <f>VLOOKUP(A970,Übersicht!$C$2:$E$67,3,FALSE)</f>
        <v>5 bis ≤ 16 bar</v>
      </c>
      <c r="F970" s="3">
        <v>964</v>
      </c>
      <c r="G970" s="3">
        <f>VLOOKUP(A970,Übersicht!$C$2:$P$67,14,FALSE)</f>
        <v>3</v>
      </c>
      <c r="H970" s="3">
        <v>1</v>
      </c>
      <c r="I970" s="24">
        <v>1244.6666666666667</v>
      </c>
      <c r="J970" s="3">
        <v>2008</v>
      </c>
      <c r="K970" s="4">
        <f t="shared" si="15"/>
        <v>17</v>
      </c>
      <c r="L970" s="21">
        <f>VLOOKUP(A970,Übersicht!$C$2:$F$67,4,FALSE)</f>
        <v>30</v>
      </c>
      <c r="M970" s="21">
        <f>VLOOKUP(A970,Übersicht!$C$2:$F$67,4,FALSE)</f>
        <v>30</v>
      </c>
      <c r="N970" s="3" t="s">
        <v>67</v>
      </c>
      <c r="O970" s="3">
        <v>1</v>
      </c>
      <c r="P970" s="4">
        <f>VLOOKUP(A970,Übersicht!$C$2:$I$67,7,FALSE)*100</f>
        <v>60</v>
      </c>
      <c r="Q970" s="4" t="s">
        <v>67</v>
      </c>
      <c r="R970" s="4">
        <f>VLOOKUP(A970,Übersicht!$C$2:$J$67,8,FALSE)*100</f>
        <v>100</v>
      </c>
      <c r="S970" s="4" t="str">
        <f>VLOOKUP(A970,Übersicht!$C$2:$K$67,9,FALSE)</f>
        <v>-</v>
      </c>
      <c r="T970" s="4" t="str">
        <f>VLOOKUP(A970,Übersicht!$C$2:$L$67,10,FALSE)</f>
        <v>-</v>
      </c>
      <c r="U970" s="25">
        <f>VLOOKUP(A970,Übersicht!$C$2:$M$67,11,FALSE)</f>
        <v>0</v>
      </c>
      <c r="V970" s="25" t="str">
        <f>VLOOKUP(A970,Übersicht!$C$2:$N$67,12,FALSE)</f>
        <v>-</v>
      </c>
      <c r="W970" s="25" t="str">
        <f>VLOOKUP(A970,Übersicht!$C$2:$O$67,13,FALSE)</f>
        <v>-</v>
      </c>
      <c r="X970" s="4" t="s">
        <v>67</v>
      </c>
    </row>
    <row r="971" spans="1:24" x14ac:dyDescent="0.35">
      <c r="A971" s="3">
        <v>2222</v>
      </c>
      <c r="B971" s="22" t="s">
        <v>15</v>
      </c>
      <c r="C971" s="21" t="s">
        <v>32</v>
      </c>
      <c r="D971" s="23">
        <f>VLOOKUP(A971,Übersicht!$C$2:$D$67,2,FALSE)</f>
        <v>0</v>
      </c>
      <c r="E971" s="23" t="str">
        <f>VLOOKUP(A971,Übersicht!$C$2:$E$67,3,FALSE)</f>
        <v>5 bis ≤ 16 bar</v>
      </c>
      <c r="F971" s="3">
        <v>965</v>
      </c>
      <c r="G971" s="3">
        <f>VLOOKUP(A971,Übersicht!$C$2:$P$67,14,FALSE)</f>
        <v>3</v>
      </c>
      <c r="H971" s="3">
        <v>1</v>
      </c>
      <c r="I971" s="24">
        <v>1244.6666666666667</v>
      </c>
      <c r="J971" s="3">
        <v>2009</v>
      </c>
      <c r="K971" s="4">
        <f t="shared" si="15"/>
        <v>18</v>
      </c>
      <c r="L971" s="21">
        <f>VLOOKUP(A971,Übersicht!$C$2:$F$67,4,FALSE)</f>
        <v>30</v>
      </c>
      <c r="M971" s="21">
        <f>VLOOKUP(A971,Übersicht!$C$2:$F$67,4,FALSE)</f>
        <v>30</v>
      </c>
      <c r="N971" s="3" t="s">
        <v>67</v>
      </c>
      <c r="O971" s="3">
        <v>1</v>
      </c>
      <c r="P971" s="4">
        <f>VLOOKUP(A971,Übersicht!$C$2:$I$67,7,FALSE)*100</f>
        <v>60</v>
      </c>
      <c r="Q971" s="4" t="s">
        <v>67</v>
      </c>
      <c r="R971" s="4">
        <f>VLOOKUP(A971,Übersicht!$C$2:$J$67,8,FALSE)*100</f>
        <v>100</v>
      </c>
      <c r="S971" s="4" t="str">
        <f>VLOOKUP(A971,Übersicht!$C$2:$K$67,9,FALSE)</f>
        <v>-</v>
      </c>
      <c r="T971" s="4" t="str">
        <f>VLOOKUP(A971,Übersicht!$C$2:$L$67,10,FALSE)</f>
        <v>-</v>
      </c>
      <c r="U971" s="25">
        <f>VLOOKUP(A971,Übersicht!$C$2:$M$67,11,FALSE)</f>
        <v>0</v>
      </c>
      <c r="V971" s="25" t="str">
        <f>VLOOKUP(A971,Übersicht!$C$2:$N$67,12,FALSE)</f>
        <v>-</v>
      </c>
      <c r="W971" s="25" t="str">
        <f>VLOOKUP(A971,Übersicht!$C$2:$O$67,13,FALSE)</f>
        <v>-</v>
      </c>
      <c r="X971" s="4" t="s">
        <v>67</v>
      </c>
    </row>
    <row r="972" spans="1:24" x14ac:dyDescent="0.35">
      <c r="A972" s="3">
        <v>2222</v>
      </c>
      <c r="B972" s="22" t="s">
        <v>15</v>
      </c>
      <c r="C972" s="21" t="s">
        <v>32</v>
      </c>
      <c r="D972" s="23">
        <f>VLOOKUP(A972,Übersicht!$C$2:$D$67,2,FALSE)</f>
        <v>0</v>
      </c>
      <c r="E972" s="23" t="str">
        <f>VLOOKUP(A972,Übersicht!$C$2:$E$67,3,FALSE)</f>
        <v>5 bis ≤ 16 bar</v>
      </c>
      <c r="F972" s="3">
        <v>966</v>
      </c>
      <c r="G972" s="3">
        <f>VLOOKUP(A972,Übersicht!$C$2:$P$67,14,FALSE)</f>
        <v>3</v>
      </c>
      <c r="H972" s="3">
        <v>1</v>
      </c>
      <c r="I972" s="24">
        <v>1244.6666666666667</v>
      </c>
      <c r="J972" s="3">
        <v>2010</v>
      </c>
      <c r="K972" s="4">
        <f t="shared" si="15"/>
        <v>19</v>
      </c>
      <c r="L972" s="21">
        <f>VLOOKUP(A972,Übersicht!$C$2:$F$67,4,FALSE)</f>
        <v>30</v>
      </c>
      <c r="M972" s="21">
        <f>VLOOKUP(A972,Übersicht!$C$2:$F$67,4,FALSE)</f>
        <v>30</v>
      </c>
      <c r="N972" s="3" t="s">
        <v>67</v>
      </c>
      <c r="O972" s="3">
        <v>1</v>
      </c>
      <c r="P972" s="4">
        <f>VLOOKUP(A972,Übersicht!$C$2:$I$67,7,FALSE)*100</f>
        <v>60</v>
      </c>
      <c r="Q972" s="4" t="s">
        <v>67</v>
      </c>
      <c r="R972" s="4">
        <f>VLOOKUP(A972,Übersicht!$C$2:$J$67,8,FALSE)*100</f>
        <v>100</v>
      </c>
      <c r="S972" s="4" t="str">
        <f>VLOOKUP(A972,Übersicht!$C$2:$K$67,9,FALSE)</f>
        <v>-</v>
      </c>
      <c r="T972" s="4" t="str">
        <f>VLOOKUP(A972,Übersicht!$C$2:$L$67,10,FALSE)</f>
        <v>-</v>
      </c>
      <c r="U972" s="25">
        <f>VLOOKUP(A972,Übersicht!$C$2:$M$67,11,FALSE)</f>
        <v>0</v>
      </c>
      <c r="V972" s="25" t="str">
        <f>VLOOKUP(A972,Übersicht!$C$2:$N$67,12,FALSE)</f>
        <v>-</v>
      </c>
      <c r="W972" s="25" t="str">
        <f>VLOOKUP(A972,Übersicht!$C$2:$O$67,13,FALSE)</f>
        <v>-</v>
      </c>
      <c r="X972" s="4" t="s">
        <v>67</v>
      </c>
    </row>
    <row r="973" spans="1:24" x14ac:dyDescent="0.35">
      <c r="A973" s="3">
        <v>2222</v>
      </c>
      <c r="B973" s="22" t="s">
        <v>15</v>
      </c>
      <c r="C973" s="21" t="s">
        <v>32</v>
      </c>
      <c r="D973" s="23">
        <f>VLOOKUP(A973,Übersicht!$C$2:$D$67,2,FALSE)</f>
        <v>0</v>
      </c>
      <c r="E973" s="23" t="str">
        <f>VLOOKUP(A973,Übersicht!$C$2:$E$67,3,FALSE)</f>
        <v>5 bis ≤ 16 bar</v>
      </c>
      <c r="F973" s="3">
        <v>967</v>
      </c>
      <c r="G973" s="3">
        <f>VLOOKUP(A973,Übersicht!$C$2:$P$67,14,FALSE)</f>
        <v>3</v>
      </c>
      <c r="H973" s="3">
        <v>1</v>
      </c>
      <c r="I973" s="24">
        <v>1244.6666666666667</v>
      </c>
      <c r="J973" s="3">
        <v>2011</v>
      </c>
      <c r="K973" s="4">
        <f t="shared" si="15"/>
        <v>20</v>
      </c>
      <c r="L973" s="21">
        <f>VLOOKUP(A973,Übersicht!$C$2:$F$67,4,FALSE)</f>
        <v>30</v>
      </c>
      <c r="M973" s="21">
        <f>VLOOKUP(A973,Übersicht!$C$2:$F$67,4,FALSE)</f>
        <v>30</v>
      </c>
      <c r="N973" s="3" t="s">
        <v>67</v>
      </c>
      <c r="O973" s="3">
        <v>1</v>
      </c>
      <c r="P973" s="4">
        <f>VLOOKUP(A973,Übersicht!$C$2:$I$67,7,FALSE)*100</f>
        <v>60</v>
      </c>
      <c r="Q973" s="4" t="s">
        <v>67</v>
      </c>
      <c r="R973" s="4">
        <f>VLOOKUP(A973,Übersicht!$C$2:$J$67,8,FALSE)*100</f>
        <v>100</v>
      </c>
      <c r="S973" s="4" t="str">
        <f>VLOOKUP(A973,Übersicht!$C$2:$K$67,9,FALSE)</f>
        <v>-</v>
      </c>
      <c r="T973" s="4" t="str">
        <f>VLOOKUP(A973,Übersicht!$C$2:$L$67,10,FALSE)</f>
        <v>-</v>
      </c>
      <c r="U973" s="25">
        <f>VLOOKUP(A973,Übersicht!$C$2:$M$67,11,FALSE)</f>
        <v>0</v>
      </c>
      <c r="V973" s="25" t="str">
        <f>VLOOKUP(A973,Übersicht!$C$2:$N$67,12,FALSE)</f>
        <v>-</v>
      </c>
      <c r="W973" s="25" t="str">
        <f>VLOOKUP(A973,Übersicht!$C$2:$O$67,13,FALSE)</f>
        <v>-</v>
      </c>
      <c r="X973" s="4" t="s">
        <v>67</v>
      </c>
    </row>
    <row r="974" spans="1:24" x14ac:dyDescent="0.35">
      <c r="A974" s="3">
        <v>2222</v>
      </c>
      <c r="B974" s="22" t="s">
        <v>15</v>
      </c>
      <c r="C974" s="21" t="s">
        <v>32</v>
      </c>
      <c r="D974" s="23">
        <f>VLOOKUP(A974,Übersicht!$C$2:$D$67,2,FALSE)</f>
        <v>0</v>
      </c>
      <c r="E974" s="23" t="str">
        <f>VLOOKUP(A974,Übersicht!$C$2:$E$67,3,FALSE)</f>
        <v>5 bis ≤ 16 bar</v>
      </c>
      <c r="F974" s="3">
        <v>968</v>
      </c>
      <c r="G974" s="3">
        <f>VLOOKUP(A974,Übersicht!$C$2:$P$67,14,FALSE)</f>
        <v>3</v>
      </c>
      <c r="H974" s="3">
        <v>1</v>
      </c>
      <c r="I974" s="24">
        <v>1244.6666666666667</v>
      </c>
      <c r="J974" s="3">
        <v>2012</v>
      </c>
      <c r="K974" s="4">
        <f t="shared" si="15"/>
        <v>21</v>
      </c>
      <c r="L974" s="21">
        <f>VLOOKUP(A974,Übersicht!$C$2:$F$67,4,FALSE)</f>
        <v>30</v>
      </c>
      <c r="M974" s="21">
        <f>VLOOKUP(A974,Übersicht!$C$2:$F$67,4,FALSE)</f>
        <v>30</v>
      </c>
      <c r="N974" s="3" t="s">
        <v>67</v>
      </c>
      <c r="O974" s="3">
        <v>1</v>
      </c>
      <c r="P974" s="4">
        <f>VLOOKUP(A974,Übersicht!$C$2:$I$67,7,FALSE)*100</f>
        <v>60</v>
      </c>
      <c r="Q974" s="4" t="s">
        <v>67</v>
      </c>
      <c r="R974" s="4">
        <f>VLOOKUP(A974,Übersicht!$C$2:$J$67,8,FALSE)*100</f>
        <v>100</v>
      </c>
      <c r="S974" s="4" t="str">
        <f>VLOOKUP(A974,Übersicht!$C$2:$K$67,9,FALSE)</f>
        <v>-</v>
      </c>
      <c r="T974" s="4" t="str">
        <f>VLOOKUP(A974,Übersicht!$C$2:$L$67,10,FALSE)</f>
        <v>-</v>
      </c>
      <c r="U974" s="25">
        <f>VLOOKUP(A974,Übersicht!$C$2:$M$67,11,FALSE)</f>
        <v>0</v>
      </c>
      <c r="V974" s="25" t="str">
        <f>VLOOKUP(A974,Übersicht!$C$2:$N$67,12,FALSE)</f>
        <v>-</v>
      </c>
      <c r="W974" s="25" t="str">
        <f>VLOOKUP(A974,Übersicht!$C$2:$O$67,13,FALSE)</f>
        <v>-</v>
      </c>
      <c r="X974" s="4" t="s">
        <v>67</v>
      </c>
    </row>
    <row r="975" spans="1:24" x14ac:dyDescent="0.35">
      <c r="A975" s="3">
        <v>2222</v>
      </c>
      <c r="B975" s="22" t="s">
        <v>15</v>
      </c>
      <c r="C975" s="21" t="s">
        <v>32</v>
      </c>
      <c r="D975" s="23">
        <f>VLOOKUP(A975,Übersicht!$C$2:$D$67,2,FALSE)</f>
        <v>0</v>
      </c>
      <c r="E975" s="23" t="str">
        <f>VLOOKUP(A975,Übersicht!$C$2:$E$67,3,FALSE)</f>
        <v>5 bis ≤ 16 bar</v>
      </c>
      <c r="F975" s="3">
        <v>969</v>
      </c>
      <c r="G975" s="3">
        <f>VLOOKUP(A975,Übersicht!$C$2:$P$67,14,FALSE)</f>
        <v>3</v>
      </c>
      <c r="H975" s="3">
        <v>1</v>
      </c>
      <c r="I975" s="24">
        <v>1244.6666666666667</v>
      </c>
      <c r="J975" s="3">
        <v>2013</v>
      </c>
      <c r="K975" s="4">
        <f t="shared" si="15"/>
        <v>22</v>
      </c>
      <c r="L975" s="21">
        <f>VLOOKUP(A975,Übersicht!$C$2:$F$67,4,FALSE)</f>
        <v>30</v>
      </c>
      <c r="M975" s="21">
        <f>VLOOKUP(A975,Übersicht!$C$2:$F$67,4,FALSE)</f>
        <v>30</v>
      </c>
      <c r="N975" s="3" t="s">
        <v>67</v>
      </c>
      <c r="O975" s="3">
        <v>1</v>
      </c>
      <c r="P975" s="4">
        <f>VLOOKUP(A975,Übersicht!$C$2:$I$67,7,FALSE)*100</f>
        <v>60</v>
      </c>
      <c r="Q975" s="4" t="s">
        <v>67</v>
      </c>
      <c r="R975" s="4">
        <f>VLOOKUP(A975,Übersicht!$C$2:$J$67,8,FALSE)*100</f>
        <v>100</v>
      </c>
      <c r="S975" s="4" t="str">
        <f>VLOOKUP(A975,Übersicht!$C$2:$K$67,9,FALSE)</f>
        <v>-</v>
      </c>
      <c r="T975" s="4" t="str">
        <f>VLOOKUP(A975,Übersicht!$C$2:$L$67,10,FALSE)</f>
        <v>-</v>
      </c>
      <c r="U975" s="25">
        <f>VLOOKUP(A975,Übersicht!$C$2:$M$67,11,FALSE)</f>
        <v>0</v>
      </c>
      <c r="V975" s="25" t="str">
        <f>VLOOKUP(A975,Übersicht!$C$2:$N$67,12,FALSE)</f>
        <v>-</v>
      </c>
      <c r="W975" s="25" t="str">
        <f>VLOOKUP(A975,Übersicht!$C$2:$O$67,13,FALSE)</f>
        <v>-</v>
      </c>
      <c r="X975" s="4" t="s">
        <v>67</v>
      </c>
    </row>
    <row r="976" spans="1:24" x14ac:dyDescent="0.35">
      <c r="A976" s="3">
        <v>2222</v>
      </c>
      <c r="B976" s="22" t="s">
        <v>15</v>
      </c>
      <c r="C976" s="21" t="s">
        <v>32</v>
      </c>
      <c r="D976" s="23">
        <f>VLOOKUP(A976,Übersicht!$C$2:$D$67,2,FALSE)</f>
        <v>0</v>
      </c>
      <c r="E976" s="23" t="str">
        <f>VLOOKUP(A976,Übersicht!$C$2:$E$67,3,FALSE)</f>
        <v>5 bis ≤ 16 bar</v>
      </c>
      <c r="F976" s="3">
        <v>970</v>
      </c>
      <c r="G976" s="3">
        <f>VLOOKUP(A976,Übersicht!$C$2:$P$67,14,FALSE)</f>
        <v>3</v>
      </c>
      <c r="H976" s="3">
        <v>1</v>
      </c>
      <c r="I976" s="24">
        <v>1244.6666666666667</v>
      </c>
      <c r="J976" s="3">
        <v>2014</v>
      </c>
      <c r="K976" s="4">
        <f t="shared" si="15"/>
        <v>23</v>
      </c>
      <c r="L976" s="21">
        <f>VLOOKUP(A976,Übersicht!$C$2:$F$67,4,FALSE)</f>
        <v>30</v>
      </c>
      <c r="M976" s="21">
        <f>VLOOKUP(A976,Übersicht!$C$2:$F$67,4,FALSE)</f>
        <v>30</v>
      </c>
      <c r="N976" s="3" t="s">
        <v>67</v>
      </c>
      <c r="O976" s="3">
        <v>1</v>
      </c>
      <c r="P976" s="4">
        <f>VLOOKUP(A976,Übersicht!$C$2:$I$67,7,FALSE)*100</f>
        <v>60</v>
      </c>
      <c r="Q976" s="4" t="s">
        <v>67</v>
      </c>
      <c r="R976" s="4">
        <f>VLOOKUP(A976,Übersicht!$C$2:$J$67,8,FALSE)*100</f>
        <v>100</v>
      </c>
      <c r="S976" s="4" t="str">
        <f>VLOOKUP(A976,Übersicht!$C$2:$K$67,9,FALSE)</f>
        <v>-</v>
      </c>
      <c r="T976" s="4" t="str">
        <f>VLOOKUP(A976,Übersicht!$C$2:$L$67,10,FALSE)</f>
        <v>-</v>
      </c>
      <c r="U976" s="25">
        <f>VLOOKUP(A976,Übersicht!$C$2:$M$67,11,FALSE)</f>
        <v>0</v>
      </c>
      <c r="V976" s="25" t="str">
        <f>VLOOKUP(A976,Übersicht!$C$2:$N$67,12,FALSE)</f>
        <v>-</v>
      </c>
      <c r="W976" s="25" t="str">
        <f>VLOOKUP(A976,Übersicht!$C$2:$O$67,13,FALSE)</f>
        <v>-</v>
      </c>
      <c r="X976" s="4" t="s">
        <v>67</v>
      </c>
    </row>
    <row r="977" spans="1:24" x14ac:dyDescent="0.35">
      <c r="A977" s="3">
        <v>2222</v>
      </c>
      <c r="B977" s="22" t="s">
        <v>15</v>
      </c>
      <c r="C977" s="21" t="s">
        <v>32</v>
      </c>
      <c r="D977" s="23">
        <f>VLOOKUP(A977,Übersicht!$C$2:$D$67,2,FALSE)</f>
        <v>0</v>
      </c>
      <c r="E977" s="23" t="str">
        <f>VLOOKUP(A977,Übersicht!$C$2:$E$67,3,FALSE)</f>
        <v>5 bis ≤ 16 bar</v>
      </c>
      <c r="F977" s="3">
        <v>971</v>
      </c>
      <c r="G977" s="3">
        <f>VLOOKUP(A977,Übersicht!$C$2:$P$67,14,FALSE)</f>
        <v>3</v>
      </c>
      <c r="H977" s="3">
        <v>1</v>
      </c>
      <c r="I977" s="24">
        <v>1244.6666666666667</v>
      </c>
      <c r="J977" s="3">
        <v>2015</v>
      </c>
      <c r="K977" s="4">
        <f t="shared" si="15"/>
        <v>24</v>
      </c>
      <c r="L977" s="21">
        <f>VLOOKUP(A977,Übersicht!$C$2:$F$67,4,FALSE)</f>
        <v>30</v>
      </c>
      <c r="M977" s="21">
        <f>VLOOKUP(A977,Übersicht!$C$2:$F$67,4,FALSE)</f>
        <v>30</v>
      </c>
      <c r="N977" s="3" t="s">
        <v>67</v>
      </c>
      <c r="O977" s="3">
        <v>1</v>
      </c>
      <c r="P977" s="4">
        <f>VLOOKUP(A977,Übersicht!$C$2:$I$67,7,FALSE)*100</f>
        <v>60</v>
      </c>
      <c r="Q977" s="4" t="s">
        <v>67</v>
      </c>
      <c r="R977" s="4">
        <f>VLOOKUP(A977,Übersicht!$C$2:$J$67,8,FALSE)*100</f>
        <v>100</v>
      </c>
      <c r="S977" s="4" t="str">
        <f>VLOOKUP(A977,Übersicht!$C$2:$K$67,9,FALSE)</f>
        <v>-</v>
      </c>
      <c r="T977" s="4" t="str">
        <f>VLOOKUP(A977,Übersicht!$C$2:$L$67,10,FALSE)</f>
        <v>-</v>
      </c>
      <c r="U977" s="25">
        <f>VLOOKUP(A977,Übersicht!$C$2:$M$67,11,FALSE)</f>
        <v>0</v>
      </c>
      <c r="V977" s="25" t="str">
        <f>VLOOKUP(A977,Übersicht!$C$2:$N$67,12,FALSE)</f>
        <v>-</v>
      </c>
      <c r="W977" s="25" t="str">
        <f>VLOOKUP(A977,Übersicht!$C$2:$O$67,13,FALSE)</f>
        <v>-</v>
      </c>
      <c r="X977" s="4" t="s">
        <v>67</v>
      </c>
    </row>
    <row r="978" spans="1:24" x14ac:dyDescent="0.35">
      <c r="A978" s="3">
        <v>2222</v>
      </c>
      <c r="B978" s="22" t="s">
        <v>15</v>
      </c>
      <c r="C978" s="21" t="s">
        <v>32</v>
      </c>
      <c r="D978" s="23">
        <f>VLOOKUP(A978,Übersicht!$C$2:$D$67,2,FALSE)</f>
        <v>0</v>
      </c>
      <c r="E978" s="23" t="str">
        <f>VLOOKUP(A978,Übersicht!$C$2:$E$67,3,FALSE)</f>
        <v>5 bis ≤ 16 bar</v>
      </c>
      <c r="F978" s="3">
        <v>972</v>
      </c>
      <c r="G978" s="3">
        <f>VLOOKUP(A978,Übersicht!$C$2:$P$67,14,FALSE)</f>
        <v>3</v>
      </c>
      <c r="H978" s="3">
        <v>1</v>
      </c>
      <c r="I978" s="24">
        <v>1244.6666666666667</v>
      </c>
      <c r="J978" s="3">
        <v>2016</v>
      </c>
      <c r="K978" s="4">
        <f t="shared" si="15"/>
        <v>25</v>
      </c>
      <c r="L978" s="21">
        <f>VLOOKUP(A978,Übersicht!$C$2:$F$67,4,FALSE)</f>
        <v>30</v>
      </c>
      <c r="M978" s="21">
        <f>VLOOKUP(A978,Übersicht!$C$2:$F$67,4,FALSE)</f>
        <v>30</v>
      </c>
      <c r="N978" s="3" t="s">
        <v>67</v>
      </c>
      <c r="O978" s="3">
        <v>1</v>
      </c>
      <c r="P978" s="4">
        <f>VLOOKUP(A978,Übersicht!$C$2:$I$67,7,FALSE)*100</f>
        <v>60</v>
      </c>
      <c r="Q978" s="4" t="s">
        <v>67</v>
      </c>
      <c r="R978" s="4">
        <f>VLOOKUP(A978,Übersicht!$C$2:$J$67,8,FALSE)*100</f>
        <v>100</v>
      </c>
      <c r="S978" s="4" t="str">
        <f>VLOOKUP(A978,Übersicht!$C$2:$K$67,9,FALSE)</f>
        <v>-</v>
      </c>
      <c r="T978" s="4" t="str">
        <f>VLOOKUP(A978,Übersicht!$C$2:$L$67,10,FALSE)</f>
        <v>-</v>
      </c>
      <c r="U978" s="25">
        <f>VLOOKUP(A978,Übersicht!$C$2:$M$67,11,FALSE)</f>
        <v>0</v>
      </c>
      <c r="V978" s="25" t="str">
        <f>VLOOKUP(A978,Übersicht!$C$2:$N$67,12,FALSE)</f>
        <v>-</v>
      </c>
      <c r="W978" s="25" t="str">
        <f>VLOOKUP(A978,Übersicht!$C$2:$O$67,13,FALSE)</f>
        <v>-</v>
      </c>
      <c r="X978" s="4" t="s">
        <v>67</v>
      </c>
    </row>
    <row r="979" spans="1:24" x14ac:dyDescent="0.35">
      <c r="A979" s="3">
        <v>2222</v>
      </c>
      <c r="B979" s="22" t="s">
        <v>15</v>
      </c>
      <c r="C979" s="21" t="s">
        <v>32</v>
      </c>
      <c r="D979" s="23">
        <f>VLOOKUP(A979,Übersicht!$C$2:$D$67,2,FALSE)</f>
        <v>0</v>
      </c>
      <c r="E979" s="23" t="str">
        <f>VLOOKUP(A979,Übersicht!$C$2:$E$67,3,FALSE)</f>
        <v>5 bis ≤ 16 bar</v>
      </c>
      <c r="F979" s="3">
        <v>973</v>
      </c>
      <c r="G979" s="3">
        <f>VLOOKUP(A979,Übersicht!$C$2:$P$67,14,FALSE)</f>
        <v>3</v>
      </c>
      <c r="H979" s="3">
        <v>1</v>
      </c>
      <c r="I979" s="24">
        <v>1244.6666666666667</v>
      </c>
      <c r="J979" s="3">
        <v>2017</v>
      </c>
      <c r="K979" s="4">
        <f t="shared" si="15"/>
        <v>26</v>
      </c>
      <c r="L979" s="21">
        <f>VLOOKUP(A979,Übersicht!$C$2:$F$67,4,FALSE)</f>
        <v>30</v>
      </c>
      <c r="M979" s="21">
        <f>VLOOKUP(A979,Übersicht!$C$2:$F$67,4,FALSE)</f>
        <v>30</v>
      </c>
      <c r="N979" s="3" t="s">
        <v>67</v>
      </c>
      <c r="O979" s="3">
        <v>1</v>
      </c>
      <c r="P979" s="4">
        <f>VLOOKUP(A979,Übersicht!$C$2:$I$67,7,FALSE)*100</f>
        <v>60</v>
      </c>
      <c r="Q979" s="4" t="s">
        <v>67</v>
      </c>
      <c r="R979" s="4">
        <f>VLOOKUP(A979,Übersicht!$C$2:$J$67,8,FALSE)*100</f>
        <v>100</v>
      </c>
      <c r="S979" s="4" t="str">
        <f>VLOOKUP(A979,Übersicht!$C$2:$K$67,9,FALSE)</f>
        <v>-</v>
      </c>
      <c r="T979" s="4" t="str">
        <f>VLOOKUP(A979,Übersicht!$C$2:$L$67,10,FALSE)</f>
        <v>-</v>
      </c>
      <c r="U979" s="25">
        <f>VLOOKUP(A979,Übersicht!$C$2:$M$67,11,FALSE)</f>
        <v>0</v>
      </c>
      <c r="V979" s="25" t="str">
        <f>VLOOKUP(A979,Übersicht!$C$2:$N$67,12,FALSE)</f>
        <v>-</v>
      </c>
      <c r="W979" s="25" t="str">
        <f>VLOOKUP(A979,Übersicht!$C$2:$O$67,13,FALSE)</f>
        <v>-</v>
      </c>
      <c r="X979" s="4" t="s">
        <v>67</v>
      </c>
    </row>
    <row r="980" spans="1:24" x14ac:dyDescent="0.35">
      <c r="A980" s="3">
        <v>2222</v>
      </c>
      <c r="B980" s="22" t="s">
        <v>15</v>
      </c>
      <c r="C980" s="21" t="s">
        <v>32</v>
      </c>
      <c r="D980" s="23">
        <f>VLOOKUP(A980,Übersicht!$C$2:$D$67,2,FALSE)</f>
        <v>0</v>
      </c>
      <c r="E980" s="23" t="str">
        <f>VLOOKUP(A980,Übersicht!$C$2:$E$67,3,FALSE)</f>
        <v>5 bis ≤ 16 bar</v>
      </c>
      <c r="F980" s="3">
        <v>974</v>
      </c>
      <c r="G980" s="3">
        <f>VLOOKUP(A980,Übersicht!$C$2:$P$67,14,FALSE)</f>
        <v>3</v>
      </c>
      <c r="H980" s="3">
        <v>1</v>
      </c>
      <c r="I980" s="24">
        <v>1244.6666666666667</v>
      </c>
      <c r="J980" s="3">
        <v>2018</v>
      </c>
      <c r="K980" s="4">
        <f t="shared" si="15"/>
        <v>27</v>
      </c>
      <c r="L980" s="21">
        <f>VLOOKUP(A980,Übersicht!$C$2:$F$67,4,FALSE)</f>
        <v>30</v>
      </c>
      <c r="M980" s="21">
        <f>VLOOKUP(A980,Übersicht!$C$2:$F$67,4,FALSE)</f>
        <v>30</v>
      </c>
      <c r="N980" s="3" t="s">
        <v>67</v>
      </c>
      <c r="O980" s="3">
        <v>1</v>
      </c>
      <c r="P980" s="4">
        <f>VLOOKUP(A980,Übersicht!$C$2:$I$67,7,FALSE)*100</f>
        <v>60</v>
      </c>
      <c r="Q980" s="4" t="s">
        <v>67</v>
      </c>
      <c r="R980" s="4">
        <f>VLOOKUP(A980,Übersicht!$C$2:$J$67,8,FALSE)*100</f>
        <v>100</v>
      </c>
      <c r="S980" s="4" t="str">
        <f>VLOOKUP(A980,Übersicht!$C$2:$K$67,9,FALSE)</f>
        <v>-</v>
      </c>
      <c r="T980" s="4" t="str">
        <f>VLOOKUP(A980,Übersicht!$C$2:$L$67,10,FALSE)</f>
        <v>-</v>
      </c>
      <c r="U980" s="25">
        <f>VLOOKUP(A980,Übersicht!$C$2:$M$67,11,FALSE)</f>
        <v>0</v>
      </c>
      <c r="V980" s="25" t="str">
        <f>VLOOKUP(A980,Übersicht!$C$2:$N$67,12,FALSE)</f>
        <v>-</v>
      </c>
      <c r="W980" s="25" t="str">
        <f>VLOOKUP(A980,Übersicht!$C$2:$O$67,13,FALSE)</f>
        <v>-</v>
      </c>
      <c r="X980" s="4" t="s">
        <v>67</v>
      </c>
    </row>
    <row r="981" spans="1:24" x14ac:dyDescent="0.35">
      <c r="A981" s="3">
        <v>2222</v>
      </c>
      <c r="B981" s="22" t="s">
        <v>15</v>
      </c>
      <c r="C981" s="21" t="s">
        <v>32</v>
      </c>
      <c r="D981" s="23">
        <f>VLOOKUP(A981,Übersicht!$C$2:$D$67,2,FALSE)</f>
        <v>0</v>
      </c>
      <c r="E981" s="23" t="str">
        <f>VLOOKUP(A981,Übersicht!$C$2:$E$67,3,FALSE)</f>
        <v>5 bis ≤ 16 bar</v>
      </c>
      <c r="F981" s="3">
        <v>975</v>
      </c>
      <c r="G981" s="3">
        <f>VLOOKUP(A981,Übersicht!$C$2:$P$67,14,FALSE)</f>
        <v>3</v>
      </c>
      <c r="H981" s="3">
        <v>1</v>
      </c>
      <c r="I981" s="24">
        <v>1244.6666666666667</v>
      </c>
      <c r="J981" s="3">
        <v>2019</v>
      </c>
      <c r="K981" s="4">
        <f t="shared" si="15"/>
        <v>28</v>
      </c>
      <c r="L981" s="21">
        <f>VLOOKUP(A981,Übersicht!$C$2:$F$67,4,FALSE)</f>
        <v>30</v>
      </c>
      <c r="M981" s="21">
        <f>VLOOKUP(A981,Übersicht!$C$2:$F$67,4,FALSE)</f>
        <v>30</v>
      </c>
      <c r="N981" s="3" t="s">
        <v>67</v>
      </c>
      <c r="O981" s="3">
        <v>1</v>
      </c>
      <c r="P981" s="4">
        <f>VLOOKUP(A981,Übersicht!$C$2:$I$67,7,FALSE)*100</f>
        <v>60</v>
      </c>
      <c r="Q981" s="4" t="s">
        <v>67</v>
      </c>
      <c r="R981" s="4">
        <f>VLOOKUP(A981,Übersicht!$C$2:$J$67,8,FALSE)*100</f>
        <v>100</v>
      </c>
      <c r="S981" s="4" t="str">
        <f>VLOOKUP(A981,Übersicht!$C$2:$K$67,9,FALSE)</f>
        <v>-</v>
      </c>
      <c r="T981" s="4" t="str">
        <f>VLOOKUP(A981,Übersicht!$C$2:$L$67,10,FALSE)</f>
        <v>-</v>
      </c>
      <c r="U981" s="25">
        <f>VLOOKUP(A981,Übersicht!$C$2:$M$67,11,FALSE)</f>
        <v>0</v>
      </c>
      <c r="V981" s="25" t="str">
        <f>VLOOKUP(A981,Übersicht!$C$2:$N$67,12,FALSE)</f>
        <v>-</v>
      </c>
      <c r="W981" s="25" t="str">
        <f>VLOOKUP(A981,Übersicht!$C$2:$O$67,13,FALSE)</f>
        <v>-</v>
      </c>
      <c r="X981" s="4" t="s">
        <v>67</v>
      </c>
    </row>
    <row r="982" spans="1:24" x14ac:dyDescent="0.35">
      <c r="A982" s="3">
        <v>2222</v>
      </c>
      <c r="B982" s="22" t="s">
        <v>15</v>
      </c>
      <c r="C982" s="21" t="s">
        <v>32</v>
      </c>
      <c r="D982" s="23">
        <f>VLOOKUP(A982,Übersicht!$C$2:$D$67,2,FALSE)</f>
        <v>0</v>
      </c>
      <c r="E982" s="23" t="str">
        <f>VLOOKUP(A982,Übersicht!$C$2:$E$67,3,FALSE)</f>
        <v>5 bis ≤ 16 bar</v>
      </c>
      <c r="F982" s="3">
        <v>976</v>
      </c>
      <c r="G982" s="3">
        <f>VLOOKUP(A982,Übersicht!$C$2:$P$67,14,FALSE)</f>
        <v>3</v>
      </c>
      <c r="H982" s="3">
        <v>1</v>
      </c>
      <c r="I982" s="24">
        <v>1244.6666666666667</v>
      </c>
      <c r="J982" s="3">
        <v>2020</v>
      </c>
      <c r="K982" s="4">
        <f t="shared" si="15"/>
        <v>29</v>
      </c>
      <c r="L982" s="21">
        <f>VLOOKUP(A982,Übersicht!$C$2:$F$67,4,FALSE)</f>
        <v>30</v>
      </c>
      <c r="M982" s="21">
        <f>VLOOKUP(A982,Übersicht!$C$2:$F$67,4,FALSE)</f>
        <v>30</v>
      </c>
      <c r="N982" s="3" t="s">
        <v>67</v>
      </c>
      <c r="O982" s="3">
        <v>1</v>
      </c>
      <c r="P982" s="4">
        <f>VLOOKUP(A982,Übersicht!$C$2:$I$67,7,FALSE)*100</f>
        <v>60</v>
      </c>
      <c r="Q982" s="4" t="s">
        <v>67</v>
      </c>
      <c r="R982" s="4">
        <f>VLOOKUP(A982,Übersicht!$C$2:$J$67,8,FALSE)*100</f>
        <v>100</v>
      </c>
      <c r="S982" s="4" t="str">
        <f>VLOOKUP(A982,Übersicht!$C$2:$K$67,9,FALSE)</f>
        <v>-</v>
      </c>
      <c r="T982" s="4" t="str">
        <f>VLOOKUP(A982,Übersicht!$C$2:$L$67,10,FALSE)</f>
        <v>-</v>
      </c>
      <c r="U982" s="25">
        <f>VLOOKUP(A982,Übersicht!$C$2:$M$67,11,FALSE)</f>
        <v>0</v>
      </c>
      <c r="V982" s="25" t="str">
        <f>VLOOKUP(A982,Übersicht!$C$2:$N$67,12,FALSE)</f>
        <v>-</v>
      </c>
      <c r="W982" s="25" t="str">
        <f>VLOOKUP(A982,Übersicht!$C$2:$O$67,13,FALSE)</f>
        <v>-</v>
      </c>
      <c r="X982" s="4" t="s">
        <v>67</v>
      </c>
    </row>
    <row r="983" spans="1:24" x14ac:dyDescent="0.35">
      <c r="A983" s="3">
        <v>2222</v>
      </c>
      <c r="B983" s="22" t="s">
        <v>15</v>
      </c>
      <c r="C983" s="21" t="s">
        <v>32</v>
      </c>
      <c r="D983" s="23">
        <f>VLOOKUP(A983,Übersicht!$C$2:$D$67,2,FALSE)</f>
        <v>0</v>
      </c>
      <c r="E983" s="23" t="str">
        <f>VLOOKUP(A983,Übersicht!$C$2:$E$67,3,FALSE)</f>
        <v>5 bis ≤ 16 bar</v>
      </c>
      <c r="F983" s="3">
        <v>977</v>
      </c>
      <c r="G983" s="3">
        <f>VLOOKUP(A983,Übersicht!$C$2:$P$67,14,FALSE)</f>
        <v>3</v>
      </c>
      <c r="H983" s="3">
        <v>1</v>
      </c>
      <c r="I983" s="24">
        <v>1244.6666666666667</v>
      </c>
      <c r="J983" s="3">
        <v>2021</v>
      </c>
      <c r="K983" s="4">
        <f t="shared" si="15"/>
        <v>30</v>
      </c>
      <c r="L983" s="21">
        <f>VLOOKUP(A983,Übersicht!$C$2:$F$67,4,FALSE)</f>
        <v>30</v>
      </c>
      <c r="M983" s="21">
        <f>VLOOKUP(A983,Übersicht!$C$2:$F$67,4,FALSE)</f>
        <v>30</v>
      </c>
      <c r="N983" s="3" t="s">
        <v>67</v>
      </c>
      <c r="O983" s="3">
        <v>1</v>
      </c>
      <c r="P983" s="4">
        <f>VLOOKUP(A983,Übersicht!$C$2:$I$67,7,FALSE)*100</f>
        <v>60</v>
      </c>
      <c r="Q983" s="4" t="s">
        <v>67</v>
      </c>
      <c r="R983" s="4">
        <f>VLOOKUP(A983,Übersicht!$C$2:$J$67,8,FALSE)*100</f>
        <v>100</v>
      </c>
      <c r="S983" s="4" t="str">
        <f>VLOOKUP(A983,Übersicht!$C$2:$K$67,9,FALSE)</f>
        <v>-</v>
      </c>
      <c r="T983" s="4" t="str">
        <f>VLOOKUP(A983,Übersicht!$C$2:$L$67,10,FALSE)</f>
        <v>-</v>
      </c>
      <c r="U983" s="25">
        <f>VLOOKUP(A983,Übersicht!$C$2:$M$67,11,FALSE)</f>
        <v>0</v>
      </c>
      <c r="V983" s="25" t="str">
        <f>VLOOKUP(A983,Übersicht!$C$2:$N$67,12,FALSE)</f>
        <v>-</v>
      </c>
      <c r="W983" s="25" t="str">
        <f>VLOOKUP(A983,Übersicht!$C$2:$O$67,13,FALSE)</f>
        <v>-</v>
      </c>
      <c r="X983" s="4" t="s">
        <v>67</v>
      </c>
    </row>
    <row r="984" spans="1:24" x14ac:dyDescent="0.35">
      <c r="A984" s="3">
        <v>2225</v>
      </c>
      <c r="B984" s="22" t="s">
        <v>15</v>
      </c>
      <c r="C984" t="s">
        <v>33</v>
      </c>
      <c r="D984" s="23">
        <f>VLOOKUP(A984,Übersicht!$C$2:$D$67,2,FALSE)</f>
        <v>0</v>
      </c>
      <c r="E984" s="23" t="str">
        <f>VLOOKUP(A984,Übersicht!$C$2:$E$67,3,FALSE)</f>
        <v>5 bis ≤ 16 bar</v>
      </c>
      <c r="F984" s="3">
        <v>978</v>
      </c>
      <c r="G984" s="3">
        <f>VLOOKUP(A984,Übersicht!$C$2:$P$67,14,FALSE)</f>
        <v>3</v>
      </c>
      <c r="H984" s="3">
        <v>1</v>
      </c>
      <c r="I984" s="24">
        <v>622.33333333333337</v>
      </c>
      <c r="J984" s="3">
        <v>1992</v>
      </c>
      <c r="K984" s="4">
        <f t="shared" si="15"/>
        <v>1</v>
      </c>
      <c r="L984" s="21">
        <f>VLOOKUP(A984,Übersicht!$C$2:$F$67,4,FALSE)</f>
        <v>30</v>
      </c>
      <c r="M984" s="21">
        <f>VLOOKUP(A984,Übersicht!$C$2:$F$67,4,FALSE)</f>
        <v>30</v>
      </c>
      <c r="N984" s="3" t="s">
        <v>67</v>
      </c>
      <c r="O984" s="3">
        <v>1</v>
      </c>
      <c r="P984" s="4">
        <f>VLOOKUP(A984,Übersicht!$C$2:$I$67,7,FALSE)*100</f>
        <v>60</v>
      </c>
      <c r="Q984" s="4" t="s">
        <v>67</v>
      </c>
      <c r="R984" s="4">
        <f>VLOOKUP(A984,Übersicht!$C$2:$J$67,8,FALSE)*100</f>
        <v>100</v>
      </c>
      <c r="S984" s="4" t="str">
        <f>VLOOKUP(A984,Übersicht!$C$2:$K$67,9,FALSE)</f>
        <v>-</v>
      </c>
      <c r="T984" s="4" t="str">
        <f>VLOOKUP(A984,Übersicht!$C$2:$L$67,10,FALSE)</f>
        <v>-</v>
      </c>
      <c r="U984" s="25">
        <f>VLOOKUP(A984,Übersicht!$C$2:$M$67,11,FALSE)</f>
        <v>1850</v>
      </c>
      <c r="V984" s="25" t="str">
        <f>VLOOKUP(A984,Übersicht!$C$2:$N$67,12,FALSE)</f>
        <v>-</v>
      </c>
      <c r="W984" s="25" t="str">
        <f>VLOOKUP(A984,Übersicht!$C$2:$O$67,13,FALSE)</f>
        <v>-</v>
      </c>
      <c r="X984" s="4" t="s">
        <v>67</v>
      </c>
    </row>
    <row r="985" spans="1:24" x14ac:dyDescent="0.35">
      <c r="A985" s="3">
        <v>2225</v>
      </c>
      <c r="B985" s="22" t="s">
        <v>15</v>
      </c>
      <c r="C985" t="s">
        <v>33</v>
      </c>
      <c r="D985" s="23">
        <f>VLOOKUP(A985,Übersicht!$C$2:$D$67,2,FALSE)</f>
        <v>0</v>
      </c>
      <c r="E985" s="23" t="str">
        <f>VLOOKUP(A985,Übersicht!$C$2:$E$67,3,FALSE)</f>
        <v>5 bis ≤ 16 bar</v>
      </c>
      <c r="F985" s="3">
        <v>979</v>
      </c>
      <c r="G985" s="3">
        <f>VLOOKUP(A985,Übersicht!$C$2:$P$67,14,FALSE)</f>
        <v>3</v>
      </c>
      <c r="H985" s="3">
        <v>1</v>
      </c>
      <c r="I985" s="24">
        <v>622.33333333333337</v>
      </c>
      <c r="J985" s="3">
        <v>1993</v>
      </c>
      <c r="K985" s="4">
        <f t="shared" si="15"/>
        <v>2</v>
      </c>
      <c r="L985" s="21">
        <f>VLOOKUP(A985,Übersicht!$C$2:$F$67,4,FALSE)</f>
        <v>30</v>
      </c>
      <c r="M985" s="21">
        <f>VLOOKUP(A985,Übersicht!$C$2:$F$67,4,FALSE)</f>
        <v>30</v>
      </c>
      <c r="N985" s="3" t="s">
        <v>67</v>
      </c>
      <c r="O985" s="3">
        <v>1</v>
      </c>
      <c r="P985" s="4">
        <f>VLOOKUP(A985,Übersicht!$C$2:$I$67,7,FALSE)*100</f>
        <v>60</v>
      </c>
      <c r="Q985" s="4" t="s">
        <v>67</v>
      </c>
      <c r="R985" s="4">
        <f>VLOOKUP(A985,Übersicht!$C$2:$J$67,8,FALSE)*100</f>
        <v>100</v>
      </c>
      <c r="S985" s="4" t="str">
        <f>VLOOKUP(A985,Übersicht!$C$2:$K$67,9,FALSE)</f>
        <v>-</v>
      </c>
      <c r="T985" s="4" t="str">
        <f>VLOOKUP(A985,Übersicht!$C$2:$L$67,10,FALSE)</f>
        <v>-</v>
      </c>
      <c r="U985" s="25">
        <f>VLOOKUP(A985,Übersicht!$C$2:$M$67,11,FALSE)</f>
        <v>1850</v>
      </c>
      <c r="V985" s="25" t="str">
        <f>VLOOKUP(A985,Übersicht!$C$2:$N$67,12,FALSE)</f>
        <v>-</v>
      </c>
      <c r="W985" s="25" t="str">
        <f>VLOOKUP(A985,Übersicht!$C$2:$O$67,13,FALSE)</f>
        <v>-</v>
      </c>
      <c r="X985" s="4" t="s">
        <v>67</v>
      </c>
    </row>
    <row r="986" spans="1:24" x14ac:dyDescent="0.35">
      <c r="A986" s="3">
        <v>2225</v>
      </c>
      <c r="B986" s="22" t="s">
        <v>15</v>
      </c>
      <c r="C986" t="s">
        <v>33</v>
      </c>
      <c r="D986" s="23">
        <f>VLOOKUP(A986,Übersicht!$C$2:$D$67,2,FALSE)</f>
        <v>0</v>
      </c>
      <c r="E986" s="23" t="str">
        <f>VLOOKUP(A986,Übersicht!$C$2:$E$67,3,FALSE)</f>
        <v>5 bis ≤ 16 bar</v>
      </c>
      <c r="F986" s="3">
        <v>980</v>
      </c>
      <c r="G986" s="3">
        <f>VLOOKUP(A986,Übersicht!$C$2:$P$67,14,FALSE)</f>
        <v>3</v>
      </c>
      <c r="H986" s="3">
        <v>1</v>
      </c>
      <c r="I986" s="24">
        <v>622.33333333333337</v>
      </c>
      <c r="J986" s="3">
        <v>1994</v>
      </c>
      <c r="K986" s="4">
        <f t="shared" si="15"/>
        <v>3</v>
      </c>
      <c r="L986" s="21">
        <f>VLOOKUP(A986,Übersicht!$C$2:$F$67,4,FALSE)</f>
        <v>30</v>
      </c>
      <c r="M986" s="21">
        <f>VLOOKUP(A986,Übersicht!$C$2:$F$67,4,FALSE)</f>
        <v>30</v>
      </c>
      <c r="N986" s="3" t="s">
        <v>67</v>
      </c>
      <c r="O986" s="3">
        <v>1</v>
      </c>
      <c r="P986" s="4">
        <f>VLOOKUP(A986,Übersicht!$C$2:$I$67,7,FALSE)*100</f>
        <v>60</v>
      </c>
      <c r="Q986" s="4" t="s">
        <v>67</v>
      </c>
      <c r="R986" s="4">
        <f>VLOOKUP(A986,Übersicht!$C$2:$J$67,8,FALSE)*100</f>
        <v>100</v>
      </c>
      <c r="S986" s="4" t="str">
        <f>VLOOKUP(A986,Übersicht!$C$2:$K$67,9,FALSE)</f>
        <v>-</v>
      </c>
      <c r="T986" s="4" t="str">
        <f>VLOOKUP(A986,Übersicht!$C$2:$L$67,10,FALSE)</f>
        <v>-</v>
      </c>
      <c r="U986" s="25">
        <f>VLOOKUP(A986,Übersicht!$C$2:$M$67,11,FALSE)</f>
        <v>1850</v>
      </c>
      <c r="V986" s="25" t="str">
        <f>VLOOKUP(A986,Übersicht!$C$2:$N$67,12,FALSE)</f>
        <v>-</v>
      </c>
      <c r="W986" s="25" t="str">
        <f>VLOOKUP(A986,Übersicht!$C$2:$O$67,13,FALSE)</f>
        <v>-</v>
      </c>
      <c r="X986" s="4" t="s">
        <v>67</v>
      </c>
    </row>
    <row r="987" spans="1:24" x14ac:dyDescent="0.35">
      <c r="A987" s="3">
        <v>2225</v>
      </c>
      <c r="B987" s="22" t="s">
        <v>15</v>
      </c>
      <c r="C987" t="s">
        <v>33</v>
      </c>
      <c r="D987" s="23">
        <f>VLOOKUP(A987,Übersicht!$C$2:$D$67,2,FALSE)</f>
        <v>0</v>
      </c>
      <c r="E987" s="23" t="str">
        <f>VLOOKUP(A987,Übersicht!$C$2:$E$67,3,FALSE)</f>
        <v>5 bis ≤ 16 bar</v>
      </c>
      <c r="F987" s="3">
        <v>981</v>
      </c>
      <c r="G987" s="3">
        <f>VLOOKUP(A987,Übersicht!$C$2:$P$67,14,FALSE)</f>
        <v>3</v>
      </c>
      <c r="H987" s="3">
        <v>1</v>
      </c>
      <c r="I987" s="24">
        <v>622.33333333333337</v>
      </c>
      <c r="J987" s="3">
        <v>1995</v>
      </c>
      <c r="K987" s="4">
        <f t="shared" si="15"/>
        <v>4</v>
      </c>
      <c r="L987" s="21">
        <f>VLOOKUP(A987,Übersicht!$C$2:$F$67,4,FALSE)</f>
        <v>30</v>
      </c>
      <c r="M987" s="21">
        <f>VLOOKUP(A987,Übersicht!$C$2:$F$67,4,FALSE)</f>
        <v>30</v>
      </c>
      <c r="N987" s="3" t="s">
        <v>67</v>
      </c>
      <c r="O987" s="3">
        <v>1</v>
      </c>
      <c r="P987" s="4">
        <f>VLOOKUP(A987,Übersicht!$C$2:$I$67,7,FALSE)*100</f>
        <v>60</v>
      </c>
      <c r="Q987" s="4" t="s">
        <v>67</v>
      </c>
      <c r="R987" s="4">
        <f>VLOOKUP(A987,Übersicht!$C$2:$J$67,8,FALSE)*100</f>
        <v>100</v>
      </c>
      <c r="S987" s="4" t="str">
        <f>VLOOKUP(A987,Übersicht!$C$2:$K$67,9,FALSE)</f>
        <v>-</v>
      </c>
      <c r="T987" s="4" t="str">
        <f>VLOOKUP(A987,Übersicht!$C$2:$L$67,10,FALSE)</f>
        <v>-</v>
      </c>
      <c r="U987" s="25">
        <f>VLOOKUP(A987,Übersicht!$C$2:$M$67,11,FALSE)</f>
        <v>1850</v>
      </c>
      <c r="V987" s="25" t="str">
        <f>VLOOKUP(A987,Übersicht!$C$2:$N$67,12,FALSE)</f>
        <v>-</v>
      </c>
      <c r="W987" s="25" t="str">
        <f>VLOOKUP(A987,Übersicht!$C$2:$O$67,13,FALSE)</f>
        <v>-</v>
      </c>
      <c r="X987" s="4" t="s">
        <v>67</v>
      </c>
    </row>
    <row r="988" spans="1:24" x14ac:dyDescent="0.35">
      <c r="A988" s="3">
        <v>2225</v>
      </c>
      <c r="B988" s="22" t="s">
        <v>15</v>
      </c>
      <c r="C988" t="s">
        <v>33</v>
      </c>
      <c r="D988" s="23">
        <f>VLOOKUP(A988,Übersicht!$C$2:$D$67,2,FALSE)</f>
        <v>0</v>
      </c>
      <c r="E988" s="23" t="str">
        <f>VLOOKUP(A988,Übersicht!$C$2:$E$67,3,FALSE)</f>
        <v>5 bis ≤ 16 bar</v>
      </c>
      <c r="F988" s="3">
        <v>982</v>
      </c>
      <c r="G988" s="3">
        <f>VLOOKUP(A988,Übersicht!$C$2:$P$67,14,FALSE)</f>
        <v>3</v>
      </c>
      <c r="H988" s="3">
        <v>1</v>
      </c>
      <c r="I988" s="24">
        <v>622.33333333333337</v>
      </c>
      <c r="J988" s="3">
        <v>1996</v>
      </c>
      <c r="K988" s="4">
        <f t="shared" si="15"/>
        <v>5</v>
      </c>
      <c r="L988" s="21">
        <f>VLOOKUP(A988,Übersicht!$C$2:$F$67,4,FALSE)</f>
        <v>30</v>
      </c>
      <c r="M988" s="21">
        <f>VLOOKUP(A988,Übersicht!$C$2:$F$67,4,FALSE)</f>
        <v>30</v>
      </c>
      <c r="N988" s="3" t="s">
        <v>67</v>
      </c>
      <c r="O988" s="3">
        <v>1</v>
      </c>
      <c r="P988" s="4">
        <f>VLOOKUP(A988,Übersicht!$C$2:$I$67,7,FALSE)*100</f>
        <v>60</v>
      </c>
      <c r="Q988" s="4" t="s">
        <v>67</v>
      </c>
      <c r="R988" s="4">
        <f>VLOOKUP(A988,Übersicht!$C$2:$J$67,8,FALSE)*100</f>
        <v>100</v>
      </c>
      <c r="S988" s="4" t="str">
        <f>VLOOKUP(A988,Übersicht!$C$2:$K$67,9,FALSE)</f>
        <v>-</v>
      </c>
      <c r="T988" s="4" t="str">
        <f>VLOOKUP(A988,Übersicht!$C$2:$L$67,10,FALSE)</f>
        <v>-</v>
      </c>
      <c r="U988" s="25">
        <f>VLOOKUP(A988,Übersicht!$C$2:$M$67,11,FALSE)</f>
        <v>1850</v>
      </c>
      <c r="V988" s="25" t="str">
        <f>VLOOKUP(A988,Übersicht!$C$2:$N$67,12,FALSE)</f>
        <v>-</v>
      </c>
      <c r="W988" s="25" t="str">
        <f>VLOOKUP(A988,Übersicht!$C$2:$O$67,13,FALSE)</f>
        <v>-</v>
      </c>
      <c r="X988" s="4" t="s">
        <v>67</v>
      </c>
    </row>
    <row r="989" spans="1:24" x14ac:dyDescent="0.35">
      <c r="A989" s="3">
        <v>2225</v>
      </c>
      <c r="B989" s="22" t="s">
        <v>15</v>
      </c>
      <c r="C989" t="s">
        <v>33</v>
      </c>
      <c r="D989" s="23">
        <f>VLOOKUP(A989,Übersicht!$C$2:$D$67,2,FALSE)</f>
        <v>0</v>
      </c>
      <c r="E989" s="23" t="str">
        <f>VLOOKUP(A989,Übersicht!$C$2:$E$67,3,FALSE)</f>
        <v>5 bis ≤ 16 bar</v>
      </c>
      <c r="F989" s="3">
        <v>983</v>
      </c>
      <c r="G989" s="3">
        <f>VLOOKUP(A989,Übersicht!$C$2:$P$67,14,FALSE)</f>
        <v>3</v>
      </c>
      <c r="H989" s="3">
        <v>1</v>
      </c>
      <c r="I989" s="24">
        <v>622.33333333333337</v>
      </c>
      <c r="J989" s="3">
        <v>1997</v>
      </c>
      <c r="K989" s="4">
        <f t="shared" si="15"/>
        <v>6</v>
      </c>
      <c r="L989" s="21">
        <f>VLOOKUP(A989,Übersicht!$C$2:$F$67,4,FALSE)</f>
        <v>30</v>
      </c>
      <c r="M989" s="21">
        <f>VLOOKUP(A989,Übersicht!$C$2:$F$67,4,FALSE)</f>
        <v>30</v>
      </c>
      <c r="N989" s="3" t="s">
        <v>67</v>
      </c>
      <c r="O989" s="3">
        <v>1</v>
      </c>
      <c r="P989" s="4">
        <f>VLOOKUP(A989,Übersicht!$C$2:$I$67,7,FALSE)*100</f>
        <v>60</v>
      </c>
      <c r="Q989" s="4" t="s">
        <v>67</v>
      </c>
      <c r="R989" s="4">
        <f>VLOOKUP(A989,Übersicht!$C$2:$J$67,8,FALSE)*100</f>
        <v>100</v>
      </c>
      <c r="S989" s="4" t="str">
        <f>VLOOKUP(A989,Übersicht!$C$2:$K$67,9,FALSE)</f>
        <v>-</v>
      </c>
      <c r="T989" s="4" t="str">
        <f>VLOOKUP(A989,Übersicht!$C$2:$L$67,10,FALSE)</f>
        <v>-</v>
      </c>
      <c r="U989" s="25">
        <f>VLOOKUP(A989,Übersicht!$C$2:$M$67,11,FALSE)</f>
        <v>1850</v>
      </c>
      <c r="V989" s="25" t="str">
        <f>VLOOKUP(A989,Übersicht!$C$2:$N$67,12,FALSE)</f>
        <v>-</v>
      </c>
      <c r="W989" s="25" t="str">
        <f>VLOOKUP(A989,Übersicht!$C$2:$O$67,13,FALSE)</f>
        <v>-</v>
      </c>
      <c r="X989" s="4" t="s">
        <v>67</v>
      </c>
    </row>
    <row r="990" spans="1:24" x14ac:dyDescent="0.35">
      <c r="A990" s="3">
        <v>2225</v>
      </c>
      <c r="B990" s="22" t="s">
        <v>15</v>
      </c>
      <c r="C990" t="s">
        <v>33</v>
      </c>
      <c r="D990" s="23">
        <f>VLOOKUP(A990,Übersicht!$C$2:$D$67,2,FALSE)</f>
        <v>0</v>
      </c>
      <c r="E990" s="23" t="str">
        <f>VLOOKUP(A990,Übersicht!$C$2:$E$67,3,FALSE)</f>
        <v>5 bis ≤ 16 bar</v>
      </c>
      <c r="F990" s="3">
        <v>984</v>
      </c>
      <c r="G990" s="3">
        <f>VLOOKUP(A990,Übersicht!$C$2:$P$67,14,FALSE)</f>
        <v>3</v>
      </c>
      <c r="H990" s="3">
        <v>1</v>
      </c>
      <c r="I990" s="24">
        <v>622.33333333333337</v>
      </c>
      <c r="J990" s="3">
        <v>1998</v>
      </c>
      <c r="K990" s="4">
        <f t="shared" si="15"/>
        <v>7</v>
      </c>
      <c r="L990" s="21">
        <f>VLOOKUP(A990,Übersicht!$C$2:$F$67,4,FALSE)</f>
        <v>30</v>
      </c>
      <c r="M990" s="21">
        <f>VLOOKUP(A990,Übersicht!$C$2:$F$67,4,FALSE)</f>
        <v>30</v>
      </c>
      <c r="N990" s="3" t="s">
        <v>67</v>
      </c>
      <c r="O990" s="3">
        <v>1</v>
      </c>
      <c r="P990" s="4">
        <f>VLOOKUP(A990,Übersicht!$C$2:$I$67,7,FALSE)*100</f>
        <v>60</v>
      </c>
      <c r="Q990" s="4" t="s">
        <v>67</v>
      </c>
      <c r="R990" s="4">
        <f>VLOOKUP(A990,Übersicht!$C$2:$J$67,8,FALSE)*100</f>
        <v>100</v>
      </c>
      <c r="S990" s="4" t="str">
        <f>VLOOKUP(A990,Übersicht!$C$2:$K$67,9,FALSE)</f>
        <v>-</v>
      </c>
      <c r="T990" s="4" t="str">
        <f>VLOOKUP(A990,Übersicht!$C$2:$L$67,10,FALSE)</f>
        <v>-</v>
      </c>
      <c r="U990" s="25">
        <f>VLOOKUP(A990,Übersicht!$C$2:$M$67,11,FALSE)</f>
        <v>1850</v>
      </c>
      <c r="V990" s="25" t="str">
        <f>VLOOKUP(A990,Übersicht!$C$2:$N$67,12,FALSE)</f>
        <v>-</v>
      </c>
      <c r="W990" s="25" t="str">
        <f>VLOOKUP(A990,Übersicht!$C$2:$O$67,13,FALSE)</f>
        <v>-</v>
      </c>
      <c r="X990" s="4" t="s">
        <v>67</v>
      </c>
    </row>
    <row r="991" spans="1:24" x14ac:dyDescent="0.35">
      <c r="A991" s="3">
        <v>2225</v>
      </c>
      <c r="B991" s="22" t="s">
        <v>15</v>
      </c>
      <c r="C991" t="s">
        <v>33</v>
      </c>
      <c r="D991" s="23">
        <f>VLOOKUP(A991,Übersicht!$C$2:$D$67,2,FALSE)</f>
        <v>0</v>
      </c>
      <c r="E991" s="23" t="str">
        <f>VLOOKUP(A991,Übersicht!$C$2:$E$67,3,FALSE)</f>
        <v>5 bis ≤ 16 bar</v>
      </c>
      <c r="F991" s="3">
        <v>985</v>
      </c>
      <c r="G991" s="3">
        <f>VLOOKUP(A991,Übersicht!$C$2:$P$67,14,FALSE)</f>
        <v>3</v>
      </c>
      <c r="H991" s="3">
        <v>1</v>
      </c>
      <c r="I991" s="24">
        <v>622.33333333333337</v>
      </c>
      <c r="J991" s="3">
        <v>1999</v>
      </c>
      <c r="K991" s="4">
        <f t="shared" si="15"/>
        <v>8</v>
      </c>
      <c r="L991" s="21">
        <f>VLOOKUP(A991,Übersicht!$C$2:$F$67,4,FALSE)</f>
        <v>30</v>
      </c>
      <c r="M991" s="21">
        <f>VLOOKUP(A991,Übersicht!$C$2:$F$67,4,FALSE)</f>
        <v>30</v>
      </c>
      <c r="N991" s="3" t="s">
        <v>67</v>
      </c>
      <c r="O991" s="3">
        <v>1</v>
      </c>
      <c r="P991" s="4">
        <f>VLOOKUP(A991,Übersicht!$C$2:$I$67,7,FALSE)*100</f>
        <v>60</v>
      </c>
      <c r="Q991" s="4" t="s">
        <v>67</v>
      </c>
      <c r="R991" s="4">
        <f>VLOOKUP(A991,Übersicht!$C$2:$J$67,8,FALSE)*100</f>
        <v>100</v>
      </c>
      <c r="S991" s="4" t="str">
        <f>VLOOKUP(A991,Übersicht!$C$2:$K$67,9,FALSE)</f>
        <v>-</v>
      </c>
      <c r="T991" s="4" t="str">
        <f>VLOOKUP(A991,Übersicht!$C$2:$L$67,10,FALSE)</f>
        <v>-</v>
      </c>
      <c r="U991" s="25">
        <f>VLOOKUP(A991,Übersicht!$C$2:$M$67,11,FALSE)</f>
        <v>1850</v>
      </c>
      <c r="V991" s="25" t="str">
        <f>VLOOKUP(A991,Übersicht!$C$2:$N$67,12,FALSE)</f>
        <v>-</v>
      </c>
      <c r="W991" s="25" t="str">
        <f>VLOOKUP(A991,Übersicht!$C$2:$O$67,13,FALSE)</f>
        <v>-</v>
      </c>
      <c r="X991" s="4" t="s">
        <v>67</v>
      </c>
    </row>
    <row r="992" spans="1:24" x14ac:dyDescent="0.35">
      <c r="A992" s="3">
        <v>2225</v>
      </c>
      <c r="B992" s="22" t="s">
        <v>15</v>
      </c>
      <c r="C992" t="s">
        <v>33</v>
      </c>
      <c r="D992" s="23">
        <f>VLOOKUP(A992,Übersicht!$C$2:$D$67,2,FALSE)</f>
        <v>0</v>
      </c>
      <c r="E992" s="23" t="str">
        <f>VLOOKUP(A992,Übersicht!$C$2:$E$67,3,FALSE)</f>
        <v>5 bis ≤ 16 bar</v>
      </c>
      <c r="F992" s="3">
        <v>986</v>
      </c>
      <c r="G992" s="3">
        <f>VLOOKUP(A992,Übersicht!$C$2:$P$67,14,FALSE)</f>
        <v>3</v>
      </c>
      <c r="H992" s="3">
        <v>1</v>
      </c>
      <c r="I992" s="24">
        <v>622.33333333333337</v>
      </c>
      <c r="J992" s="3">
        <v>2000</v>
      </c>
      <c r="K992" s="4">
        <f t="shared" si="15"/>
        <v>9</v>
      </c>
      <c r="L992" s="21">
        <f>VLOOKUP(A992,Übersicht!$C$2:$F$67,4,FALSE)</f>
        <v>30</v>
      </c>
      <c r="M992" s="21">
        <f>VLOOKUP(A992,Übersicht!$C$2:$F$67,4,FALSE)</f>
        <v>30</v>
      </c>
      <c r="N992" s="3" t="s">
        <v>67</v>
      </c>
      <c r="O992" s="3">
        <v>1</v>
      </c>
      <c r="P992" s="4">
        <f>VLOOKUP(A992,Übersicht!$C$2:$I$67,7,FALSE)*100</f>
        <v>60</v>
      </c>
      <c r="Q992" s="4" t="s">
        <v>67</v>
      </c>
      <c r="R992" s="4">
        <f>VLOOKUP(A992,Übersicht!$C$2:$J$67,8,FALSE)*100</f>
        <v>100</v>
      </c>
      <c r="S992" s="4" t="str">
        <f>VLOOKUP(A992,Übersicht!$C$2:$K$67,9,FALSE)</f>
        <v>-</v>
      </c>
      <c r="T992" s="4" t="str">
        <f>VLOOKUP(A992,Übersicht!$C$2:$L$67,10,FALSE)</f>
        <v>-</v>
      </c>
      <c r="U992" s="25">
        <f>VLOOKUP(A992,Übersicht!$C$2:$M$67,11,FALSE)</f>
        <v>1850</v>
      </c>
      <c r="V992" s="25" t="str">
        <f>VLOOKUP(A992,Übersicht!$C$2:$N$67,12,FALSE)</f>
        <v>-</v>
      </c>
      <c r="W992" s="25" t="str">
        <f>VLOOKUP(A992,Übersicht!$C$2:$O$67,13,FALSE)</f>
        <v>-</v>
      </c>
      <c r="X992" s="4" t="s">
        <v>67</v>
      </c>
    </row>
    <row r="993" spans="1:24" x14ac:dyDescent="0.35">
      <c r="A993" s="3">
        <v>2225</v>
      </c>
      <c r="B993" s="22" t="s">
        <v>15</v>
      </c>
      <c r="C993" t="s">
        <v>33</v>
      </c>
      <c r="D993" s="23">
        <f>VLOOKUP(A993,Übersicht!$C$2:$D$67,2,FALSE)</f>
        <v>0</v>
      </c>
      <c r="E993" s="23" t="str">
        <f>VLOOKUP(A993,Übersicht!$C$2:$E$67,3,FALSE)</f>
        <v>5 bis ≤ 16 bar</v>
      </c>
      <c r="F993" s="3">
        <v>987</v>
      </c>
      <c r="G993" s="3">
        <f>VLOOKUP(A993,Übersicht!$C$2:$P$67,14,FALSE)</f>
        <v>3</v>
      </c>
      <c r="H993" s="3">
        <v>1</v>
      </c>
      <c r="I993" s="24">
        <v>622.33333333333337</v>
      </c>
      <c r="J993" s="3">
        <v>2001</v>
      </c>
      <c r="K993" s="4">
        <f t="shared" si="15"/>
        <v>10</v>
      </c>
      <c r="L993" s="21">
        <f>VLOOKUP(A993,Übersicht!$C$2:$F$67,4,FALSE)</f>
        <v>30</v>
      </c>
      <c r="M993" s="21">
        <f>VLOOKUP(A993,Übersicht!$C$2:$F$67,4,FALSE)</f>
        <v>30</v>
      </c>
      <c r="N993" s="3" t="s">
        <v>67</v>
      </c>
      <c r="O993" s="3">
        <v>1</v>
      </c>
      <c r="P993" s="4">
        <f>VLOOKUP(A993,Übersicht!$C$2:$I$67,7,FALSE)*100</f>
        <v>60</v>
      </c>
      <c r="Q993" s="4" t="s">
        <v>67</v>
      </c>
      <c r="R993" s="4">
        <f>VLOOKUP(A993,Übersicht!$C$2:$J$67,8,FALSE)*100</f>
        <v>100</v>
      </c>
      <c r="S993" s="4" t="str">
        <f>VLOOKUP(A993,Übersicht!$C$2:$K$67,9,FALSE)</f>
        <v>-</v>
      </c>
      <c r="T993" s="4" t="str">
        <f>VLOOKUP(A993,Übersicht!$C$2:$L$67,10,FALSE)</f>
        <v>-</v>
      </c>
      <c r="U993" s="25">
        <f>VLOOKUP(A993,Übersicht!$C$2:$M$67,11,FALSE)</f>
        <v>1850</v>
      </c>
      <c r="V993" s="25" t="str">
        <f>VLOOKUP(A993,Übersicht!$C$2:$N$67,12,FALSE)</f>
        <v>-</v>
      </c>
      <c r="W993" s="25" t="str">
        <f>VLOOKUP(A993,Übersicht!$C$2:$O$67,13,FALSE)</f>
        <v>-</v>
      </c>
      <c r="X993" s="4" t="s">
        <v>67</v>
      </c>
    </row>
    <row r="994" spans="1:24" x14ac:dyDescent="0.35">
      <c r="A994" s="3">
        <v>2225</v>
      </c>
      <c r="B994" s="22" t="s">
        <v>15</v>
      </c>
      <c r="C994" t="s">
        <v>33</v>
      </c>
      <c r="D994" s="23">
        <f>VLOOKUP(A994,Übersicht!$C$2:$D$67,2,FALSE)</f>
        <v>0</v>
      </c>
      <c r="E994" s="23" t="str">
        <f>VLOOKUP(A994,Übersicht!$C$2:$E$67,3,FALSE)</f>
        <v>5 bis ≤ 16 bar</v>
      </c>
      <c r="F994" s="3">
        <v>988</v>
      </c>
      <c r="G994" s="3">
        <f>VLOOKUP(A994,Übersicht!$C$2:$P$67,14,FALSE)</f>
        <v>3</v>
      </c>
      <c r="H994" s="3">
        <v>1</v>
      </c>
      <c r="I994" s="24">
        <v>622.33333333333337</v>
      </c>
      <c r="J994" s="3">
        <v>2002</v>
      </c>
      <c r="K994" s="4">
        <f t="shared" si="15"/>
        <v>11</v>
      </c>
      <c r="L994" s="21">
        <f>VLOOKUP(A994,Übersicht!$C$2:$F$67,4,FALSE)</f>
        <v>30</v>
      </c>
      <c r="M994" s="21">
        <f>VLOOKUP(A994,Übersicht!$C$2:$F$67,4,FALSE)</f>
        <v>30</v>
      </c>
      <c r="N994" s="3" t="s">
        <v>67</v>
      </c>
      <c r="O994" s="3">
        <v>1</v>
      </c>
      <c r="P994" s="4">
        <f>VLOOKUP(A994,Übersicht!$C$2:$I$67,7,FALSE)*100</f>
        <v>60</v>
      </c>
      <c r="Q994" s="4" t="s">
        <v>67</v>
      </c>
      <c r="R994" s="4">
        <f>VLOOKUP(A994,Übersicht!$C$2:$J$67,8,FALSE)*100</f>
        <v>100</v>
      </c>
      <c r="S994" s="4" t="str">
        <f>VLOOKUP(A994,Übersicht!$C$2:$K$67,9,FALSE)</f>
        <v>-</v>
      </c>
      <c r="T994" s="4" t="str">
        <f>VLOOKUP(A994,Übersicht!$C$2:$L$67,10,FALSE)</f>
        <v>-</v>
      </c>
      <c r="U994" s="25">
        <f>VLOOKUP(A994,Übersicht!$C$2:$M$67,11,FALSE)</f>
        <v>1850</v>
      </c>
      <c r="V994" s="25" t="str">
        <f>VLOOKUP(A994,Übersicht!$C$2:$N$67,12,FALSE)</f>
        <v>-</v>
      </c>
      <c r="W994" s="25" t="str">
        <f>VLOOKUP(A994,Übersicht!$C$2:$O$67,13,FALSE)</f>
        <v>-</v>
      </c>
      <c r="X994" s="4" t="s">
        <v>67</v>
      </c>
    </row>
    <row r="995" spans="1:24" x14ac:dyDescent="0.35">
      <c r="A995" s="3">
        <v>2225</v>
      </c>
      <c r="B995" s="22" t="s">
        <v>15</v>
      </c>
      <c r="C995" t="s">
        <v>33</v>
      </c>
      <c r="D995" s="23">
        <f>VLOOKUP(A995,Übersicht!$C$2:$D$67,2,FALSE)</f>
        <v>0</v>
      </c>
      <c r="E995" s="23" t="str">
        <f>VLOOKUP(A995,Übersicht!$C$2:$E$67,3,FALSE)</f>
        <v>5 bis ≤ 16 bar</v>
      </c>
      <c r="F995" s="3">
        <v>989</v>
      </c>
      <c r="G995" s="3">
        <f>VLOOKUP(A995,Übersicht!$C$2:$P$67,14,FALSE)</f>
        <v>3</v>
      </c>
      <c r="H995" s="3">
        <v>1</v>
      </c>
      <c r="I995" s="24">
        <v>622.33333333333337</v>
      </c>
      <c r="J995" s="3">
        <v>2003</v>
      </c>
      <c r="K995" s="4">
        <f t="shared" si="15"/>
        <v>12</v>
      </c>
      <c r="L995" s="21">
        <f>VLOOKUP(A995,Übersicht!$C$2:$F$67,4,FALSE)</f>
        <v>30</v>
      </c>
      <c r="M995" s="21">
        <f>VLOOKUP(A995,Übersicht!$C$2:$F$67,4,FALSE)</f>
        <v>30</v>
      </c>
      <c r="N995" s="3" t="s">
        <v>67</v>
      </c>
      <c r="O995" s="3">
        <v>1</v>
      </c>
      <c r="P995" s="4">
        <f>VLOOKUP(A995,Übersicht!$C$2:$I$67,7,FALSE)*100</f>
        <v>60</v>
      </c>
      <c r="Q995" s="4" t="s">
        <v>67</v>
      </c>
      <c r="R995" s="4">
        <f>VLOOKUP(A995,Übersicht!$C$2:$J$67,8,FALSE)*100</f>
        <v>100</v>
      </c>
      <c r="S995" s="4" t="str">
        <f>VLOOKUP(A995,Übersicht!$C$2:$K$67,9,FALSE)</f>
        <v>-</v>
      </c>
      <c r="T995" s="4" t="str">
        <f>VLOOKUP(A995,Übersicht!$C$2:$L$67,10,FALSE)</f>
        <v>-</v>
      </c>
      <c r="U995" s="25">
        <f>VLOOKUP(A995,Übersicht!$C$2:$M$67,11,FALSE)</f>
        <v>1850</v>
      </c>
      <c r="V995" s="25" t="str">
        <f>VLOOKUP(A995,Übersicht!$C$2:$N$67,12,FALSE)</f>
        <v>-</v>
      </c>
      <c r="W995" s="25" t="str">
        <f>VLOOKUP(A995,Übersicht!$C$2:$O$67,13,FALSE)</f>
        <v>-</v>
      </c>
      <c r="X995" s="4" t="s">
        <v>67</v>
      </c>
    </row>
    <row r="996" spans="1:24" x14ac:dyDescent="0.35">
      <c r="A996" s="3">
        <v>2225</v>
      </c>
      <c r="B996" s="22" t="s">
        <v>15</v>
      </c>
      <c r="C996" t="s">
        <v>33</v>
      </c>
      <c r="D996" s="23">
        <f>VLOOKUP(A996,Übersicht!$C$2:$D$67,2,FALSE)</f>
        <v>0</v>
      </c>
      <c r="E996" s="23" t="str">
        <f>VLOOKUP(A996,Übersicht!$C$2:$E$67,3,FALSE)</f>
        <v>5 bis ≤ 16 bar</v>
      </c>
      <c r="F996" s="3">
        <v>990</v>
      </c>
      <c r="G996" s="3">
        <f>VLOOKUP(A996,Übersicht!$C$2:$P$67,14,FALSE)</f>
        <v>3</v>
      </c>
      <c r="H996" s="3">
        <v>1</v>
      </c>
      <c r="I996" s="24">
        <v>622.33333333333337</v>
      </c>
      <c r="J996" s="3">
        <v>2004</v>
      </c>
      <c r="K996" s="4">
        <f t="shared" si="15"/>
        <v>13</v>
      </c>
      <c r="L996" s="21">
        <f>VLOOKUP(A996,Übersicht!$C$2:$F$67,4,FALSE)</f>
        <v>30</v>
      </c>
      <c r="M996" s="21">
        <f>VLOOKUP(A996,Übersicht!$C$2:$F$67,4,FALSE)</f>
        <v>30</v>
      </c>
      <c r="N996" s="3" t="s">
        <v>67</v>
      </c>
      <c r="O996" s="3">
        <v>1</v>
      </c>
      <c r="P996" s="4">
        <f>VLOOKUP(A996,Übersicht!$C$2:$I$67,7,FALSE)*100</f>
        <v>60</v>
      </c>
      <c r="Q996" s="4" t="s">
        <v>67</v>
      </c>
      <c r="R996" s="4">
        <f>VLOOKUP(A996,Übersicht!$C$2:$J$67,8,FALSE)*100</f>
        <v>100</v>
      </c>
      <c r="S996" s="4" t="str">
        <f>VLOOKUP(A996,Übersicht!$C$2:$K$67,9,FALSE)</f>
        <v>-</v>
      </c>
      <c r="T996" s="4" t="str">
        <f>VLOOKUP(A996,Übersicht!$C$2:$L$67,10,FALSE)</f>
        <v>-</v>
      </c>
      <c r="U996" s="25">
        <f>VLOOKUP(A996,Übersicht!$C$2:$M$67,11,FALSE)</f>
        <v>1850</v>
      </c>
      <c r="V996" s="25" t="str">
        <f>VLOOKUP(A996,Übersicht!$C$2:$N$67,12,FALSE)</f>
        <v>-</v>
      </c>
      <c r="W996" s="25" t="str">
        <f>VLOOKUP(A996,Übersicht!$C$2:$O$67,13,FALSE)</f>
        <v>-</v>
      </c>
      <c r="X996" s="4" t="s">
        <v>67</v>
      </c>
    </row>
    <row r="997" spans="1:24" x14ac:dyDescent="0.35">
      <c r="A997" s="3">
        <v>2225</v>
      </c>
      <c r="B997" s="22" t="s">
        <v>15</v>
      </c>
      <c r="C997" t="s">
        <v>33</v>
      </c>
      <c r="D997" s="23">
        <f>VLOOKUP(A997,Übersicht!$C$2:$D$67,2,FALSE)</f>
        <v>0</v>
      </c>
      <c r="E997" s="23" t="str">
        <f>VLOOKUP(A997,Übersicht!$C$2:$E$67,3,FALSE)</f>
        <v>5 bis ≤ 16 bar</v>
      </c>
      <c r="F997" s="3">
        <v>991</v>
      </c>
      <c r="G997" s="3">
        <f>VLOOKUP(A997,Übersicht!$C$2:$P$67,14,FALSE)</f>
        <v>3</v>
      </c>
      <c r="H997" s="3">
        <v>1</v>
      </c>
      <c r="I997" s="24">
        <v>622.33333333333337</v>
      </c>
      <c r="J997" s="3">
        <v>2005</v>
      </c>
      <c r="K997" s="4">
        <f t="shared" si="15"/>
        <v>14</v>
      </c>
      <c r="L997" s="21">
        <f>VLOOKUP(A997,Übersicht!$C$2:$F$67,4,FALSE)</f>
        <v>30</v>
      </c>
      <c r="M997" s="21">
        <f>VLOOKUP(A997,Übersicht!$C$2:$F$67,4,FALSE)</f>
        <v>30</v>
      </c>
      <c r="N997" s="3" t="s">
        <v>67</v>
      </c>
      <c r="O997" s="3">
        <v>1</v>
      </c>
      <c r="P997" s="4">
        <f>VLOOKUP(A997,Übersicht!$C$2:$I$67,7,FALSE)*100</f>
        <v>60</v>
      </c>
      <c r="Q997" s="4" t="s">
        <v>67</v>
      </c>
      <c r="R997" s="4">
        <f>VLOOKUP(A997,Übersicht!$C$2:$J$67,8,FALSE)*100</f>
        <v>100</v>
      </c>
      <c r="S997" s="4" t="str">
        <f>VLOOKUP(A997,Übersicht!$C$2:$K$67,9,FALSE)</f>
        <v>-</v>
      </c>
      <c r="T997" s="4" t="str">
        <f>VLOOKUP(A997,Übersicht!$C$2:$L$67,10,FALSE)</f>
        <v>-</v>
      </c>
      <c r="U997" s="25">
        <f>VLOOKUP(A997,Übersicht!$C$2:$M$67,11,FALSE)</f>
        <v>1850</v>
      </c>
      <c r="V997" s="25" t="str">
        <f>VLOOKUP(A997,Übersicht!$C$2:$N$67,12,FALSE)</f>
        <v>-</v>
      </c>
      <c r="W997" s="25" t="str">
        <f>VLOOKUP(A997,Übersicht!$C$2:$O$67,13,FALSE)</f>
        <v>-</v>
      </c>
      <c r="X997" s="4" t="s">
        <v>67</v>
      </c>
    </row>
    <row r="998" spans="1:24" x14ac:dyDescent="0.35">
      <c r="A998" s="3">
        <v>2225</v>
      </c>
      <c r="B998" s="22" t="s">
        <v>15</v>
      </c>
      <c r="C998" t="s">
        <v>33</v>
      </c>
      <c r="D998" s="23">
        <f>VLOOKUP(A998,Übersicht!$C$2:$D$67,2,FALSE)</f>
        <v>0</v>
      </c>
      <c r="E998" s="23" t="str">
        <f>VLOOKUP(A998,Übersicht!$C$2:$E$67,3,FALSE)</f>
        <v>5 bis ≤ 16 bar</v>
      </c>
      <c r="F998" s="3">
        <v>992</v>
      </c>
      <c r="G998" s="3">
        <f>VLOOKUP(A998,Übersicht!$C$2:$P$67,14,FALSE)</f>
        <v>3</v>
      </c>
      <c r="H998" s="3">
        <v>1</v>
      </c>
      <c r="I998" s="24">
        <v>622.33333333333337</v>
      </c>
      <c r="J998" s="3">
        <v>2006</v>
      </c>
      <c r="K998" s="4">
        <f t="shared" si="15"/>
        <v>15</v>
      </c>
      <c r="L998" s="21">
        <f>VLOOKUP(A998,Übersicht!$C$2:$F$67,4,FALSE)</f>
        <v>30</v>
      </c>
      <c r="M998" s="21">
        <f>VLOOKUP(A998,Übersicht!$C$2:$F$67,4,FALSE)</f>
        <v>30</v>
      </c>
      <c r="N998" s="3" t="s">
        <v>67</v>
      </c>
      <c r="O998" s="3">
        <v>1</v>
      </c>
      <c r="P998" s="4">
        <f>VLOOKUP(A998,Übersicht!$C$2:$I$67,7,FALSE)*100</f>
        <v>60</v>
      </c>
      <c r="Q998" s="4" t="s">
        <v>67</v>
      </c>
      <c r="R998" s="4">
        <f>VLOOKUP(A998,Übersicht!$C$2:$J$67,8,FALSE)*100</f>
        <v>100</v>
      </c>
      <c r="S998" s="4" t="str">
        <f>VLOOKUP(A998,Übersicht!$C$2:$K$67,9,FALSE)</f>
        <v>-</v>
      </c>
      <c r="T998" s="4" t="str">
        <f>VLOOKUP(A998,Übersicht!$C$2:$L$67,10,FALSE)</f>
        <v>-</v>
      </c>
      <c r="U998" s="25">
        <f>VLOOKUP(A998,Übersicht!$C$2:$M$67,11,FALSE)</f>
        <v>1850</v>
      </c>
      <c r="V998" s="25" t="str">
        <f>VLOOKUP(A998,Übersicht!$C$2:$N$67,12,FALSE)</f>
        <v>-</v>
      </c>
      <c r="W998" s="25" t="str">
        <f>VLOOKUP(A998,Übersicht!$C$2:$O$67,13,FALSE)</f>
        <v>-</v>
      </c>
      <c r="X998" s="4" t="s">
        <v>67</v>
      </c>
    </row>
    <row r="999" spans="1:24" x14ac:dyDescent="0.35">
      <c r="A999" s="3">
        <v>2225</v>
      </c>
      <c r="B999" s="22" t="s">
        <v>15</v>
      </c>
      <c r="C999" t="s">
        <v>33</v>
      </c>
      <c r="D999" s="23">
        <f>VLOOKUP(A999,Übersicht!$C$2:$D$67,2,FALSE)</f>
        <v>0</v>
      </c>
      <c r="E999" s="23" t="str">
        <f>VLOOKUP(A999,Übersicht!$C$2:$E$67,3,FALSE)</f>
        <v>5 bis ≤ 16 bar</v>
      </c>
      <c r="F999" s="3">
        <v>993</v>
      </c>
      <c r="G999" s="3">
        <f>VLOOKUP(A999,Übersicht!$C$2:$P$67,14,FALSE)</f>
        <v>3</v>
      </c>
      <c r="H999" s="3">
        <v>1</v>
      </c>
      <c r="I999" s="24">
        <v>622.33333333333337</v>
      </c>
      <c r="J999" s="3">
        <v>2007</v>
      </c>
      <c r="K999" s="4">
        <f t="shared" si="15"/>
        <v>16</v>
      </c>
      <c r="L999" s="21">
        <f>VLOOKUP(A999,Übersicht!$C$2:$F$67,4,FALSE)</f>
        <v>30</v>
      </c>
      <c r="M999" s="21">
        <f>VLOOKUP(A999,Übersicht!$C$2:$F$67,4,FALSE)</f>
        <v>30</v>
      </c>
      <c r="N999" s="3" t="s">
        <v>67</v>
      </c>
      <c r="O999" s="3">
        <v>1</v>
      </c>
      <c r="P999" s="4">
        <f>VLOOKUP(A999,Übersicht!$C$2:$I$67,7,FALSE)*100</f>
        <v>60</v>
      </c>
      <c r="Q999" s="4" t="s">
        <v>67</v>
      </c>
      <c r="R999" s="4">
        <f>VLOOKUP(A999,Übersicht!$C$2:$J$67,8,FALSE)*100</f>
        <v>100</v>
      </c>
      <c r="S999" s="4" t="str">
        <f>VLOOKUP(A999,Übersicht!$C$2:$K$67,9,FALSE)</f>
        <v>-</v>
      </c>
      <c r="T999" s="4" t="str">
        <f>VLOOKUP(A999,Übersicht!$C$2:$L$67,10,FALSE)</f>
        <v>-</v>
      </c>
      <c r="U999" s="25">
        <f>VLOOKUP(A999,Übersicht!$C$2:$M$67,11,FALSE)</f>
        <v>1850</v>
      </c>
      <c r="V999" s="25" t="str">
        <f>VLOOKUP(A999,Übersicht!$C$2:$N$67,12,FALSE)</f>
        <v>-</v>
      </c>
      <c r="W999" s="25" t="str">
        <f>VLOOKUP(A999,Übersicht!$C$2:$O$67,13,FALSE)</f>
        <v>-</v>
      </c>
      <c r="X999" s="4" t="s">
        <v>67</v>
      </c>
    </row>
    <row r="1000" spans="1:24" x14ac:dyDescent="0.35">
      <c r="A1000" s="3">
        <v>2225</v>
      </c>
      <c r="B1000" s="22" t="s">
        <v>15</v>
      </c>
      <c r="C1000" t="s">
        <v>33</v>
      </c>
      <c r="D1000" s="23">
        <f>VLOOKUP(A1000,Übersicht!$C$2:$D$67,2,FALSE)</f>
        <v>0</v>
      </c>
      <c r="E1000" s="23" t="str">
        <f>VLOOKUP(A1000,Übersicht!$C$2:$E$67,3,FALSE)</f>
        <v>5 bis ≤ 16 bar</v>
      </c>
      <c r="F1000" s="3">
        <v>994</v>
      </c>
      <c r="G1000" s="3">
        <f>VLOOKUP(A1000,Übersicht!$C$2:$P$67,14,FALSE)</f>
        <v>3</v>
      </c>
      <c r="H1000" s="3">
        <v>1</v>
      </c>
      <c r="I1000" s="24">
        <v>622.33333333333337</v>
      </c>
      <c r="J1000" s="3">
        <v>2008</v>
      </c>
      <c r="K1000" s="4">
        <f t="shared" si="15"/>
        <v>17</v>
      </c>
      <c r="L1000" s="21">
        <f>VLOOKUP(A1000,Übersicht!$C$2:$F$67,4,FALSE)</f>
        <v>30</v>
      </c>
      <c r="M1000" s="21">
        <f>VLOOKUP(A1000,Übersicht!$C$2:$F$67,4,FALSE)</f>
        <v>30</v>
      </c>
      <c r="N1000" s="3" t="s">
        <v>67</v>
      </c>
      <c r="O1000" s="3">
        <v>1</v>
      </c>
      <c r="P1000" s="4">
        <f>VLOOKUP(A1000,Übersicht!$C$2:$I$67,7,FALSE)*100</f>
        <v>60</v>
      </c>
      <c r="Q1000" s="4" t="s">
        <v>67</v>
      </c>
      <c r="R1000" s="4">
        <f>VLOOKUP(A1000,Übersicht!$C$2:$J$67,8,FALSE)*100</f>
        <v>100</v>
      </c>
      <c r="S1000" s="4" t="str">
        <f>VLOOKUP(A1000,Übersicht!$C$2:$K$67,9,FALSE)</f>
        <v>-</v>
      </c>
      <c r="T1000" s="4" t="str">
        <f>VLOOKUP(A1000,Übersicht!$C$2:$L$67,10,FALSE)</f>
        <v>-</v>
      </c>
      <c r="U1000" s="25">
        <f>VLOOKUP(A1000,Übersicht!$C$2:$M$67,11,FALSE)</f>
        <v>1850</v>
      </c>
      <c r="V1000" s="25" t="str">
        <f>VLOOKUP(A1000,Übersicht!$C$2:$N$67,12,FALSE)</f>
        <v>-</v>
      </c>
      <c r="W1000" s="25" t="str">
        <f>VLOOKUP(A1000,Übersicht!$C$2:$O$67,13,FALSE)</f>
        <v>-</v>
      </c>
      <c r="X1000" s="4" t="s">
        <v>67</v>
      </c>
    </row>
    <row r="1001" spans="1:24" x14ac:dyDescent="0.35">
      <c r="A1001" s="3">
        <v>2225</v>
      </c>
      <c r="B1001" s="22" t="s">
        <v>15</v>
      </c>
      <c r="C1001" t="s">
        <v>33</v>
      </c>
      <c r="D1001" s="23">
        <f>VLOOKUP(A1001,Übersicht!$C$2:$D$67,2,FALSE)</f>
        <v>0</v>
      </c>
      <c r="E1001" s="23" t="str">
        <f>VLOOKUP(A1001,Übersicht!$C$2:$E$67,3,FALSE)</f>
        <v>5 bis ≤ 16 bar</v>
      </c>
      <c r="F1001" s="3">
        <v>995</v>
      </c>
      <c r="G1001" s="3">
        <f>VLOOKUP(A1001,Übersicht!$C$2:$P$67,14,FALSE)</f>
        <v>3</v>
      </c>
      <c r="H1001" s="3">
        <v>1</v>
      </c>
      <c r="I1001" s="24">
        <v>622.33333333333337</v>
      </c>
      <c r="J1001" s="3">
        <v>2009</v>
      </c>
      <c r="K1001" s="4">
        <f t="shared" si="15"/>
        <v>18</v>
      </c>
      <c r="L1001" s="21">
        <f>VLOOKUP(A1001,Übersicht!$C$2:$F$67,4,FALSE)</f>
        <v>30</v>
      </c>
      <c r="M1001" s="21">
        <f>VLOOKUP(A1001,Übersicht!$C$2:$F$67,4,FALSE)</f>
        <v>30</v>
      </c>
      <c r="N1001" s="3" t="s">
        <v>67</v>
      </c>
      <c r="O1001" s="3">
        <v>1</v>
      </c>
      <c r="P1001" s="4">
        <f>VLOOKUP(A1001,Übersicht!$C$2:$I$67,7,FALSE)*100</f>
        <v>60</v>
      </c>
      <c r="Q1001" s="4" t="s">
        <v>67</v>
      </c>
      <c r="R1001" s="4">
        <f>VLOOKUP(A1001,Übersicht!$C$2:$J$67,8,FALSE)*100</f>
        <v>100</v>
      </c>
      <c r="S1001" s="4" t="str">
        <f>VLOOKUP(A1001,Übersicht!$C$2:$K$67,9,FALSE)</f>
        <v>-</v>
      </c>
      <c r="T1001" s="4" t="str">
        <f>VLOOKUP(A1001,Übersicht!$C$2:$L$67,10,FALSE)</f>
        <v>-</v>
      </c>
      <c r="U1001" s="25">
        <f>VLOOKUP(A1001,Übersicht!$C$2:$M$67,11,FALSE)</f>
        <v>1850</v>
      </c>
      <c r="V1001" s="25" t="str">
        <f>VLOOKUP(A1001,Übersicht!$C$2:$N$67,12,FALSE)</f>
        <v>-</v>
      </c>
      <c r="W1001" s="25" t="str">
        <f>VLOOKUP(A1001,Übersicht!$C$2:$O$67,13,FALSE)</f>
        <v>-</v>
      </c>
      <c r="X1001" s="4" t="s">
        <v>67</v>
      </c>
    </row>
    <row r="1002" spans="1:24" x14ac:dyDescent="0.35">
      <c r="A1002" s="3">
        <v>2225</v>
      </c>
      <c r="B1002" s="22" t="s">
        <v>15</v>
      </c>
      <c r="C1002" t="s">
        <v>33</v>
      </c>
      <c r="D1002" s="23">
        <f>VLOOKUP(A1002,Übersicht!$C$2:$D$67,2,FALSE)</f>
        <v>0</v>
      </c>
      <c r="E1002" s="23" t="str">
        <f>VLOOKUP(A1002,Übersicht!$C$2:$E$67,3,FALSE)</f>
        <v>5 bis ≤ 16 bar</v>
      </c>
      <c r="F1002" s="3">
        <v>996</v>
      </c>
      <c r="G1002" s="3">
        <f>VLOOKUP(A1002,Übersicht!$C$2:$P$67,14,FALSE)</f>
        <v>3</v>
      </c>
      <c r="H1002" s="3">
        <v>1</v>
      </c>
      <c r="I1002" s="24">
        <v>622.33333333333337</v>
      </c>
      <c r="J1002" s="3">
        <v>2010</v>
      </c>
      <c r="K1002" s="4">
        <f t="shared" si="15"/>
        <v>19</v>
      </c>
      <c r="L1002" s="21">
        <f>VLOOKUP(A1002,Übersicht!$C$2:$F$67,4,FALSE)</f>
        <v>30</v>
      </c>
      <c r="M1002" s="21">
        <f>VLOOKUP(A1002,Übersicht!$C$2:$F$67,4,FALSE)</f>
        <v>30</v>
      </c>
      <c r="N1002" s="3" t="s">
        <v>67</v>
      </c>
      <c r="O1002" s="3">
        <v>1</v>
      </c>
      <c r="P1002" s="4">
        <f>VLOOKUP(A1002,Übersicht!$C$2:$I$67,7,FALSE)*100</f>
        <v>60</v>
      </c>
      <c r="Q1002" s="4" t="s">
        <v>67</v>
      </c>
      <c r="R1002" s="4">
        <f>VLOOKUP(A1002,Übersicht!$C$2:$J$67,8,FALSE)*100</f>
        <v>100</v>
      </c>
      <c r="S1002" s="4" t="str">
        <f>VLOOKUP(A1002,Übersicht!$C$2:$K$67,9,FALSE)</f>
        <v>-</v>
      </c>
      <c r="T1002" s="4" t="str">
        <f>VLOOKUP(A1002,Übersicht!$C$2:$L$67,10,FALSE)</f>
        <v>-</v>
      </c>
      <c r="U1002" s="25">
        <f>VLOOKUP(A1002,Übersicht!$C$2:$M$67,11,FALSE)</f>
        <v>1850</v>
      </c>
      <c r="V1002" s="25" t="str">
        <f>VLOOKUP(A1002,Übersicht!$C$2:$N$67,12,FALSE)</f>
        <v>-</v>
      </c>
      <c r="W1002" s="25" t="str">
        <f>VLOOKUP(A1002,Übersicht!$C$2:$O$67,13,FALSE)</f>
        <v>-</v>
      </c>
      <c r="X1002" s="4" t="s">
        <v>67</v>
      </c>
    </row>
    <row r="1003" spans="1:24" x14ac:dyDescent="0.35">
      <c r="A1003" s="3">
        <v>2225</v>
      </c>
      <c r="B1003" s="22" t="s">
        <v>15</v>
      </c>
      <c r="C1003" t="s">
        <v>33</v>
      </c>
      <c r="D1003" s="23">
        <f>VLOOKUP(A1003,Übersicht!$C$2:$D$67,2,FALSE)</f>
        <v>0</v>
      </c>
      <c r="E1003" s="23" t="str">
        <f>VLOOKUP(A1003,Übersicht!$C$2:$E$67,3,FALSE)</f>
        <v>5 bis ≤ 16 bar</v>
      </c>
      <c r="F1003" s="3">
        <v>997</v>
      </c>
      <c r="G1003" s="3">
        <f>VLOOKUP(A1003,Übersicht!$C$2:$P$67,14,FALSE)</f>
        <v>3</v>
      </c>
      <c r="H1003" s="3">
        <v>1</v>
      </c>
      <c r="I1003" s="24">
        <v>622.33333333333337</v>
      </c>
      <c r="J1003" s="3">
        <v>2011</v>
      </c>
      <c r="K1003" s="4">
        <f t="shared" si="15"/>
        <v>20</v>
      </c>
      <c r="L1003" s="21">
        <f>VLOOKUP(A1003,Übersicht!$C$2:$F$67,4,FALSE)</f>
        <v>30</v>
      </c>
      <c r="M1003" s="21">
        <f>VLOOKUP(A1003,Übersicht!$C$2:$F$67,4,FALSE)</f>
        <v>30</v>
      </c>
      <c r="N1003" s="3" t="s">
        <v>67</v>
      </c>
      <c r="O1003" s="3">
        <v>1</v>
      </c>
      <c r="P1003" s="4">
        <f>VLOOKUP(A1003,Übersicht!$C$2:$I$67,7,FALSE)*100</f>
        <v>60</v>
      </c>
      <c r="Q1003" s="4" t="s">
        <v>67</v>
      </c>
      <c r="R1003" s="4">
        <f>VLOOKUP(A1003,Übersicht!$C$2:$J$67,8,FALSE)*100</f>
        <v>100</v>
      </c>
      <c r="S1003" s="4" t="str">
        <f>VLOOKUP(A1003,Übersicht!$C$2:$K$67,9,FALSE)</f>
        <v>-</v>
      </c>
      <c r="T1003" s="4" t="str">
        <f>VLOOKUP(A1003,Übersicht!$C$2:$L$67,10,FALSE)</f>
        <v>-</v>
      </c>
      <c r="U1003" s="25">
        <f>VLOOKUP(A1003,Übersicht!$C$2:$M$67,11,FALSE)</f>
        <v>1850</v>
      </c>
      <c r="V1003" s="25" t="str">
        <f>VLOOKUP(A1003,Übersicht!$C$2:$N$67,12,FALSE)</f>
        <v>-</v>
      </c>
      <c r="W1003" s="25" t="str">
        <f>VLOOKUP(A1003,Übersicht!$C$2:$O$67,13,FALSE)</f>
        <v>-</v>
      </c>
      <c r="X1003" s="4" t="s">
        <v>67</v>
      </c>
    </row>
    <row r="1004" spans="1:24" x14ac:dyDescent="0.35">
      <c r="A1004" s="3">
        <v>2225</v>
      </c>
      <c r="B1004" s="22" t="s">
        <v>15</v>
      </c>
      <c r="C1004" t="s">
        <v>33</v>
      </c>
      <c r="D1004" s="23">
        <f>VLOOKUP(A1004,Übersicht!$C$2:$D$67,2,FALSE)</f>
        <v>0</v>
      </c>
      <c r="E1004" s="23" t="str">
        <f>VLOOKUP(A1004,Übersicht!$C$2:$E$67,3,FALSE)</f>
        <v>5 bis ≤ 16 bar</v>
      </c>
      <c r="F1004" s="3">
        <v>998</v>
      </c>
      <c r="G1004" s="3">
        <f>VLOOKUP(A1004,Übersicht!$C$2:$P$67,14,FALSE)</f>
        <v>3</v>
      </c>
      <c r="H1004" s="3">
        <v>1</v>
      </c>
      <c r="I1004" s="24">
        <v>622.33333333333337</v>
      </c>
      <c r="J1004" s="3">
        <v>2012</v>
      </c>
      <c r="K1004" s="4">
        <f t="shared" si="15"/>
        <v>21</v>
      </c>
      <c r="L1004" s="21">
        <f>VLOOKUP(A1004,Übersicht!$C$2:$F$67,4,FALSE)</f>
        <v>30</v>
      </c>
      <c r="M1004" s="21">
        <f>VLOOKUP(A1004,Übersicht!$C$2:$F$67,4,FALSE)</f>
        <v>30</v>
      </c>
      <c r="N1004" s="3" t="s">
        <v>67</v>
      </c>
      <c r="O1004" s="3">
        <v>1</v>
      </c>
      <c r="P1004" s="4">
        <f>VLOOKUP(A1004,Übersicht!$C$2:$I$67,7,FALSE)*100</f>
        <v>60</v>
      </c>
      <c r="Q1004" s="4" t="s">
        <v>67</v>
      </c>
      <c r="R1004" s="4">
        <f>VLOOKUP(A1004,Übersicht!$C$2:$J$67,8,FALSE)*100</f>
        <v>100</v>
      </c>
      <c r="S1004" s="4" t="str">
        <f>VLOOKUP(A1004,Übersicht!$C$2:$K$67,9,FALSE)</f>
        <v>-</v>
      </c>
      <c r="T1004" s="4" t="str">
        <f>VLOOKUP(A1004,Übersicht!$C$2:$L$67,10,FALSE)</f>
        <v>-</v>
      </c>
      <c r="U1004" s="25">
        <f>VLOOKUP(A1004,Übersicht!$C$2:$M$67,11,FALSE)</f>
        <v>1850</v>
      </c>
      <c r="V1004" s="25" t="str">
        <f>VLOOKUP(A1004,Übersicht!$C$2:$N$67,12,FALSE)</f>
        <v>-</v>
      </c>
      <c r="W1004" s="25" t="str">
        <f>VLOOKUP(A1004,Übersicht!$C$2:$O$67,13,FALSE)</f>
        <v>-</v>
      </c>
      <c r="X1004" s="4" t="s">
        <v>67</v>
      </c>
    </row>
    <row r="1005" spans="1:24" x14ac:dyDescent="0.35">
      <c r="A1005" s="3">
        <v>2225</v>
      </c>
      <c r="B1005" s="22" t="s">
        <v>15</v>
      </c>
      <c r="C1005" t="s">
        <v>33</v>
      </c>
      <c r="D1005" s="23">
        <f>VLOOKUP(A1005,Übersicht!$C$2:$D$67,2,FALSE)</f>
        <v>0</v>
      </c>
      <c r="E1005" s="23" t="str">
        <f>VLOOKUP(A1005,Übersicht!$C$2:$E$67,3,FALSE)</f>
        <v>5 bis ≤ 16 bar</v>
      </c>
      <c r="F1005" s="3">
        <v>999</v>
      </c>
      <c r="G1005" s="3">
        <f>VLOOKUP(A1005,Übersicht!$C$2:$P$67,14,FALSE)</f>
        <v>3</v>
      </c>
      <c r="H1005" s="3">
        <v>1</v>
      </c>
      <c r="I1005" s="24">
        <v>622.33333333333337</v>
      </c>
      <c r="J1005" s="3">
        <v>2013</v>
      </c>
      <c r="K1005" s="4">
        <f t="shared" si="15"/>
        <v>22</v>
      </c>
      <c r="L1005" s="21">
        <f>VLOOKUP(A1005,Übersicht!$C$2:$F$67,4,FALSE)</f>
        <v>30</v>
      </c>
      <c r="M1005" s="21">
        <f>VLOOKUP(A1005,Übersicht!$C$2:$F$67,4,FALSE)</f>
        <v>30</v>
      </c>
      <c r="N1005" s="3" t="s">
        <v>67</v>
      </c>
      <c r="O1005" s="3">
        <v>1</v>
      </c>
      <c r="P1005" s="4">
        <f>VLOOKUP(A1005,Übersicht!$C$2:$I$67,7,FALSE)*100</f>
        <v>60</v>
      </c>
      <c r="Q1005" s="4" t="s">
        <v>67</v>
      </c>
      <c r="R1005" s="4">
        <f>VLOOKUP(A1005,Übersicht!$C$2:$J$67,8,FALSE)*100</f>
        <v>100</v>
      </c>
      <c r="S1005" s="4" t="str">
        <f>VLOOKUP(A1005,Übersicht!$C$2:$K$67,9,FALSE)</f>
        <v>-</v>
      </c>
      <c r="T1005" s="4" t="str">
        <f>VLOOKUP(A1005,Übersicht!$C$2:$L$67,10,FALSE)</f>
        <v>-</v>
      </c>
      <c r="U1005" s="25">
        <f>VLOOKUP(A1005,Übersicht!$C$2:$M$67,11,FALSE)</f>
        <v>1850</v>
      </c>
      <c r="V1005" s="25" t="str">
        <f>VLOOKUP(A1005,Übersicht!$C$2:$N$67,12,FALSE)</f>
        <v>-</v>
      </c>
      <c r="W1005" s="25" t="str">
        <f>VLOOKUP(A1005,Übersicht!$C$2:$O$67,13,FALSE)</f>
        <v>-</v>
      </c>
      <c r="X1005" s="4" t="s">
        <v>67</v>
      </c>
    </row>
    <row r="1006" spans="1:24" x14ac:dyDescent="0.35">
      <c r="A1006" s="3">
        <v>2225</v>
      </c>
      <c r="B1006" s="22" t="s">
        <v>15</v>
      </c>
      <c r="C1006" t="s">
        <v>33</v>
      </c>
      <c r="D1006" s="23">
        <f>VLOOKUP(A1006,Übersicht!$C$2:$D$67,2,FALSE)</f>
        <v>0</v>
      </c>
      <c r="E1006" s="23" t="str">
        <f>VLOOKUP(A1006,Übersicht!$C$2:$E$67,3,FALSE)</f>
        <v>5 bis ≤ 16 bar</v>
      </c>
      <c r="F1006" s="3">
        <v>1000</v>
      </c>
      <c r="G1006" s="3">
        <f>VLOOKUP(A1006,Übersicht!$C$2:$P$67,14,FALSE)</f>
        <v>3</v>
      </c>
      <c r="H1006" s="3">
        <v>1</v>
      </c>
      <c r="I1006" s="24">
        <v>622.33333333333337</v>
      </c>
      <c r="J1006" s="3">
        <v>2014</v>
      </c>
      <c r="K1006" s="4">
        <f t="shared" si="15"/>
        <v>23</v>
      </c>
      <c r="L1006" s="21">
        <f>VLOOKUP(A1006,Übersicht!$C$2:$F$67,4,FALSE)</f>
        <v>30</v>
      </c>
      <c r="M1006" s="21">
        <f>VLOOKUP(A1006,Übersicht!$C$2:$F$67,4,FALSE)</f>
        <v>30</v>
      </c>
      <c r="N1006" s="3" t="s">
        <v>67</v>
      </c>
      <c r="O1006" s="3">
        <v>1</v>
      </c>
      <c r="P1006" s="4">
        <f>VLOOKUP(A1006,Übersicht!$C$2:$I$67,7,FALSE)*100</f>
        <v>60</v>
      </c>
      <c r="Q1006" s="4" t="s">
        <v>67</v>
      </c>
      <c r="R1006" s="4">
        <f>VLOOKUP(A1006,Übersicht!$C$2:$J$67,8,FALSE)*100</f>
        <v>100</v>
      </c>
      <c r="S1006" s="4" t="str">
        <f>VLOOKUP(A1006,Übersicht!$C$2:$K$67,9,FALSE)</f>
        <v>-</v>
      </c>
      <c r="T1006" s="4" t="str">
        <f>VLOOKUP(A1006,Übersicht!$C$2:$L$67,10,FALSE)</f>
        <v>-</v>
      </c>
      <c r="U1006" s="25">
        <f>VLOOKUP(A1006,Übersicht!$C$2:$M$67,11,FALSE)</f>
        <v>1850</v>
      </c>
      <c r="V1006" s="25" t="str">
        <f>VLOOKUP(A1006,Übersicht!$C$2:$N$67,12,FALSE)</f>
        <v>-</v>
      </c>
      <c r="W1006" s="25" t="str">
        <f>VLOOKUP(A1006,Übersicht!$C$2:$O$67,13,FALSE)</f>
        <v>-</v>
      </c>
      <c r="X1006" s="4" t="s">
        <v>67</v>
      </c>
    </row>
    <row r="1007" spans="1:24" x14ac:dyDescent="0.35">
      <c r="A1007" s="3">
        <v>2225</v>
      </c>
      <c r="B1007" s="22" t="s">
        <v>15</v>
      </c>
      <c r="C1007" t="s">
        <v>33</v>
      </c>
      <c r="D1007" s="23">
        <f>VLOOKUP(A1007,Übersicht!$C$2:$D$67,2,FALSE)</f>
        <v>0</v>
      </c>
      <c r="E1007" s="23" t="str">
        <f>VLOOKUP(A1007,Übersicht!$C$2:$E$67,3,FALSE)</f>
        <v>5 bis ≤ 16 bar</v>
      </c>
      <c r="F1007" s="3">
        <v>1001</v>
      </c>
      <c r="G1007" s="3">
        <f>VLOOKUP(A1007,Übersicht!$C$2:$P$67,14,FALSE)</f>
        <v>3</v>
      </c>
      <c r="H1007" s="3">
        <v>1</v>
      </c>
      <c r="I1007" s="24">
        <v>622.33333333333337</v>
      </c>
      <c r="J1007" s="3">
        <v>2015</v>
      </c>
      <c r="K1007" s="4">
        <f t="shared" si="15"/>
        <v>24</v>
      </c>
      <c r="L1007" s="21">
        <f>VLOOKUP(A1007,Übersicht!$C$2:$F$67,4,FALSE)</f>
        <v>30</v>
      </c>
      <c r="M1007" s="21">
        <f>VLOOKUP(A1007,Übersicht!$C$2:$F$67,4,FALSE)</f>
        <v>30</v>
      </c>
      <c r="N1007" s="3" t="s">
        <v>67</v>
      </c>
      <c r="O1007" s="3">
        <v>1</v>
      </c>
      <c r="P1007" s="4">
        <f>VLOOKUP(A1007,Übersicht!$C$2:$I$67,7,FALSE)*100</f>
        <v>60</v>
      </c>
      <c r="Q1007" s="4" t="s">
        <v>67</v>
      </c>
      <c r="R1007" s="4">
        <f>VLOOKUP(A1007,Übersicht!$C$2:$J$67,8,FALSE)*100</f>
        <v>100</v>
      </c>
      <c r="S1007" s="4" t="str">
        <f>VLOOKUP(A1007,Übersicht!$C$2:$K$67,9,FALSE)</f>
        <v>-</v>
      </c>
      <c r="T1007" s="4" t="str">
        <f>VLOOKUP(A1007,Übersicht!$C$2:$L$67,10,FALSE)</f>
        <v>-</v>
      </c>
      <c r="U1007" s="25">
        <f>VLOOKUP(A1007,Übersicht!$C$2:$M$67,11,FALSE)</f>
        <v>1850</v>
      </c>
      <c r="V1007" s="25" t="str">
        <f>VLOOKUP(A1007,Übersicht!$C$2:$N$67,12,FALSE)</f>
        <v>-</v>
      </c>
      <c r="W1007" s="25" t="str">
        <f>VLOOKUP(A1007,Übersicht!$C$2:$O$67,13,FALSE)</f>
        <v>-</v>
      </c>
      <c r="X1007" s="4" t="s">
        <v>67</v>
      </c>
    </row>
    <row r="1008" spans="1:24" x14ac:dyDescent="0.35">
      <c r="A1008" s="3">
        <v>2225</v>
      </c>
      <c r="B1008" s="22" t="s">
        <v>15</v>
      </c>
      <c r="C1008" t="s">
        <v>33</v>
      </c>
      <c r="D1008" s="23">
        <f>VLOOKUP(A1008,Übersicht!$C$2:$D$67,2,FALSE)</f>
        <v>0</v>
      </c>
      <c r="E1008" s="23" t="str">
        <f>VLOOKUP(A1008,Übersicht!$C$2:$E$67,3,FALSE)</f>
        <v>5 bis ≤ 16 bar</v>
      </c>
      <c r="F1008" s="3">
        <v>1002</v>
      </c>
      <c r="G1008" s="3">
        <f>VLOOKUP(A1008,Übersicht!$C$2:$P$67,14,FALSE)</f>
        <v>3</v>
      </c>
      <c r="H1008" s="3">
        <v>1</v>
      </c>
      <c r="I1008" s="24">
        <v>622.33333333333337</v>
      </c>
      <c r="J1008" s="3">
        <v>2016</v>
      </c>
      <c r="K1008" s="4">
        <f t="shared" si="15"/>
        <v>25</v>
      </c>
      <c r="L1008" s="21">
        <f>VLOOKUP(A1008,Übersicht!$C$2:$F$67,4,FALSE)</f>
        <v>30</v>
      </c>
      <c r="M1008" s="21">
        <f>VLOOKUP(A1008,Übersicht!$C$2:$F$67,4,FALSE)</f>
        <v>30</v>
      </c>
      <c r="N1008" s="3" t="s">
        <v>67</v>
      </c>
      <c r="O1008" s="3">
        <v>1</v>
      </c>
      <c r="P1008" s="4">
        <f>VLOOKUP(A1008,Übersicht!$C$2:$I$67,7,FALSE)*100</f>
        <v>60</v>
      </c>
      <c r="Q1008" s="4" t="s">
        <v>67</v>
      </c>
      <c r="R1008" s="4">
        <f>VLOOKUP(A1008,Übersicht!$C$2:$J$67,8,FALSE)*100</f>
        <v>100</v>
      </c>
      <c r="S1008" s="4" t="str">
        <f>VLOOKUP(A1008,Übersicht!$C$2:$K$67,9,FALSE)</f>
        <v>-</v>
      </c>
      <c r="T1008" s="4" t="str">
        <f>VLOOKUP(A1008,Übersicht!$C$2:$L$67,10,FALSE)</f>
        <v>-</v>
      </c>
      <c r="U1008" s="25">
        <f>VLOOKUP(A1008,Übersicht!$C$2:$M$67,11,FALSE)</f>
        <v>1850</v>
      </c>
      <c r="V1008" s="25" t="str">
        <f>VLOOKUP(A1008,Übersicht!$C$2:$N$67,12,FALSE)</f>
        <v>-</v>
      </c>
      <c r="W1008" s="25" t="str">
        <f>VLOOKUP(A1008,Übersicht!$C$2:$O$67,13,FALSE)</f>
        <v>-</v>
      </c>
      <c r="X1008" s="4" t="s">
        <v>67</v>
      </c>
    </row>
    <row r="1009" spans="1:24" x14ac:dyDescent="0.35">
      <c r="A1009" s="3">
        <v>2225</v>
      </c>
      <c r="B1009" s="22" t="s">
        <v>15</v>
      </c>
      <c r="C1009" t="s">
        <v>33</v>
      </c>
      <c r="D1009" s="23">
        <f>VLOOKUP(A1009,Übersicht!$C$2:$D$67,2,FALSE)</f>
        <v>0</v>
      </c>
      <c r="E1009" s="23" t="str">
        <f>VLOOKUP(A1009,Übersicht!$C$2:$E$67,3,FALSE)</f>
        <v>5 bis ≤ 16 bar</v>
      </c>
      <c r="F1009" s="3">
        <v>1003</v>
      </c>
      <c r="G1009" s="3">
        <f>VLOOKUP(A1009,Übersicht!$C$2:$P$67,14,FALSE)</f>
        <v>3</v>
      </c>
      <c r="H1009" s="3">
        <v>1</v>
      </c>
      <c r="I1009" s="24">
        <v>622.33333333333337</v>
      </c>
      <c r="J1009" s="3">
        <v>2017</v>
      </c>
      <c r="K1009" s="4">
        <f t="shared" si="15"/>
        <v>26</v>
      </c>
      <c r="L1009" s="21">
        <f>VLOOKUP(A1009,Übersicht!$C$2:$F$67,4,FALSE)</f>
        <v>30</v>
      </c>
      <c r="M1009" s="21">
        <f>VLOOKUP(A1009,Übersicht!$C$2:$F$67,4,FALSE)</f>
        <v>30</v>
      </c>
      <c r="N1009" s="3" t="s">
        <v>67</v>
      </c>
      <c r="O1009" s="3">
        <v>1</v>
      </c>
      <c r="P1009" s="4">
        <f>VLOOKUP(A1009,Übersicht!$C$2:$I$67,7,FALSE)*100</f>
        <v>60</v>
      </c>
      <c r="Q1009" s="4" t="s">
        <v>67</v>
      </c>
      <c r="R1009" s="4">
        <f>VLOOKUP(A1009,Übersicht!$C$2:$J$67,8,FALSE)*100</f>
        <v>100</v>
      </c>
      <c r="S1009" s="4" t="str">
        <f>VLOOKUP(A1009,Übersicht!$C$2:$K$67,9,FALSE)</f>
        <v>-</v>
      </c>
      <c r="T1009" s="4" t="str">
        <f>VLOOKUP(A1009,Übersicht!$C$2:$L$67,10,FALSE)</f>
        <v>-</v>
      </c>
      <c r="U1009" s="25">
        <f>VLOOKUP(A1009,Übersicht!$C$2:$M$67,11,FALSE)</f>
        <v>1850</v>
      </c>
      <c r="V1009" s="25" t="str">
        <f>VLOOKUP(A1009,Übersicht!$C$2:$N$67,12,FALSE)</f>
        <v>-</v>
      </c>
      <c r="W1009" s="25" t="str">
        <f>VLOOKUP(A1009,Übersicht!$C$2:$O$67,13,FALSE)</f>
        <v>-</v>
      </c>
      <c r="X1009" s="4" t="s">
        <v>67</v>
      </c>
    </row>
    <row r="1010" spans="1:24" x14ac:dyDescent="0.35">
      <c r="A1010" s="3">
        <v>2225</v>
      </c>
      <c r="B1010" s="22" t="s">
        <v>15</v>
      </c>
      <c r="C1010" t="s">
        <v>33</v>
      </c>
      <c r="D1010" s="23">
        <f>VLOOKUP(A1010,Übersicht!$C$2:$D$67,2,FALSE)</f>
        <v>0</v>
      </c>
      <c r="E1010" s="23" t="str">
        <f>VLOOKUP(A1010,Übersicht!$C$2:$E$67,3,FALSE)</f>
        <v>5 bis ≤ 16 bar</v>
      </c>
      <c r="F1010" s="3">
        <v>1004</v>
      </c>
      <c r="G1010" s="3">
        <f>VLOOKUP(A1010,Übersicht!$C$2:$P$67,14,FALSE)</f>
        <v>3</v>
      </c>
      <c r="H1010" s="3">
        <v>1</v>
      </c>
      <c r="I1010" s="24">
        <v>622.33333333333337</v>
      </c>
      <c r="J1010" s="3">
        <v>2018</v>
      </c>
      <c r="K1010" s="4">
        <f t="shared" si="15"/>
        <v>27</v>
      </c>
      <c r="L1010" s="21">
        <f>VLOOKUP(A1010,Übersicht!$C$2:$F$67,4,FALSE)</f>
        <v>30</v>
      </c>
      <c r="M1010" s="21">
        <f>VLOOKUP(A1010,Übersicht!$C$2:$F$67,4,FALSE)</f>
        <v>30</v>
      </c>
      <c r="N1010" s="3" t="s">
        <v>67</v>
      </c>
      <c r="O1010" s="3">
        <v>1</v>
      </c>
      <c r="P1010" s="4">
        <f>VLOOKUP(A1010,Übersicht!$C$2:$I$67,7,FALSE)*100</f>
        <v>60</v>
      </c>
      <c r="Q1010" s="4" t="s">
        <v>67</v>
      </c>
      <c r="R1010" s="4">
        <f>VLOOKUP(A1010,Übersicht!$C$2:$J$67,8,FALSE)*100</f>
        <v>100</v>
      </c>
      <c r="S1010" s="4" t="str">
        <f>VLOOKUP(A1010,Übersicht!$C$2:$K$67,9,FALSE)</f>
        <v>-</v>
      </c>
      <c r="T1010" s="4" t="str">
        <f>VLOOKUP(A1010,Übersicht!$C$2:$L$67,10,FALSE)</f>
        <v>-</v>
      </c>
      <c r="U1010" s="25">
        <f>VLOOKUP(A1010,Übersicht!$C$2:$M$67,11,FALSE)</f>
        <v>1850</v>
      </c>
      <c r="V1010" s="25" t="str">
        <f>VLOOKUP(A1010,Übersicht!$C$2:$N$67,12,FALSE)</f>
        <v>-</v>
      </c>
      <c r="W1010" s="25" t="str">
        <f>VLOOKUP(A1010,Übersicht!$C$2:$O$67,13,FALSE)</f>
        <v>-</v>
      </c>
      <c r="X1010" s="4" t="s">
        <v>67</v>
      </c>
    </row>
    <row r="1011" spans="1:24" x14ac:dyDescent="0.35">
      <c r="A1011" s="3">
        <v>2225</v>
      </c>
      <c r="B1011" s="22" t="s">
        <v>15</v>
      </c>
      <c r="C1011" t="s">
        <v>33</v>
      </c>
      <c r="D1011" s="23">
        <f>VLOOKUP(A1011,Übersicht!$C$2:$D$67,2,FALSE)</f>
        <v>0</v>
      </c>
      <c r="E1011" s="23" t="str">
        <f>VLOOKUP(A1011,Übersicht!$C$2:$E$67,3,FALSE)</f>
        <v>5 bis ≤ 16 bar</v>
      </c>
      <c r="F1011" s="3">
        <v>1005</v>
      </c>
      <c r="G1011" s="3">
        <f>VLOOKUP(A1011,Übersicht!$C$2:$P$67,14,FALSE)</f>
        <v>3</v>
      </c>
      <c r="H1011" s="3">
        <v>1</v>
      </c>
      <c r="I1011" s="24">
        <v>622.33333333333337</v>
      </c>
      <c r="J1011" s="3">
        <v>2019</v>
      </c>
      <c r="K1011" s="4">
        <f t="shared" si="15"/>
        <v>28</v>
      </c>
      <c r="L1011" s="21">
        <f>VLOOKUP(A1011,Übersicht!$C$2:$F$67,4,FALSE)</f>
        <v>30</v>
      </c>
      <c r="M1011" s="21">
        <f>VLOOKUP(A1011,Übersicht!$C$2:$F$67,4,FALSE)</f>
        <v>30</v>
      </c>
      <c r="N1011" s="3" t="s">
        <v>67</v>
      </c>
      <c r="O1011" s="3">
        <v>1</v>
      </c>
      <c r="P1011" s="4">
        <f>VLOOKUP(A1011,Übersicht!$C$2:$I$67,7,FALSE)*100</f>
        <v>60</v>
      </c>
      <c r="Q1011" s="4" t="s">
        <v>67</v>
      </c>
      <c r="R1011" s="4">
        <f>VLOOKUP(A1011,Übersicht!$C$2:$J$67,8,FALSE)*100</f>
        <v>100</v>
      </c>
      <c r="S1011" s="4" t="str">
        <f>VLOOKUP(A1011,Übersicht!$C$2:$K$67,9,FALSE)</f>
        <v>-</v>
      </c>
      <c r="T1011" s="4" t="str">
        <f>VLOOKUP(A1011,Übersicht!$C$2:$L$67,10,FALSE)</f>
        <v>-</v>
      </c>
      <c r="U1011" s="25">
        <f>VLOOKUP(A1011,Übersicht!$C$2:$M$67,11,FALSE)</f>
        <v>1850</v>
      </c>
      <c r="V1011" s="25" t="str">
        <f>VLOOKUP(A1011,Übersicht!$C$2:$N$67,12,FALSE)</f>
        <v>-</v>
      </c>
      <c r="W1011" s="25" t="str">
        <f>VLOOKUP(A1011,Übersicht!$C$2:$O$67,13,FALSE)</f>
        <v>-</v>
      </c>
      <c r="X1011" s="4" t="s">
        <v>67</v>
      </c>
    </row>
    <row r="1012" spans="1:24" x14ac:dyDescent="0.35">
      <c r="A1012" s="3">
        <v>2225</v>
      </c>
      <c r="B1012" s="22" t="s">
        <v>15</v>
      </c>
      <c r="C1012" t="s">
        <v>33</v>
      </c>
      <c r="D1012" s="23">
        <f>VLOOKUP(A1012,Übersicht!$C$2:$D$67,2,FALSE)</f>
        <v>0</v>
      </c>
      <c r="E1012" s="23" t="str">
        <f>VLOOKUP(A1012,Übersicht!$C$2:$E$67,3,FALSE)</f>
        <v>5 bis ≤ 16 bar</v>
      </c>
      <c r="F1012" s="3">
        <v>1006</v>
      </c>
      <c r="G1012" s="3">
        <f>VLOOKUP(A1012,Übersicht!$C$2:$P$67,14,FALSE)</f>
        <v>3</v>
      </c>
      <c r="H1012" s="3">
        <v>1</v>
      </c>
      <c r="I1012" s="24">
        <v>622.33333333333337</v>
      </c>
      <c r="J1012" s="3">
        <v>2020</v>
      </c>
      <c r="K1012" s="4">
        <f t="shared" si="15"/>
        <v>29</v>
      </c>
      <c r="L1012" s="21">
        <f>VLOOKUP(A1012,Übersicht!$C$2:$F$67,4,FALSE)</f>
        <v>30</v>
      </c>
      <c r="M1012" s="21">
        <f>VLOOKUP(A1012,Übersicht!$C$2:$F$67,4,FALSE)</f>
        <v>30</v>
      </c>
      <c r="N1012" s="3" t="s">
        <v>67</v>
      </c>
      <c r="O1012" s="3">
        <v>1</v>
      </c>
      <c r="P1012" s="4">
        <f>VLOOKUP(A1012,Übersicht!$C$2:$I$67,7,FALSE)*100</f>
        <v>60</v>
      </c>
      <c r="Q1012" s="4" t="s">
        <v>67</v>
      </c>
      <c r="R1012" s="4">
        <f>VLOOKUP(A1012,Übersicht!$C$2:$J$67,8,FALSE)*100</f>
        <v>100</v>
      </c>
      <c r="S1012" s="4" t="str">
        <f>VLOOKUP(A1012,Übersicht!$C$2:$K$67,9,FALSE)</f>
        <v>-</v>
      </c>
      <c r="T1012" s="4" t="str">
        <f>VLOOKUP(A1012,Übersicht!$C$2:$L$67,10,FALSE)</f>
        <v>-</v>
      </c>
      <c r="U1012" s="25">
        <f>VLOOKUP(A1012,Übersicht!$C$2:$M$67,11,FALSE)</f>
        <v>1850</v>
      </c>
      <c r="V1012" s="25" t="str">
        <f>VLOOKUP(A1012,Übersicht!$C$2:$N$67,12,FALSE)</f>
        <v>-</v>
      </c>
      <c r="W1012" s="25" t="str">
        <f>VLOOKUP(A1012,Übersicht!$C$2:$O$67,13,FALSE)</f>
        <v>-</v>
      </c>
      <c r="X1012" s="4" t="s">
        <v>67</v>
      </c>
    </row>
    <row r="1013" spans="1:24" x14ac:dyDescent="0.35">
      <c r="A1013" s="3">
        <v>2225</v>
      </c>
      <c r="B1013" s="22" t="s">
        <v>15</v>
      </c>
      <c r="C1013" t="s">
        <v>33</v>
      </c>
      <c r="D1013" s="23">
        <f>VLOOKUP(A1013,Übersicht!$C$2:$D$67,2,FALSE)</f>
        <v>0</v>
      </c>
      <c r="E1013" s="23" t="str">
        <f>VLOOKUP(A1013,Übersicht!$C$2:$E$67,3,FALSE)</f>
        <v>5 bis ≤ 16 bar</v>
      </c>
      <c r="F1013" s="3">
        <v>1007</v>
      </c>
      <c r="G1013" s="3">
        <f>VLOOKUP(A1013,Übersicht!$C$2:$P$67,14,FALSE)</f>
        <v>3</v>
      </c>
      <c r="H1013" s="3">
        <v>1</v>
      </c>
      <c r="I1013" s="24">
        <v>622.33333333333337</v>
      </c>
      <c r="J1013" s="3">
        <v>2021</v>
      </c>
      <c r="K1013" s="4">
        <f t="shared" si="15"/>
        <v>30</v>
      </c>
      <c r="L1013" s="21">
        <f>VLOOKUP(A1013,Übersicht!$C$2:$F$67,4,FALSE)</f>
        <v>30</v>
      </c>
      <c r="M1013" s="21">
        <f>VLOOKUP(A1013,Übersicht!$C$2:$F$67,4,FALSE)</f>
        <v>30</v>
      </c>
      <c r="N1013" s="3" t="s">
        <v>67</v>
      </c>
      <c r="O1013" s="3">
        <v>1</v>
      </c>
      <c r="P1013" s="4">
        <f>VLOOKUP(A1013,Übersicht!$C$2:$I$67,7,FALSE)*100</f>
        <v>60</v>
      </c>
      <c r="Q1013" s="4" t="s">
        <v>67</v>
      </c>
      <c r="R1013" s="4">
        <f>VLOOKUP(A1013,Übersicht!$C$2:$J$67,8,FALSE)*100</f>
        <v>100</v>
      </c>
      <c r="S1013" s="4" t="str">
        <f>VLOOKUP(A1013,Übersicht!$C$2:$K$67,9,FALSE)</f>
        <v>-</v>
      </c>
      <c r="T1013" s="4" t="str">
        <f>VLOOKUP(A1013,Übersicht!$C$2:$L$67,10,FALSE)</f>
        <v>-</v>
      </c>
      <c r="U1013" s="25">
        <f>VLOOKUP(A1013,Übersicht!$C$2:$M$67,11,FALSE)</f>
        <v>1850</v>
      </c>
      <c r="V1013" s="25" t="str">
        <f>VLOOKUP(A1013,Übersicht!$C$2:$N$67,12,FALSE)</f>
        <v>-</v>
      </c>
      <c r="W1013" s="25" t="str">
        <f>VLOOKUP(A1013,Übersicht!$C$2:$O$67,13,FALSE)</f>
        <v>-</v>
      </c>
      <c r="X1013" s="4" t="s">
        <v>67</v>
      </c>
    </row>
    <row r="1014" spans="1:24" x14ac:dyDescent="0.35">
      <c r="A1014" s="3">
        <v>2210</v>
      </c>
      <c r="B1014" s="22" t="s">
        <v>15</v>
      </c>
      <c r="C1014" s="21" t="s">
        <v>34</v>
      </c>
      <c r="D1014" s="23">
        <f>VLOOKUP(A1014,Übersicht!$C$2:$D$67,2,FALSE)</f>
        <v>0</v>
      </c>
      <c r="E1014" s="23" t="str">
        <f>VLOOKUP(A1014,Übersicht!$C$2:$E$67,3,FALSE)</f>
        <v>5 bis ≤ 16 bar</v>
      </c>
      <c r="F1014" s="3">
        <v>1008</v>
      </c>
      <c r="G1014" s="3">
        <f>VLOOKUP(A1014,Übersicht!$C$2:$P$67,14,FALSE)</f>
        <v>99</v>
      </c>
      <c r="H1014" s="3">
        <v>1</v>
      </c>
      <c r="I1014" s="24">
        <v>0</v>
      </c>
      <c r="J1014" s="3">
        <v>1998</v>
      </c>
      <c r="K1014" s="4">
        <f t="shared" si="15"/>
        <v>1</v>
      </c>
      <c r="L1014" s="21">
        <f>VLOOKUP(A1014,Übersicht!$C$2:$F$67,4,FALSE)</f>
        <v>24</v>
      </c>
      <c r="M1014" s="21">
        <f>VLOOKUP(A1014,Übersicht!$C$2:$F$67,4,FALSE)</f>
        <v>24</v>
      </c>
      <c r="N1014" s="3" t="s">
        <v>67</v>
      </c>
      <c r="O1014" s="3">
        <v>1</v>
      </c>
      <c r="P1014" s="4">
        <f>VLOOKUP(A1014,Übersicht!$C$2:$I$67,7,FALSE)*100</f>
        <v>10</v>
      </c>
      <c r="Q1014" s="4" t="s">
        <v>67</v>
      </c>
      <c r="R1014" s="4">
        <f>VLOOKUP(A1014,Übersicht!$C$2:$J$67,8,FALSE)*100</f>
        <v>100</v>
      </c>
      <c r="S1014" s="4">
        <f>VLOOKUP(A1014,Übersicht!$C$2:$K$67,9,FALSE)*100</f>
        <v>30</v>
      </c>
      <c r="T1014" s="4" t="str">
        <f>VLOOKUP(A1014,Übersicht!$C$2:$L$67,10,FALSE)</f>
        <v>-</v>
      </c>
      <c r="U1014" s="25">
        <f>VLOOKUP(A1014,Übersicht!$C$2:$M$67,11,FALSE)</f>
        <v>0</v>
      </c>
      <c r="V1014" s="25">
        <f>VLOOKUP(A1014,Übersicht!$C$2:$N$67,12,FALSE)</f>
        <v>0</v>
      </c>
      <c r="W1014" s="25" t="str">
        <f>VLOOKUP(A1014,Übersicht!$C$2:$O$67,13,FALSE)</f>
        <v>-</v>
      </c>
      <c r="X1014" s="4" t="s">
        <v>67</v>
      </c>
    </row>
    <row r="1015" spans="1:24" x14ac:dyDescent="0.35">
      <c r="A1015" s="3">
        <v>2210</v>
      </c>
      <c r="B1015" s="22" t="s">
        <v>15</v>
      </c>
      <c r="C1015" s="21" t="s">
        <v>34</v>
      </c>
      <c r="D1015" s="23">
        <f>VLOOKUP(A1015,Übersicht!$C$2:$D$67,2,FALSE)</f>
        <v>0</v>
      </c>
      <c r="E1015" s="23" t="str">
        <f>VLOOKUP(A1015,Übersicht!$C$2:$E$67,3,FALSE)</f>
        <v>5 bis ≤ 16 bar</v>
      </c>
      <c r="F1015" s="3">
        <v>1009</v>
      </c>
      <c r="G1015" s="3">
        <f>VLOOKUP(A1015,Übersicht!$C$2:$P$67,14,FALSE)</f>
        <v>99</v>
      </c>
      <c r="H1015" s="3">
        <v>1</v>
      </c>
      <c r="I1015" s="24">
        <v>0</v>
      </c>
      <c r="J1015" s="3">
        <v>1999</v>
      </c>
      <c r="K1015" s="4">
        <f t="shared" si="15"/>
        <v>2</v>
      </c>
      <c r="L1015" s="21">
        <f>VLOOKUP(A1015,Übersicht!$C$2:$F$67,4,FALSE)</f>
        <v>24</v>
      </c>
      <c r="M1015" s="21">
        <f>VLOOKUP(A1015,Übersicht!$C$2:$F$67,4,FALSE)</f>
        <v>24</v>
      </c>
      <c r="N1015" s="3" t="s">
        <v>67</v>
      </c>
      <c r="O1015" s="3">
        <v>1</v>
      </c>
      <c r="P1015" s="4">
        <f>VLOOKUP(A1015,Übersicht!$C$2:$I$67,7,FALSE)*100</f>
        <v>10</v>
      </c>
      <c r="Q1015" s="4" t="s">
        <v>67</v>
      </c>
      <c r="R1015" s="4">
        <f>VLOOKUP(A1015,Übersicht!$C$2:$J$67,8,FALSE)*100</f>
        <v>100</v>
      </c>
      <c r="S1015" s="4">
        <f>VLOOKUP(A1015,Übersicht!$C$2:$K$67,9,FALSE)*100</f>
        <v>30</v>
      </c>
      <c r="T1015" s="4" t="str">
        <f>VLOOKUP(A1015,Übersicht!$C$2:$L$67,10,FALSE)</f>
        <v>-</v>
      </c>
      <c r="U1015" s="25">
        <f>VLOOKUP(A1015,Übersicht!$C$2:$M$67,11,FALSE)</f>
        <v>0</v>
      </c>
      <c r="V1015" s="25">
        <f>VLOOKUP(A1015,Übersicht!$C$2:$N$67,12,FALSE)</f>
        <v>0</v>
      </c>
      <c r="W1015" s="25" t="str">
        <f>VLOOKUP(A1015,Übersicht!$C$2:$O$67,13,FALSE)</f>
        <v>-</v>
      </c>
      <c r="X1015" s="4" t="s">
        <v>67</v>
      </c>
    </row>
    <row r="1016" spans="1:24" x14ac:dyDescent="0.35">
      <c r="A1016" s="3">
        <v>2210</v>
      </c>
      <c r="B1016" s="22" t="s">
        <v>15</v>
      </c>
      <c r="C1016" s="21" t="s">
        <v>34</v>
      </c>
      <c r="D1016" s="23">
        <f>VLOOKUP(A1016,Übersicht!$C$2:$D$67,2,FALSE)</f>
        <v>0</v>
      </c>
      <c r="E1016" s="23" t="str">
        <f>VLOOKUP(A1016,Übersicht!$C$2:$E$67,3,FALSE)</f>
        <v>5 bis ≤ 16 bar</v>
      </c>
      <c r="F1016" s="3">
        <v>1010</v>
      </c>
      <c r="G1016" s="3">
        <f>VLOOKUP(A1016,Übersicht!$C$2:$P$67,14,FALSE)</f>
        <v>99</v>
      </c>
      <c r="H1016" s="3">
        <v>1</v>
      </c>
      <c r="I1016" s="24">
        <v>0</v>
      </c>
      <c r="J1016" s="3">
        <v>2000</v>
      </c>
      <c r="K1016" s="4">
        <f t="shared" si="15"/>
        <v>3</v>
      </c>
      <c r="L1016" s="21">
        <f>VLOOKUP(A1016,Übersicht!$C$2:$F$67,4,FALSE)</f>
        <v>24</v>
      </c>
      <c r="M1016" s="21">
        <f>VLOOKUP(A1016,Übersicht!$C$2:$F$67,4,FALSE)</f>
        <v>24</v>
      </c>
      <c r="N1016" s="3" t="s">
        <v>67</v>
      </c>
      <c r="O1016" s="3">
        <v>1</v>
      </c>
      <c r="P1016" s="4">
        <f>VLOOKUP(A1016,Übersicht!$C$2:$I$67,7,FALSE)*100</f>
        <v>10</v>
      </c>
      <c r="Q1016" s="4" t="s">
        <v>67</v>
      </c>
      <c r="R1016" s="4">
        <f>VLOOKUP(A1016,Übersicht!$C$2:$J$67,8,FALSE)*100</f>
        <v>100</v>
      </c>
      <c r="S1016" s="4">
        <f>VLOOKUP(A1016,Übersicht!$C$2:$K$67,9,FALSE)*100</f>
        <v>30</v>
      </c>
      <c r="T1016" s="4" t="str">
        <f>VLOOKUP(A1016,Übersicht!$C$2:$L$67,10,FALSE)</f>
        <v>-</v>
      </c>
      <c r="U1016" s="25">
        <f>VLOOKUP(A1016,Übersicht!$C$2:$M$67,11,FALSE)</f>
        <v>0</v>
      </c>
      <c r="V1016" s="25">
        <f>VLOOKUP(A1016,Übersicht!$C$2:$N$67,12,FALSE)</f>
        <v>0</v>
      </c>
      <c r="W1016" s="25" t="str">
        <f>VLOOKUP(A1016,Übersicht!$C$2:$O$67,13,FALSE)</f>
        <v>-</v>
      </c>
      <c r="X1016" s="4" t="s">
        <v>67</v>
      </c>
    </row>
    <row r="1017" spans="1:24" x14ac:dyDescent="0.35">
      <c r="A1017" s="3">
        <v>2210</v>
      </c>
      <c r="B1017" s="22" t="s">
        <v>15</v>
      </c>
      <c r="C1017" s="21" t="s">
        <v>34</v>
      </c>
      <c r="D1017" s="23">
        <f>VLOOKUP(A1017,Übersicht!$C$2:$D$67,2,FALSE)</f>
        <v>0</v>
      </c>
      <c r="E1017" s="23" t="str">
        <f>VLOOKUP(A1017,Übersicht!$C$2:$E$67,3,FALSE)</f>
        <v>5 bis ≤ 16 bar</v>
      </c>
      <c r="F1017" s="3">
        <v>1011</v>
      </c>
      <c r="G1017" s="3">
        <f>VLOOKUP(A1017,Übersicht!$C$2:$P$67,14,FALSE)</f>
        <v>99</v>
      </c>
      <c r="H1017" s="3">
        <v>1</v>
      </c>
      <c r="I1017" s="24">
        <v>0</v>
      </c>
      <c r="J1017" s="3">
        <v>2001</v>
      </c>
      <c r="K1017" s="4">
        <f t="shared" si="15"/>
        <v>4</v>
      </c>
      <c r="L1017" s="21">
        <f>VLOOKUP(A1017,Übersicht!$C$2:$F$67,4,FALSE)</f>
        <v>24</v>
      </c>
      <c r="M1017" s="21">
        <f>VLOOKUP(A1017,Übersicht!$C$2:$F$67,4,FALSE)</f>
        <v>24</v>
      </c>
      <c r="N1017" s="3" t="s">
        <v>67</v>
      </c>
      <c r="O1017" s="3">
        <v>1</v>
      </c>
      <c r="P1017" s="4">
        <f>VLOOKUP(A1017,Übersicht!$C$2:$I$67,7,FALSE)*100</f>
        <v>10</v>
      </c>
      <c r="Q1017" s="4" t="s">
        <v>67</v>
      </c>
      <c r="R1017" s="4">
        <f>VLOOKUP(A1017,Übersicht!$C$2:$J$67,8,FALSE)*100</f>
        <v>100</v>
      </c>
      <c r="S1017" s="4">
        <f>VLOOKUP(A1017,Übersicht!$C$2:$K$67,9,FALSE)*100</f>
        <v>30</v>
      </c>
      <c r="T1017" s="4" t="str">
        <f>VLOOKUP(A1017,Übersicht!$C$2:$L$67,10,FALSE)</f>
        <v>-</v>
      </c>
      <c r="U1017" s="25">
        <f>VLOOKUP(A1017,Übersicht!$C$2:$M$67,11,FALSE)</f>
        <v>0</v>
      </c>
      <c r="V1017" s="25">
        <f>VLOOKUP(A1017,Übersicht!$C$2:$N$67,12,FALSE)</f>
        <v>0</v>
      </c>
      <c r="W1017" s="25" t="str">
        <f>VLOOKUP(A1017,Übersicht!$C$2:$O$67,13,FALSE)</f>
        <v>-</v>
      </c>
      <c r="X1017" s="4" t="s">
        <v>67</v>
      </c>
    </row>
    <row r="1018" spans="1:24" x14ac:dyDescent="0.35">
      <c r="A1018" s="3">
        <v>2210</v>
      </c>
      <c r="B1018" s="22" t="s">
        <v>15</v>
      </c>
      <c r="C1018" s="21" t="s">
        <v>34</v>
      </c>
      <c r="D1018" s="23">
        <f>VLOOKUP(A1018,Übersicht!$C$2:$D$67,2,FALSE)</f>
        <v>0</v>
      </c>
      <c r="E1018" s="23" t="str">
        <f>VLOOKUP(A1018,Übersicht!$C$2:$E$67,3,FALSE)</f>
        <v>5 bis ≤ 16 bar</v>
      </c>
      <c r="F1018" s="3">
        <v>1012</v>
      </c>
      <c r="G1018" s="3">
        <f>VLOOKUP(A1018,Übersicht!$C$2:$P$67,14,FALSE)</f>
        <v>99</v>
      </c>
      <c r="H1018" s="3">
        <v>1</v>
      </c>
      <c r="I1018" s="24">
        <v>0</v>
      </c>
      <c r="J1018" s="3">
        <v>2002</v>
      </c>
      <c r="K1018" s="4">
        <f t="shared" si="15"/>
        <v>5</v>
      </c>
      <c r="L1018" s="21">
        <f>VLOOKUP(A1018,Übersicht!$C$2:$F$67,4,FALSE)</f>
        <v>24</v>
      </c>
      <c r="M1018" s="21">
        <f>VLOOKUP(A1018,Übersicht!$C$2:$F$67,4,FALSE)</f>
        <v>24</v>
      </c>
      <c r="N1018" s="3" t="s">
        <v>67</v>
      </c>
      <c r="O1018" s="3">
        <v>1</v>
      </c>
      <c r="P1018" s="4">
        <f>VLOOKUP(A1018,Übersicht!$C$2:$I$67,7,FALSE)*100</f>
        <v>10</v>
      </c>
      <c r="Q1018" s="4" t="s">
        <v>67</v>
      </c>
      <c r="R1018" s="4">
        <f>VLOOKUP(A1018,Übersicht!$C$2:$J$67,8,FALSE)*100</f>
        <v>100</v>
      </c>
      <c r="S1018" s="4">
        <f>VLOOKUP(A1018,Übersicht!$C$2:$K$67,9,FALSE)*100</f>
        <v>30</v>
      </c>
      <c r="T1018" s="4" t="str">
        <f>VLOOKUP(A1018,Übersicht!$C$2:$L$67,10,FALSE)</f>
        <v>-</v>
      </c>
      <c r="U1018" s="25">
        <f>VLOOKUP(A1018,Übersicht!$C$2:$M$67,11,FALSE)</f>
        <v>0</v>
      </c>
      <c r="V1018" s="25">
        <f>VLOOKUP(A1018,Übersicht!$C$2:$N$67,12,FALSE)</f>
        <v>0</v>
      </c>
      <c r="W1018" s="25" t="str">
        <f>VLOOKUP(A1018,Übersicht!$C$2:$O$67,13,FALSE)</f>
        <v>-</v>
      </c>
      <c r="X1018" s="4" t="s">
        <v>67</v>
      </c>
    </row>
    <row r="1019" spans="1:24" x14ac:dyDescent="0.35">
      <c r="A1019" s="3">
        <v>2210</v>
      </c>
      <c r="B1019" s="22" t="s">
        <v>15</v>
      </c>
      <c r="C1019" s="21" t="s">
        <v>34</v>
      </c>
      <c r="D1019" s="23">
        <f>VLOOKUP(A1019,Übersicht!$C$2:$D$67,2,FALSE)</f>
        <v>0</v>
      </c>
      <c r="E1019" s="23" t="str">
        <f>VLOOKUP(A1019,Übersicht!$C$2:$E$67,3,FALSE)</f>
        <v>5 bis ≤ 16 bar</v>
      </c>
      <c r="F1019" s="3">
        <v>1013</v>
      </c>
      <c r="G1019" s="3">
        <f>VLOOKUP(A1019,Übersicht!$C$2:$P$67,14,FALSE)</f>
        <v>99</v>
      </c>
      <c r="H1019" s="3">
        <v>1</v>
      </c>
      <c r="I1019" s="24">
        <v>0</v>
      </c>
      <c r="J1019" s="3">
        <v>2003</v>
      </c>
      <c r="K1019" s="4">
        <f t="shared" si="15"/>
        <v>6</v>
      </c>
      <c r="L1019" s="21">
        <f>VLOOKUP(A1019,Übersicht!$C$2:$F$67,4,FALSE)</f>
        <v>24</v>
      </c>
      <c r="M1019" s="21">
        <f>VLOOKUP(A1019,Übersicht!$C$2:$F$67,4,FALSE)</f>
        <v>24</v>
      </c>
      <c r="N1019" s="3" t="s">
        <v>67</v>
      </c>
      <c r="O1019" s="3">
        <v>1</v>
      </c>
      <c r="P1019" s="4">
        <f>VLOOKUP(A1019,Übersicht!$C$2:$I$67,7,FALSE)*100</f>
        <v>10</v>
      </c>
      <c r="Q1019" s="4" t="s">
        <v>67</v>
      </c>
      <c r="R1019" s="4">
        <f>VLOOKUP(A1019,Übersicht!$C$2:$J$67,8,FALSE)*100</f>
        <v>100</v>
      </c>
      <c r="S1019" s="4">
        <f>VLOOKUP(A1019,Übersicht!$C$2:$K$67,9,FALSE)*100</f>
        <v>30</v>
      </c>
      <c r="T1019" s="4" t="str">
        <f>VLOOKUP(A1019,Übersicht!$C$2:$L$67,10,FALSE)</f>
        <v>-</v>
      </c>
      <c r="U1019" s="25">
        <f>VLOOKUP(A1019,Übersicht!$C$2:$M$67,11,FALSE)</f>
        <v>0</v>
      </c>
      <c r="V1019" s="25">
        <f>VLOOKUP(A1019,Übersicht!$C$2:$N$67,12,FALSE)</f>
        <v>0</v>
      </c>
      <c r="W1019" s="25" t="str">
        <f>VLOOKUP(A1019,Übersicht!$C$2:$O$67,13,FALSE)</f>
        <v>-</v>
      </c>
      <c r="X1019" s="4" t="s">
        <v>67</v>
      </c>
    </row>
    <row r="1020" spans="1:24" x14ac:dyDescent="0.35">
      <c r="A1020" s="3">
        <v>2210</v>
      </c>
      <c r="B1020" s="22" t="s">
        <v>15</v>
      </c>
      <c r="C1020" s="21" t="s">
        <v>34</v>
      </c>
      <c r="D1020" s="23">
        <f>VLOOKUP(A1020,Übersicht!$C$2:$D$67,2,FALSE)</f>
        <v>0</v>
      </c>
      <c r="E1020" s="23" t="str">
        <f>VLOOKUP(A1020,Übersicht!$C$2:$E$67,3,FALSE)</f>
        <v>5 bis ≤ 16 bar</v>
      </c>
      <c r="F1020" s="3">
        <v>1014</v>
      </c>
      <c r="G1020" s="3">
        <f>VLOOKUP(A1020,Übersicht!$C$2:$P$67,14,FALSE)</f>
        <v>99</v>
      </c>
      <c r="H1020" s="3">
        <v>1</v>
      </c>
      <c r="I1020" s="24">
        <v>0</v>
      </c>
      <c r="J1020" s="3">
        <v>2004</v>
      </c>
      <c r="K1020" s="4">
        <f t="shared" si="15"/>
        <v>7</v>
      </c>
      <c r="L1020" s="21">
        <f>VLOOKUP(A1020,Übersicht!$C$2:$F$67,4,FALSE)</f>
        <v>24</v>
      </c>
      <c r="M1020" s="21">
        <f>VLOOKUP(A1020,Übersicht!$C$2:$F$67,4,FALSE)</f>
        <v>24</v>
      </c>
      <c r="N1020" s="3" t="s">
        <v>67</v>
      </c>
      <c r="O1020" s="3">
        <v>1</v>
      </c>
      <c r="P1020" s="4">
        <f>VLOOKUP(A1020,Übersicht!$C$2:$I$67,7,FALSE)*100</f>
        <v>10</v>
      </c>
      <c r="Q1020" s="4" t="s">
        <v>67</v>
      </c>
      <c r="R1020" s="4">
        <f>VLOOKUP(A1020,Übersicht!$C$2:$J$67,8,FALSE)*100</f>
        <v>100</v>
      </c>
      <c r="S1020" s="4">
        <f>VLOOKUP(A1020,Übersicht!$C$2:$K$67,9,FALSE)*100</f>
        <v>30</v>
      </c>
      <c r="T1020" s="4" t="str">
        <f>VLOOKUP(A1020,Übersicht!$C$2:$L$67,10,FALSE)</f>
        <v>-</v>
      </c>
      <c r="U1020" s="25">
        <f>VLOOKUP(A1020,Übersicht!$C$2:$M$67,11,FALSE)</f>
        <v>0</v>
      </c>
      <c r="V1020" s="25">
        <f>VLOOKUP(A1020,Übersicht!$C$2:$N$67,12,FALSE)</f>
        <v>0</v>
      </c>
      <c r="W1020" s="25" t="str">
        <f>VLOOKUP(A1020,Übersicht!$C$2:$O$67,13,FALSE)</f>
        <v>-</v>
      </c>
      <c r="X1020" s="4" t="s">
        <v>67</v>
      </c>
    </row>
    <row r="1021" spans="1:24" x14ac:dyDescent="0.35">
      <c r="A1021" s="3">
        <v>2210</v>
      </c>
      <c r="B1021" s="22" t="s">
        <v>15</v>
      </c>
      <c r="C1021" s="21" t="s">
        <v>34</v>
      </c>
      <c r="D1021" s="23">
        <f>VLOOKUP(A1021,Übersicht!$C$2:$D$67,2,FALSE)</f>
        <v>0</v>
      </c>
      <c r="E1021" s="23" t="str">
        <f>VLOOKUP(A1021,Übersicht!$C$2:$E$67,3,FALSE)</f>
        <v>5 bis ≤ 16 bar</v>
      </c>
      <c r="F1021" s="3">
        <v>1015</v>
      </c>
      <c r="G1021" s="3">
        <f>VLOOKUP(A1021,Übersicht!$C$2:$P$67,14,FALSE)</f>
        <v>99</v>
      </c>
      <c r="H1021" s="3">
        <v>1</v>
      </c>
      <c r="I1021" s="24">
        <v>0</v>
      </c>
      <c r="J1021" s="3">
        <v>2005</v>
      </c>
      <c r="K1021" s="4">
        <f t="shared" si="15"/>
        <v>8</v>
      </c>
      <c r="L1021" s="21">
        <f>VLOOKUP(A1021,Übersicht!$C$2:$F$67,4,FALSE)</f>
        <v>24</v>
      </c>
      <c r="M1021" s="21">
        <f>VLOOKUP(A1021,Übersicht!$C$2:$F$67,4,FALSE)</f>
        <v>24</v>
      </c>
      <c r="N1021" s="3" t="s">
        <v>67</v>
      </c>
      <c r="O1021" s="3">
        <v>1</v>
      </c>
      <c r="P1021" s="4">
        <f>VLOOKUP(A1021,Übersicht!$C$2:$I$67,7,FALSE)*100</f>
        <v>10</v>
      </c>
      <c r="Q1021" s="4" t="s">
        <v>67</v>
      </c>
      <c r="R1021" s="4">
        <f>VLOOKUP(A1021,Übersicht!$C$2:$J$67,8,FALSE)*100</f>
        <v>100</v>
      </c>
      <c r="S1021" s="4">
        <f>VLOOKUP(A1021,Übersicht!$C$2:$K$67,9,FALSE)*100</f>
        <v>30</v>
      </c>
      <c r="T1021" s="4" t="str">
        <f>VLOOKUP(A1021,Übersicht!$C$2:$L$67,10,FALSE)</f>
        <v>-</v>
      </c>
      <c r="U1021" s="25">
        <f>VLOOKUP(A1021,Übersicht!$C$2:$M$67,11,FALSE)</f>
        <v>0</v>
      </c>
      <c r="V1021" s="25">
        <f>VLOOKUP(A1021,Übersicht!$C$2:$N$67,12,FALSE)</f>
        <v>0</v>
      </c>
      <c r="W1021" s="25" t="str">
        <f>VLOOKUP(A1021,Übersicht!$C$2:$O$67,13,FALSE)</f>
        <v>-</v>
      </c>
      <c r="X1021" s="4" t="s">
        <v>67</v>
      </c>
    </row>
    <row r="1022" spans="1:24" x14ac:dyDescent="0.35">
      <c r="A1022" s="3">
        <v>2210</v>
      </c>
      <c r="B1022" s="22" t="s">
        <v>15</v>
      </c>
      <c r="C1022" s="21" t="s">
        <v>34</v>
      </c>
      <c r="D1022" s="23">
        <f>VLOOKUP(A1022,Übersicht!$C$2:$D$67,2,FALSE)</f>
        <v>0</v>
      </c>
      <c r="E1022" s="23" t="str">
        <f>VLOOKUP(A1022,Übersicht!$C$2:$E$67,3,FALSE)</f>
        <v>5 bis ≤ 16 bar</v>
      </c>
      <c r="F1022" s="3">
        <v>1016</v>
      </c>
      <c r="G1022" s="3">
        <f>VLOOKUP(A1022,Übersicht!$C$2:$P$67,14,FALSE)</f>
        <v>99</v>
      </c>
      <c r="H1022" s="3">
        <v>1</v>
      </c>
      <c r="I1022" s="24">
        <v>0</v>
      </c>
      <c r="J1022" s="3">
        <v>2006</v>
      </c>
      <c r="K1022" s="4">
        <f t="shared" si="15"/>
        <v>9</v>
      </c>
      <c r="L1022" s="21">
        <f>VLOOKUP(A1022,Übersicht!$C$2:$F$67,4,FALSE)</f>
        <v>24</v>
      </c>
      <c r="M1022" s="21">
        <f>VLOOKUP(A1022,Übersicht!$C$2:$F$67,4,FALSE)</f>
        <v>24</v>
      </c>
      <c r="N1022" s="3" t="s">
        <v>67</v>
      </c>
      <c r="O1022" s="3">
        <v>1</v>
      </c>
      <c r="P1022" s="4">
        <f>VLOOKUP(A1022,Übersicht!$C$2:$I$67,7,FALSE)*100</f>
        <v>10</v>
      </c>
      <c r="Q1022" s="4" t="s">
        <v>67</v>
      </c>
      <c r="R1022" s="4">
        <f>VLOOKUP(A1022,Übersicht!$C$2:$J$67,8,FALSE)*100</f>
        <v>100</v>
      </c>
      <c r="S1022" s="4">
        <f>VLOOKUP(A1022,Übersicht!$C$2:$K$67,9,FALSE)*100</f>
        <v>30</v>
      </c>
      <c r="T1022" s="4" t="str">
        <f>VLOOKUP(A1022,Übersicht!$C$2:$L$67,10,FALSE)</f>
        <v>-</v>
      </c>
      <c r="U1022" s="25">
        <f>VLOOKUP(A1022,Übersicht!$C$2:$M$67,11,FALSE)</f>
        <v>0</v>
      </c>
      <c r="V1022" s="25">
        <f>VLOOKUP(A1022,Übersicht!$C$2:$N$67,12,FALSE)</f>
        <v>0</v>
      </c>
      <c r="W1022" s="25" t="str">
        <f>VLOOKUP(A1022,Übersicht!$C$2:$O$67,13,FALSE)</f>
        <v>-</v>
      </c>
      <c r="X1022" s="4" t="s">
        <v>67</v>
      </c>
    </row>
    <row r="1023" spans="1:24" x14ac:dyDescent="0.35">
      <c r="A1023" s="3">
        <v>2210</v>
      </c>
      <c r="B1023" s="22" t="s">
        <v>15</v>
      </c>
      <c r="C1023" s="21" t="s">
        <v>34</v>
      </c>
      <c r="D1023" s="23">
        <f>VLOOKUP(A1023,Übersicht!$C$2:$D$67,2,FALSE)</f>
        <v>0</v>
      </c>
      <c r="E1023" s="23" t="str">
        <f>VLOOKUP(A1023,Übersicht!$C$2:$E$67,3,FALSE)</f>
        <v>5 bis ≤ 16 bar</v>
      </c>
      <c r="F1023" s="3">
        <v>1017</v>
      </c>
      <c r="G1023" s="3">
        <f>VLOOKUP(A1023,Übersicht!$C$2:$P$67,14,FALSE)</f>
        <v>99</v>
      </c>
      <c r="H1023" s="3">
        <v>1</v>
      </c>
      <c r="I1023" s="24">
        <v>0</v>
      </c>
      <c r="J1023" s="3">
        <v>2007</v>
      </c>
      <c r="K1023" s="4">
        <f t="shared" si="15"/>
        <v>10</v>
      </c>
      <c r="L1023" s="21">
        <f>VLOOKUP(A1023,Übersicht!$C$2:$F$67,4,FALSE)</f>
        <v>24</v>
      </c>
      <c r="M1023" s="21">
        <f>VLOOKUP(A1023,Übersicht!$C$2:$F$67,4,FALSE)</f>
        <v>24</v>
      </c>
      <c r="N1023" s="3" t="s">
        <v>67</v>
      </c>
      <c r="O1023" s="3">
        <v>1</v>
      </c>
      <c r="P1023" s="4">
        <f>VLOOKUP(A1023,Übersicht!$C$2:$I$67,7,FALSE)*100</f>
        <v>10</v>
      </c>
      <c r="Q1023" s="4" t="s">
        <v>67</v>
      </c>
      <c r="R1023" s="4">
        <f>VLOOKUP(A1023,Übersicht!$C$2:$J$67,8,FALSE)*100</f>
        <v>100</v>
      </c>
      <c r="S1023" s="4">
        <f>VLOOKUP(A1023,Übersicht!$C$2:$K$67,9,FALSE)*100</f>
        <v>30</v>
      </c>
      <c r="T1023" s="4" t="str">
        <f>VLOOKUP(A1023,Übersicht!$C$2:$L$67,10,FALSE)</f>
        <v>-</v>
      </c>
      <c r="U1023" s="25">
        <f>VLOOKUP(A1023,Übersicht!$C$2:$M$67,11,FALSE)</f>
        <v>0</v>
      </c>
      <c r="V1023" s="25">
        <f>VLOOKUP(A1023,Übersicht!$C$2:$N$67,12,FALSE)</f>
        <v>0</v>
      </c>
      <c r="W1023" s="25" t="str">
        <f>VLOOKUP(A1023,Übersicht!$C$2:$O$67,13,FALSE)</f>
        <v>-</v>
      </c>
      <c r="X1023" s="4" t="s">
        <v>67</v>
      </c>
    </row>
    <row r="1024" spans="1:24" x14ac:dyDescent="0.35">
      <c r="A1024" s="3">
        <v>2210</v>
      </c>
      <c r="B1024" s="22" t="s">
        <v>15</v>
      </c>
      <c r="C1024" s="21" t="s">
        <v>34</v>
      </c>
      <c r="D1024" s="23">
        <f>VLOOKUP(A1024,Übersicht!$C$2:$D$67,2,FALSE)</f>
        <v>0</v>
      </c>
      <c r="E1024" s="23" t="str">
        <f>VLOOKUP(A1024,Übersicht!$C$2:$E$67,3,FALSE)</f>
        <v>5 bis ≤ 16 bar</v>
      </c>
      <c r="F1024" s="3">
        <v>1018</v>
      </c>
      <c r="G1024" s="3">
        <f>VLOOKUP(A1024,Übersicht!$C$2:$P$67,14,FALSE)</f>
        <v>99</v>
      </c>
      <c r="H1024" s="3">
        <v>1</v>
      </c>
      <c r="I1024" s="24">
        <v>0</v>
      </c>
      <c r="J1024" s="3">
        <v>2008</v>
      </c>
      <c r="K1024" s="4">
        <f t="shared" si="15"/>
        <v>11</v>
      </c>
      <c r="L1024" s="21">
        <f>VLOOKUP(A1024,Übersicht!$C$2:$F$67,4,FALSE)</f>
        <v>24</v>
      </c>
      <c r="M1024" s="21">
        <f>VLOOKUP(A1024,Übersicht!$C$2:$F$67,4,FALSE)</f>
        <v>24</v>
      </c>
      <c r="N1024" s="3" t="s">
        <v>67</v>
      </c>
      <c r="O1024" s="3">
        <v>1</v>
      </c>
      <c r="P1024" s="4">
        <f>VLOOKUP(A1024,Übersicht!$C$2:$I$67,7,FALSE)*100</f>
        <v>10</v>
      </c>
      <c r="Q1024" s="4" t="s">
        <v>67</v>
      </c>
      <c r="R1024" s="4">
        <f>VLOOKUP(A1024,Übersicht!$C$2:$J$67,8,FALSE)*100</f>
        <v>100</v>
      </c>
      <c r="S1024" s="4">
        <f>VLOOKUP(A1024,Übersicht!$C$2:$K$67,9,FALSE)*100</f>
        <v>30</v>
      </c>
      <c r="T1024" s="4" t="str">
        <f>VLOOKUP(A1024,Übersicht!$C$2:$L$67,10,FALSE)</f>
        <v>-</v>
      </c>
      <c r="U1024" s="25">
        <f>VLOOKUP(A1024,Übersicht!$C$2:$M$67,11,FALSE)</f>
        <v>0</v>
      </c>
      <c r="V1024" s="25">
        <f>VLOOKUP(A1024,Übersicht!$C$2:$N$67,12,FALSE)</f>
        <v>0</v>
      </c>
      <c r="W1024" s="25" t="str">
        <f>VLOOKUP(A1024,Übersicht!$C$2:$O$67,13,FALSE)</f>
        <v>-</v>
      </c>
      <c r="X1024" s="4" t="s">
        <v>67</v>
      </c>
    </row>
    <row r="1025" spans="1:24" x14ac:dyDescent="0.35">
      <c r="A1025" s="3">
        <v>2210</v>
      </c>
      <c r="B1025" s="22" t="s">
        <v>15</v>
      </c>
      <c r="C1025" s="21" t="s">
        <v>34</v>
      </c>
      <c r="D1025" s="23">
        <f>VLOOKUP(A1025,Übersicht!$C$2:$D$67,2,FALSE)</f>
        <v>0</v>
      </c>
      <c r="E1025" s="23" t="str">
        <f>VLOOKUP(A1025,Übersicht!$C$2:$E$67,3,FALSE)</f>
        <v>5 bis ≤ 16 bar</v>
      </c>
      <c r="F1025" s="3">
        <v>1019</v>
      </c>
      <c r="G1025" s="3">
        <f>VLOOKUP(A1025,Übersicht!$C$2:$P$67,14,FALSE)</f>
        <v>99</v>
      </c>
      <c r="H1025" s="3">
        <v>1</v>
      </c>
      <c r="I1025" s="24">
        <v>0</v>
      </c>
      <c r="J1025" s="3">
        <v>2009</v>
      </c>
      <c r="K1025" s="4">
        <f t="shared" si="15"/>
        <v>12</v>
      </c>
      <c r="L1025" s="21">
        <f>VLOOKUP(A1025,Übersicht!$C$2:$F$67,4,FALSE)</f>
        <v>24</v>
      </c>
      <c r="M1025" s="21">
        <f>VLOOKUP(A1025,Übersicht!$C$2:$F$67,4,FALSE)</f>
        <v>24</v>
      </c>
      <c r="N1025" s="3" t="s">
        <v>67</v>
      </c>
      <c r="O1025" s="3">
        <v>1</v>
      </c>
      <c r="P1025" s="4">
        <f>VLOOKUP(A1025,Übersicht!$C$2:$I$67,7,FALSE)*100</f>
        <v>10</v>
      </c>
      <c r="Q1025" s="4" t="s">
        <v>67</v>
      </c>
      <c r="R1025" s="4">
        <f>VLOOKUP(A1025,Übersicht!$C$2:$J$67,8,FALSE)*100</f>
        <v>100</v>
      </c>
      <c r="S1025" s="4">
        <f>VLOOKUP(A1025,Übersicht!$C$2:$K$67,9,FALSE)*100</f>
        <v>30</v>
      </c>
      <c r="T1025" s="4" t="str">
        <f>VLOOKUP(A1025,Übersicht!$C$2:$L$67,10,FALSE)</f>
        <v>-</v>
      </c>
      <c r="U1025" s="25">
        <f>VLOOKUP(A1025,Übersicht!$C$2:$M$67,11,FALSE)</f>
        <v>0</v>
      </c>
      <c r="V1025" s="25">
        <f>VLOOKUP(A1025,Übersicht!$C$2:$N$67,12,FALSE)</f>
        <v>0</v>
      </c>
      <c r="W1025" s="25" t="str">
        <f>VLOOKUP(A1025,Übersicht!$C$2:$O$67,13,FALSE)</f>
        <v>-</v>
      </c>
      <c r="X1025" s="4" t="s">
        <v>67</v>
      </c>
    </row>
    <row r="1026" spans="1:24" x14ac:dyDescent="0.35">
      <c r="A1026" s="3">
        <v>2210</v>
      </c>
      <c r="B1026" s="22" t="s">
        <v>15</v>
      </c>
      <c r="C1026" s="21" t="s">
        <v>34</v>
      </c>
      <c r="D1026" s="23">
        <f>VLOOKUP(A1026,Übersicht!$C$2:$D$67,2,FALSE)</f>
        <v>0</v>
      </c>
      <c r="E1026" s="23" t="str">
        <f>VLOOKUP(A1026,Übersicht!$C$2:$E$67,3,FALSE)</f>
        <v>5 bis ≤ 16 bar</v>
      </c>
      <c r="F1026" s="3">
        <v>1020</v>
      </c>
      <c r="G1026" s="3">
        <f>VLOOKUP(A1026,Übersicht!$C$2:$P$67,14,FALSE)</f>
        <v>99</v>
      </c>
      <c r="H1026" s="3">
        <v>1</v>
      </c>
      <c r="I1026" s="24">
        <v>0</v>
      </c>
      <c r="J1026" s="3">
        <v>2010</v>
      </c>
      <c r="K1026" s="4">
        <f t="shared" si="15"/>
        <v>13</v>
      </c>
      <c r="L1026" s="21">
        <f>VLOOKUP(A1026,Übersicht!$C$2:$F$67,4,FALSE)</f>
        <v>24</v>
      </c>
      <c r="M1026" s="21">
        <f>VLOOKUP(A1026,Übersicht!$C$2:$F$67,4,FALSE)</f>
        <v>24</v>
      </c>
      <c r="N1026" s="3" t="s">
        <v>67</v>
      </c>
      <c r="O1026" s="3">
        <v>1</v>
      </c>
      <c r="P1026" s="4">
        <f>VLOOKUP(A1026,Übersicht!$C$2:$I$67,7,FALSE)*100</f>
        <v>10</v>
      </c>
      <c r="Q1026" s="4" t="s">
        <v>67</v>
      </c>
      <c r="R1026" s="4">
        <f>VLOOKUP(A1026,Übersicht!$C$2:$J$67,8,FALSE)*100</f>
        <v>100</v>
      </c>
      <c r="S1026" s="4">
        <f>VLOOKUP(A1026,Übersicht!$C$2:$K$67,9,FALSE)*100</f>
        <v>30</v>
      </c>
      <c r="T1026" s="4" t="str">
        <f>VLOOKUP(A1026,Übersicht!$C$2:$L$67,10,FALSE)</f>
        <v>-</v>
      </c>
      <c r="U1026" s="25">
        <f>VLOOKUP(A1026,Übersicht!$C$2:$M$67,11,FALSE)</f>
        <v>0</v>
      </c>
      <c r="V1026" s="25">
        <f>VLOOKUP(A1026,Übersicht!$C$2:$N$67,12,FALSE)</f>
        <v>0</v>
      </c>
      <c r="W1026" s="25" t="str">
        <f>VLOOKUP(A1026,Übersicht!$C$2:$O$67,13,FALSE)</f>
        <v>-</v>
      </c>
      <c r="X1026" s="4" t="s">
        <v>67</v>
      </c>
    </row>
    <row r="1027" spans="1:24" x14ac:dyDescent="0.35">
      <c r="A1027" s="3">
        <v>2210</v>
      </c>
      <c r="B1027" s="22" t="s">
        <v>15</v>
      </c>
      <c r="C1027" s="21" t="s">
        <v>34</v>
      </c>
      <c r="D1027" s="23">
        <f>VLOOKUP(A1027,Übersicht!$C$2:$D$67,2,FALSE)</f>
        <v>0</v>
      </c>
      <c r="E1027" s="23" t="str">
        <f>VLOOKUP(A1027,Übersicht!$C$2:$E$67,3,FALSE)</f>
        <v>5 bis ≤ 16 bar</v>
      </c>
      <c r="F1027" s="3">
        <v>1021</v>
      </c>
      <c r="G1027" s="3">
        <f>VLOOKUP(A1027,Übersicht!$C$2:$P$67,14,FALSE)</f>
        <v>99</v>
      </c>
      <c r="H1027" s="3">
        <v>1</v>
      </c>
      <c r="I1027" s="24">
        <v>0</v>
      </c>
      <c r="J1027" s="3">
        <v>2011</v>
      </c>
      <c r="K1027" s="4">
        <f t="shared" si="15"/>
        <v>14</v>
      </c>
      <c r="L1027" s="21">
        <f>VLOOKUP(A1027,Übersicht!$C$2:$F$67,4,FALSE)</f>
        <v>24</v>
      </c>
      <c r="M1027" s="21">
        <f>VLOOKUP(A1027,Übersicht!$C$2:$F$67,4,FALSE)</f>
        <v>24</v>
      </c>
      <c r="N1027" s="3" t="s">
        <v>67</v>
      </c>
      <c r="O1027" s="3">
        <v>1</v>
      </c>
      <c r="P1027" s="4">
        <f>VLOOKUP(A1027,Übersicht!$C$2:$I$67,7,FALSE)*100</f>
        <v>10</v>
      </c>
      <c r="Q1027" s="4" t="s">
        <v>67</v>
      </c>
      <c r="R1027" s="4">
        <f>VLOOKUP(A1027,Übersicht!$C$2:$J$67,8,FALSE)*100</f>
        <v>100</v>
      </c>
      <c r="S1027" s="4">
        <f>VLOOKUP(A1027,Übersicht!$C$2:$K$67,9,FALSE)*100</f>
        <v>30</v>
      </c>
      <c r="T1027" s="4" t="str">
        <f>VLOOKUP(A1027,Übersicht!$C$2:$L$67,10,FALSE)</f>
        <v>-</v>
      </c>
      <c r="U1027" s="25">
        <f>VLOOKUP(A1027,Übersicht!$C$2:$M$67,11,FALSE)</f>
        <v>0</v>
      </c>
      <c r="V1027" s="25">
        <f>VLOOKUP(A1027,Übersicht!$C$2:$N$67,12,FALSE)</f>
        <v>0</v>
      </c>
      <c r="W1027" s="25" t="str">
        <f>VLOOKUP(A1027,Übersicht!$C$2:$O$67,13,FALSE)</f>
        <v>-</v>
      </c>
      <c r="X1027" s="4" t="s">
        <v>67</v>
      </c>
    </row>
    <row r="1028" spans="1:24" x14ac:dyDescent="0.35">
      <c r="A1028" s="3">
        <v>2210</v>
      </c>
      <c r="B1028" s="22" t="s">
        <v>15</v>
      </c>
      <c r="C1028" s="21" t="s">
        <v>34</v>
      </c>
      <c r="D1028" s="23">
        <f>VLOOKUP(A1028,Übersicht!$C$2:$D$67,2,FALSE)</f>
        <v>0</v>
      </c>
      <c r="E1028" s="23" t="str">
        <f>VLOOKUP(A1028,Übersicht!$C$2:$E$67,3,FALSE)</f>
        <v>5 bis ≤ 16 bar</v>
      </c>
      <c r="F1028" s="3">
        <v>1022</v>
      </c>
      <c r="G1028" s="3">
        <f>VLOOKUP(A1028,Übersicht!$C$2:$P$67,14,FALSE)</f>
        <v>99</v>
      </c>
      <c r="H1028" s="3">
        <v>1</v>
      </c>
      <c r="I1028" s="24">
        <v>0</v>
      </c>
      <c r="J1028" s="3">
        <v>2012</v>
      </c>
      <c r="K1028" s="4">
        <f t="shared" si="15"/>
        <v>15</v>
      </c>
      <c r="L1028" s="21">
        <f>VLOOKUP(A1028,Übersicht!$C$2:$F$67,4,FALSE)</f>
        <v>24</v>
      </c>
      <c r="M1028" s="21">
        <f>VLOOKUP(A1028,Übersicht!$C$2:$F$67,4,FALSE)</f>
        <v>24</v>
      </c>
      <c r="N1028" s="3" t="s">
        <v>67</v>
      </c>
      <c r="O1028" s="3">
        <v>1</v>
      </c>
      <c r="P1028" s="4">
        <f>VLOOKUP(A1028,Übersicht!$C$2:$I$67,7,FALSE)*100</f>
        <v>10</v>
      </c>
      <c r="Q1028" s="4" t="s">
        <v>67</v>
      </c>
      <c r="R1028" s="4">
        <f>VLOOKUP(A1028,Übersicht!$C$2:$J$67,8,FALSE)*100</f>
        <v>100</v>
      </c>
      <c r="S1028" s="4">
        <f>VLOOKUP(A1028,Übersicht!$C$2:$K$67,9,FALSE)*100</f>
        <v>30</v>
      </c>
      <c r="T1028" s="4" t="str">
        <f>VLOOKUP(A1028,Übersicht!$C$2:$L$67,10,FALSE)</f>
        <v>-</v>
      </c>
      <c r="U1028" s="25">
        <f>VLOOKUP(A1028,Übersicht!$C$2:$M$67,11,FALSE)</f>
        <v>0</v>
      </c>
      <c r="V1028" s="25">
        <f>VLOOKUP(A1028,Übersicht!$C$2:$N$67,12,FALSE)</f>
        <v>0</v>
      </c>
      <c r="W1028" s="25" t="str">
        <f>VLOOKUP(A1028,Übersicht!$C$2:$O$67,13,FALSE)</f>
        <v>-</v>
      </c>
      <c r="X1028" s="4" t="s">
        <v>67</v>
      </c>
    </row>
    <row r="1029" spans="1:24" x14ac:dyDescent="0.35">
      <c r="A1029" s="3">
        <v>2210</v>
      </c>
      <c r="B1029" s="22" t="s">
        <v>15</v>
      </c>
      <c r="C1029" s="21" t="s">
        <v>34</v>
      </c>
      <c r="D1029" s="23">
        <f>VLOOKUP(A1029,Übersicht!$C$2:$D$67,2,FALSE)</f>
        <v>0</v>
      </c>
      <c r="E1029" s="23" t="str">
        <f>VLOOKUP(A1029,Übersicht!$C$2:$E$67,3,FALSE)</f>
        <v>5 bis ≤ 16 bar</v>
      </c>
      <c r="F1029" s="3">
        <v>1023</v>
      </c>
      <c r="G1029" s="3">
        <f>VLOOKUP(A1029,Übersicht!$C$2:$P$67,14,FALSE)</f>
        <v>99</v>
      </c>
      <c r="H1029" s="3">
        <v>1</v>
      </c>
      <c r="I1029" s="24">
        <v>0</v>
      </c>
      <c r="J1029" s="3">
        <v>2013</v>
      </c>
      <c r="K1029" s="4">
        <f t="shared" si="15"/>
        <v>16</v>
      </c>
      <c r="L1029" s="21">
        <f>VLOOKUP(A1029,Übersicht!$C$2:$F$67,4,FALSE)</f>
        <v>24</v>
      </c>
      <c r="M1029" s="21">
        <f>VLOOKUP(A1029,Übersicht!$C$2:$F$67,4,FALSE)</f>
        <v>24</v>
      </c>
      <c r="N1029" s="3" t="s">
        <v>67</v>
      </c>
      <c r="O1029" s="3">
        <v>1</v>
      </c>
      <c r="P1029" s="4">
        <f>VLOOKUP(A1029,Übersicht!$C$2:$I$67,7,FALSE)*100</f>
        <v>10</v>
      </c>
      <c r="Q1029" s="4" t="s">
        <v>67</v>
      </c>
      <c r="R1029" s="4">
        <f>VLOOKUP(A1029,Übersicht!$C$2:$J$67,8,FALSE)*100</f>
        <v>100</v>
      </c>
      <c r="S1029" s="4">
        <f>VLOOKUP(A1029,Übersicht!$C$2:$K$67,9,FALSE)*100</f>
        <v>30</v>
      </c>
      <c r="T1029" s="4" t="str">
        <f>VLOOKUP(A1029,Übersicht!$C$2:$L$67,10,FALSE)</f>
        <v>-</v>
      </c>
      <c r="U1029" s="25">
        <f>VLOOKUP(A1029,Übersicht!$C$2:$M$67,11,FALSE)</f>
        <v>0</v>
      </c>
      <c r="V1029" s="25">
        <f>VLOOKUP(A1029,Übersicht!$C$2:$N$67,12,FALSE)</f>
        <v>0</v>
      </c>
      <c r="W1029" s="25" t="str">
        <f>VLOOKUP(A1029,Übersicht!$C$2:$O$67,13,FALSE)</f>
        <v>-</v>
      </c>
      <c r="X1029" s="4" t="s">
        <v>67</v>
      </c>
    </row>
    <row r="1030" spans="1:24" x14ac:dyDescent="0.35">
      <c r="A1030" s="3">
        <v>2210</v>
      </c>
      <c r="B1030" s="22" t="s">
        <v>15</v>
      </c>
      <c r="C1030" s="21" t="s">
        <v>34</v>
      </c>
      <c r="D1030" s="23">
        <f>VLOOKUP(A1030,Übersicht!$C$2:$D$67,2,FALSE)</f>
        <v>0</v>
      </c>
      <c r="E1030" s="23" t="str">
        <f>VLOOKUP(A1030,Übersicht!$C$2:$E$67,3,FALSE)</f>
        <v>5 bis ≤ 16 bar</v>
      </c>
      <c r="F1030" s="3">
        <v>1024</v>
      </c>
      <c r="G1030" s="3">
        <f>VLOOKUP(A1030,Übersicht!$C$2:$P$67,14,FALSE)</f>
        <v>99</v>
      </c>
      <c r="H1030" s="3">
        <v>1</v>
      </c>
      <c r="I1030" s="24">
        <v>0</v>
      </c>
      <c r="J1030" s="3">
        <v>2014</v>
      </c>
      <c r="K1030" s="4">
        <f t="shared" si="15"/>
        <v>17</v>
      </c>
      <c r="L1030" s="21">
        <f>VLOOKUP(A1030,Übersicht!$C$2:$F$67,4,FALSE)</f>
        <v>24</v>
      </c>
      <c r="M1030" s="21">
        <f>VLOOKUP(A1030,Übersicht!$C$2:$F$67,4,FALSE)</f>
        <v>24</v>
      </c>
      <c r="N1030" s="3" t="s">
        <v>67</v>
      </c>
      <c r="O1030" s="3">
        <v>1</v>
      </c>
      <c r="P1030" s="4">
        <f>VLOOKUP(A1030,Übersicht!$C$2:$I$67,7,FALSE)*100</f>
        <v>10</v>
      </c>
      <c r="Q1030" s="4" t="s">
        <v>67</v>
      </c>
      <c r="R1030" s="4">
        <f>VLOOKUP(A1030,Übersicht!$C$2:$J$67,8,FALSE)*100</f>
        <v>100</v>
      </c>
      <c r="S1030" s="4">
        <f>VLOOKUP(A1030,Übersicht!$C$2:$K$67,9,FALSE)*100</f>
        <v>30</v>
      </c>
      <c r="T1030" s="4" t="str">
        <f>VLOOKUP(A1030,Übersicht!$C$2:$L$67,10,FALSE)</f>
        <v>-</v>
      </c>
      <c r="U1030" s="25">
        <f>VLOOKUP(A1030,Übersicht!$C$2:$M$67,11,FALSE)</f>
        <v>0</v>
      </c>
      <c r="V1030" s="25">
        <f>VLOOKUP(A1030,Übersicht!$C$2:$N$67,12,FALSE)</f>
        <v>0</v>
      </c>
      <c r="W1030" s="25" t="str">
        <f>VLOOKUP(A1030,Übersicht!$C$2:$O$67,13,FALSE)</f>
        <v>-</v>
      </c>
      <c r="X1030" s="4" t="s">
        <v>67</v>
      </c>
    </row>
    <row r="1031" spans="1:24" x14ac:dyDescent="0.35">
      <c r="A1031" s="3">
        <v>2210</v>
      </c>
      <c r="B1031" s="22" t="s">
        <v>15</v>
      </c>
      <c r="C1031" s="21" t="s">
        <v>34</v>
      </c>
      <c r="D1031" s="23">
        <f>VLOOKUP(A1031,Übersicht!$C$2:$D$67,2,FALSE)</f>
        <v>0</v>
      </c>
      <c r="E1031" s="23" t="str">
        <f>VLOOKUP(A1031,Übersicht!$C$2:$E$67,3,FALSE)</f>
        <v>5 bis ≤ 16 bar</v>
      </c>
      <c r="F1031" s="3">
        <v>1025</v>
      </c>
      <c r="G1031" s="3">
        <f>VLOOKUP(A1031,Übersicht!$C$2:$P$67,14,FALSE)</f>
        <v>99</v>
      </c>
      <c r="H1031" s="3">
        <v>1</v>
      </c>
      <c r="I1031" s="24">
        <v>0</v>
      </c>
      <c r="J1031" s="3">
        <v>2015</v>
      </c>
      <c r="K1031" s="4">
        <f t="shared" ref="K1031:K1094" si="16">IF(M1031-($K$2-J1031)&lt;=0,0,M1031-($K$2-J1031))</f>
        <v>18</v>
      </c>
      <c r="L1031" s="21">
        <f>VLOOKUP(A1031,Übersicht!$C$2:$F$67,4,FALSE)</f>
        <v>24</v>
      </c>
      <c r="M1031" s="21">
        <f>VLOOKUP(A1031,Übersicht!$C$2:$F$67,4,FALSE)</f>
        <v>24</v>
      </c>
      <c r="N1031" s="3" t="s">
        <v>67</v>
      </c>
      <c r="O1031" s="3">
        <v>1</v>
      </c>
      <c r="P1031" s="4">
        <f>VLOOKUP(A1031,Übersicht!$C$2:$I$67,7,FALSE)*100</f>
        <v>10</v>
      </c>
      <c r="Q1031" s="4" t="s">
        <v>67</v>
      </c>
      <c r="R1031" s="4">
        <f>VLOOKUP(A1031,Übersicht!$C$2:$J$67,8,FALSE)*100</f>
        <v>100</v>
      </c>
      <c r="S1031" s="4">
        <f>VLOOKUP(A1031,Übersicht!$C$2:$K$67,9,FALSE)*100</f>
        <v>30</v>
      </c>
      <c r="T1031" s="4" t="str">
        <f>VLOOKUP(A1031,Übersicht!$C$2:$L$67,10,FALSE)</f>
        <v>-</v>
      </c>
      <c r="U1031" s="25">
        <f>VLOOKUP(A1031,Übersicht!$C$2:$M$67,11,FALSE)</f>
        <v>0</v>
      </c>
      <c r="V1031" s="25">
        <f>VLOOKUP(A1031,Übersicht!$C$2:$N$67,12,FALSE)</f>
        <v>0</v>
      </c>
      <c r="W1031" s="25" t="str">
        <f>VLOOKUP(A1031,Übersicht!$C$2:$O$67,13,FALSE)</f>
        <v>-</v>
      </c>
      <c r="X1031" s="4" t="s">
        <v>67</v>
      </c>
    </row>
    <row r="1032" spans="1:24" x14ac:dyDescent="0.35">
      <c r="A1032" s="3">
        <v>2210</v>
      </c>
      <c r="B1032" s="22" t="s">
        <v>15</v>
      </c>
      <c r="C1032" s="21" t="s">
        <v>34</v>
      </c>
      <c r="D1032" s="23">
        <f>VLOOKUP(A1032,Übersicht!$C$2:$D$67,2,FALSE)</f>
        <v>0</v>
      </c>
      <c r="E1032" s="23" t="str">
        <f>VLOOKUP(A1032,Übersicht!$C$2:$E$67,3,FALSE)</f>
        <v>5 bis ≤ 16 bar</v>
      </c>
      <c r="F1032" s="3">
        <v>1026</v>
      </c>
      <c r="G1032" s="3">
        <f>VLOOKUP(A1032,Übersicht!$C$2:$P$67,14,FALSE)</f>
        <v>99</v>
      </c>
      <c r="H1032" s="3">
        <v>1</v>
      </c>
      <c r="I1032" s="24">
        <v>0</v>
      </c>
      <c r="J1032" s="3">
        <v>2016</v>
      </c>
      <c r="K1032" s="4">
        <f t="shared" si="16"/>
        <v>19</v>
      </c>
      <c r="L1032" s="21">
        <f>VLOOKUP(A1032,Übersicht!$C$2:$F$67,4,FALSE)</f>
        <v>24</v>
      </c>
      <c r="M1032" s="21">
        <f>VLOOKUP(A1032,Übersicht!$C$2:$F$67,4,FALSE)</f>
        <v>24</v>
      </c>
      <c r="N1032" s="3" t="s">
        <v>67</v>
      </c>
      <c r="O1032" s="3">
        <v>1</v>
      </c>
      <c r="P1032" s="4">
        <f>VLOOKUP(A1032,Übersicht!$C$2:$I$67,7,FALSE)*100</f>
        <v>10</v>
      </c>
      <c r="Q1032" s="4" t="s">
        <v>67</v>
      </c>
      <c r="R1032" s="4">
        <f>VLOOKUP(A1032,Übersicht!$C$2:$J$67,8,FALSE)*100</f>
        <v>100</v>
      </c>
      <c r="S1032" s="4">
        <f>VLOOKUP(A1032,Übersicht!$C$2:$K$67,9,FALSE)*100</f>
        <v>30</v>
      </c>
      <c r="T1032" s="4" t="str">
        <f>VLOOKUP(A1032,Übersicht!$C$2:$L$67,10,FALSE)</f>
        <v>-</v>
      </c>
      <c r="U1032" s="25">
        <f>VLOOKUP(A1032,Übersicht!$C$2:$M$67,11,FALSE)</f>
        <v>0</v>
      </c>
      <c r="V1032" s="25">
        <f>VLOOKUP(A1032,Übersicht!$C$2:$N$67,12,FALSE)</f>
        <v>0</v>
      </c>
      <c r="W1032" s="25" t="str">
        <f>VLOOKUP(A1032,Übersicht!$C$2:$O$67,13,FALSE)</f>
        <v>-</v>
      </c>
      <c r="X1032" s="4" t="s">
        <v>67</v>
      </c>
    </row>
    <row r="1033" spans="1:24" x14ac:dyDescent="0.35">
      <c r="A1033" s="3">
        <v>2210</v>
      </c>
      <c r="B1033" s="22" t="s">
        <v>15</v>
      </c>
      <c r="C1033" s="21" t="s">
        <v>34</v>
      </c>
      <c r="D1033" s="23">
        <f>VLOOKUP(A1033,Übersicht!$C$2:$D$67,2,FALSE)</f>
        <v>0</v>
      </c>
      <c r="E1033" s="23" t="str">
        <f>VLOOKUP(A1033,Übersicht!$C$2:$E$67,3,FALSE)</f>
        <v>5 bis ≤ 16 bar</v>
      </c>
      <c r="F1033" s="3">
        <v>1027</v>
      </c>
      <c r="G1033" s="3">
        <f>VLOOKUP(A1033,Übersicht!$C$2:$P$67,14,FALSE)</f>
        <v>99</v>
      </c>
      <c r="H1033" s="3">
        <v>1</v>
      </c>
      <c r="I1033" s="24">
        <v>0</v>
      </c>
      <c r="J1033" s="3">
        <v>2017</v>
      </c>
      <c r="K1033" s="4">
        <f t="shared" si="16"/>
        <v>20</v>
      </c>
      <c r="L1033" s="21">
        <f>VLOOKUP(A1033,Übersicht!$C$2:$F$67,4,FALSE)</f>
        <v>24</v>
      </c>
      <c r="M1033" s="21">
        <f>VLOOKUP(A1033,Übersicht!$C$2:$F$67,4,FALSE)</f>
        <v>24</v>
      </c>
      <c r="N1033" s="3" t="s">
        <v>67</v>
      </c>
      <c r="O1033" s="3">
        <v>1</v>
      </c>
      <c r="P1033" s="4">
        <f>VLOOKUP(A1033,Übersicht!$C$2:$I$67,7,FALSE)*100</f>
        <v>10</v>
      </c>
      <c r="Q1033" s="4" t="s">
        <v>67</v>
      </c>
      <c r="R1033" s="4">
        <f>VLOOKUP(A1033,Übersicht!$C$2:$J$67,8,FALSE)*100</f>
        <v>100</v>
      </c>
      <c r="S1033" s="4">
        <f>VLOOKUP(A1033,Übersicht!$C$2:$K$67,9,FALSE)*100</f>
        <v>30</v>
      </c>
      <c r="T1033" s="4" t="str">
        <f>VLOOKUP(A1033,Übersicht!$C$2:$L$67,10,FALSE)</f>
        <v>-</v>
      </c>
      <c r="U1033" s="25">
        <f>VLOOKUP(A1033,Übersicht!$C$2:$M$67,11,FALSE)</f>
        <v>0</v>
      </c>
      <c r="V1033" s="25">
        <f>VLOOKUP(A1033,Übersicht!$C$2:$N$67,12,FALSE)</f>
        <v>0</v>
      </c>
      <c r="W1033" s="25" t="str">
        <f>VLOOKUP(A1033,Übersicht!$C$2:$O$67,13,FALSE)</f>
        <v>-</v>
      </c>
      <c r="X1033" s="4" t="s">
        <v>67</v>
      </c>
    </row>
    <row r="1034" spans="1:24" x14ac:dyDescent="0.35">
      <c r="A1034" s="3">
        <v>2210</v>
      </c>
      <c r="B1034" s="22" t="s">
        <v>15</v>
      </c>
      <c r="C1034" s="21" t="s">
        <v>34</v>
      </c>
      <c r="D1034" s="23">
        <f>VLOOKUP(A1034,Übersicht!$C$2:$D$67,2,FALSE)</f>
        <v>0</v>
      </c>
      <c r="E1034" s="23" t="str">
        <f>VLOOKUP(A1034,Übersicht!$C$2:$E$67,3,FALSE)</f>
        <v>5 bis ≤ 16 bar</v>
      </c>
      <c r="F1034" s="3">
        <v>1028</v>
      </c>
      <c r="G1034" s="3">
        <f>VLOOKUP(A1034,Übersicht!$C$2:$P$67,14,FALSE)</f>
        <v>99</v>
      </c>
      <c r="H1034" s="3">
        <v>1</v>
      </c>
      <c r="I1034" s="24">
        <v>0</v>
      </c>
      <c r="J1034" s="3">
        <v>2018</v>
      </c>
      <c r="K1034" s="4">
        <f t="shared" si="16"/>
        <v>21</v>
      </c>
      <c r="L1034" s="21">
        <f>VLOOKUP(A1034,Übersicht!$C$2:$F$67,4,FALSE)</f>
        <v>24</v>
      </c>
      <c r="M1034" s="21">
        <f>VLOOKUP(A1034,Übersicht!$C$2:$F$67,4,FALSE)</f>
        <v>24</v>
      </c>
      <c r="N1034" s="3" t="s">
        <v>67</v>
      </c>
      <c r="O1034" s="3">
        <v>1</v>
      </c>
      <c r="P1034" s="4">
        <f>VLOOKUP(A1034,Übersicht!$C$2:$I$67,7,FALSE)*100</f>
        <v>10</v>
      </c>
      <c r="Q1034" s="4" t="s">
        <v>67</v>
      </c>
      <c r="R1034" s="4">
        <f>VLOOKUP(A1034,Übersicht!$C$2:$J$67,8,FALSE)*100</f>
        <v>100</v>
      </c>
      <c r="S1034" s="4">
        <f>VLOOKUP(A1034,Übersicht!$C$2:$K$67,9,FALSE)*100</f>
        <v>30</v>
      </c>
      <c r="T1034" s="4" t="str">
        <f>VLOOKUP(A1034,Übersicht!$C$2:$L$67,10,FALSE)</f>
        <v>-</v>
      </c>
      <c r="U1034" s="25">
        <f>VLOOKUP(A1034,Übersicht!$C$2:$M$67,11,FALSE)</f>
        <v>0</v>
      </c>
      <c r="V1034" s="25">
        <f>VLOOKUP(A1034,Übersicht!$C$2:$N$67,12,FALSE)</f>
        <v>0</v>
      </c>
      <c r="W1034" s="25" t="str">
        <f>VLOOKUP(A1034,Übersicht!$C$2:$O$67,13,FALSE)</f>
        <v>-</v>
      </c>
      <c r="X1034" s="4" t="s">
        <v>67</v>
      </c>
    </row>
    <row r="1035" spans="1:24" x14ac:dyDescent="0.35">
      <c r="A1035" s="3">
        <v>2210</v>
      </c>
      <c r="B1035" s="22" t="s">
        <v>15</v>
      </c>
      <c r="C1035" s="21" t="s">
        <v>34</v>
      </c>
      <c r="D1035" s="23">
        <f>VLOOKUP(A1035,Übersicht!$C$2:$D$67,2,FALSE)</f>
        <v>0</v>
      </c>
      <c r="E1035" s="23" t="str">
        <f>VLOOKUP(A1035,Übersicht!$C$2:$E$67,3,FALSE)</f>
        <v>5 bis ≤ 16 bar</v>
      </c>
      <c r="F1035" s="3">
        <v>1029</v>
      </c>
      <c r="G1035" s="3">
        <f>VLOOKUP(A1035,Übersicht!$C$2:$P$67,14,FALSE)</f>
        <v>99</v>
      </c>
      <c r="H1035" s="3">
        <v>1</v>
      </c>
      <c r="I1035" s="24">
        <v>0</v>
      </c>
      <c r="J1035" s="3">
        <v>2019</v>
      </c>
      <c r="K1035" s="4">
        <f t="shared" si="16"/>
        <v>22</v>
      </c>
      <c r="L1035" s="21">
        <f>VLOOKUP(A1035,Übersicht!$C$2:$F$67,4,FALSE)</f>
        <v>24</v>
      </c>
      <c r="M1035" s="21">
        <f>VLOOKUP(A1035,Übersicht!$C$2:$F$67,4,FALSE)</f>
        <v>24</v>
      </c>
      <c r="N1035" s="3" t="s">
        <v>67</v>
      </c>
      <c r="O1035" s="3">
        <v>1</v>
      </c>
      <c r="P1035" s="4">
        <f>VLOOKUP(A1035,Übersicht!$C$2:$I$67,7,FALSE)*100</f>
        <v>10</v>
      </c>
      <c r="Q1035" s="4" t="s">
        <v>67</v>
      </c>
      <c r="R1035" s="4">
        <f>VLOOKUP(A1035,Übersicht!$C$2:$J$67,8,FALSE)*100</f>
        <v>100</v>
      </c>
      <c r="S1035" s="4">
        <f>VLOOKUP(A1035,Übersicht!$C$2:$K$67,9,FALSE)*100</f>
        <v>30</v>
      </c>
      <c r="T1035" s="4" t="str">
        <f>VLOOKUP(A1035,Übersicht!$C$2:$L$67,10,FALSE)</f>
        <v>-</v>
      </c>
      <c r="U1035" s="25">
        <f>VLOOKUP(A1035,Übersicht!$C$2:$M$67,11,FALSE)</f>
        <v>0</v>
      </c>
      <c r="V1035" s="25">
        <f>VLOOKUP(A1035,Übersicht!$C$2:$N$67,12,FALSE)</f>
        <v>0</v>
      </c>
      <c r="W1035" s="25" t="str">
        <f>VLOOKUP(A1035,Übersicht!$C$2:$O$67,13,FALSE)</f>
        <v>-</v>
      </c>
      <c r="X1035" s="4" t="s">
        <v>67</v>
      </c>
    </row>
    <row r="1036" spans="1:24" x14ac:dyDescent="0.35">
      <c r="A1036" s="3">
        <v>2210</v>
      </c>
      <c r="B1036" s="22" t="s">
        <v>15</v>
      </c>
      <c r="C1036" s="21" t="s">
        <v>34</v>
      </c>
      <c r="D1036" s="23">
        <f>VLOOKUP(A1036,Übersicht!$C$2:$D$67,2,FALSE)</f>
        <v>0</v>
      </c>
      <c r="E1036" s="23" t="str">
        <f>VLOOKUP(A1036,Übersicht!$C$2:$E$67,3,FALSE)</f>
        <v>5 bis ≤ 16 bar</v>
      </c>
      <c r="F1036" s="3">
        <v>1030</v>
      </c>
      <c r="G1036" s="3">
        <f>VLOOKUP(A1036,Übersicht!$C$2:$P$67,14,FALSE)</f>
        <v>99</v>
      </c>
      <c r="H1036" s="3">
        <v>1</v>
      </c>
      <c r="I1036" s="24">
        <v>0</v>
      </c>
      <c r="J1036" s="3">
        <v>2020</v>
      </c>
      <c r="K1036" s="4">
        <f t="shared" si="16"/>
        <v>23</v>
      </c>
      <c r="L1036" s="21">
        <f>VLOOKUP(A1036,Übersicht!$C$2:$F$67,4,FALSE)</f>
        <v>24</v>
      </c>
      <c r="M1036" s="21">
        <f>VLOOKUP(A1036,Übersicht!$C$2:$F$67,4,FALSE)</f>
        <v>24</v>
      </c>
      <c r="N1036" s="3" t="s">
        <v>67</v>
      </c>
      <c r="O1036" s="3">
        <v>1</v>
      </c>
      <c r="P1036" s="4">
        <f>VLOOKUP(A1036,Übersicht!$C$2:$I$67,7,FALSE)*100</f>
        <v>10</v>
      </c>
      <c r="Q1036" s="4" t="s">
        <v>67</v>
      </c>
      <c r="R1036" s="4">
        <f>VLOOKUP(A1036,Übersicht!$C$2:$J$67,8,FALSE)*100</f>
        <v>100</v>
      </c>
      <c r="S1036" s="4">
        <f>VLOOKUP(A1036,Übersicht!$C$2:$K$67,9,FALSE)*100</f>
        <v>30</v>
      </c>
      <c r="T1036" s="4" t="str">
        <f>VLOOKUP(A1036,Übersicht!$C$2:$L$67,10,FALSE)</f>
        <v>-</v>
      </c>
      <c r="U1036" s="25">
        <f>VLOOKUP(A1036,Übersicht!$C$2:$M$67,11,FALSE)</f>
        <v>0</v>
      </c>
      <c r="V1036" s="25">
        <f>VLOOKUP(A1036,Übersicht!$C$2:$N$67,12,FALSE)</f>
        <v>0</v>
      </c>
      <c r="W1036" s="25" t="str">
        <f>VLOOKUP(A1036,Übersicht!$C$2:$O$67,13,FALSE)</f>
        <v>-</v>
      </c>
      <c r="X1036" s="4" t="s">
        <v>67</v>
      </c>
    </row>
    <row r="1037" spans="1:24" x14ac:dyDescent="0.35">
      <c r="A1037" s="3">
        <v>2210</v>
      </c>
      <c r="B1037" s="22" t="s">
        <v>15</v>
      </c>
      <c r="C1037" s="21" t="s">
        <v>34</v>
      </c>
      <c r="D1037" s="23">
        <f>VLOOKUP(A1037,Übersicht!$C$2:$D$67,2,FALSE)</f>
        <v>0</v>
      </c>
      <c r="E1037" s="23" t="str">
        <f>VLOOKUP(A1037,Übersicht!$C$2:$E$67,3,FALSE)</f>
        <v>5 bis ≤ 16 bar</v>
      </c>
      <c r="F1037" s="3">
        <v>1031</v>
      </c>
      <c r="G1037" s="3">
        <f>VLOOKUP(A1037,Übersicht!$C$2:$P$67,14,FALSE)</f>
        <v>99</v>
      </c>
      <c r="H1037" s="3">
        <v>1</v>
      </c>
      <c r="I1037" s="24">
        <v>0</v>
      </c>
      <c r="J1037" s="3">
        <v>2021</v>
      </c>
      <c r="K1037" s="4">
        <f t="shared" si="16"/>
        <v>24</v>
      </c>
      <c r="L1037" s="21">
        <f>VLOOKUP(A1037,Übersicht!$C$2:$F$67,4,FALSE)</f>
        <v>24</v>
      </c>
      <c r="M1037" s="21">
        <f>VLOOKUP(A1037,Übersicht!$C$2:$F$67,4,FALSE)</f>
        <v>24</v>
      </c>
      <c r="N1037" s="3" t="s">
        <v>67</v>
      </c>
      <c r="O1037" s="3">
        <v>1</v>
      </c>
      <c r="P1037" s="4">
        <f>VLOOKUP(A1037,Übersicht!$C$2:$I$67,7,FALSE)*100</f>
        <v>10</v>
      </c>
      <c r="Q1037" s="4" t="s">
        <v>67</v>
      </c>
      <c r="R1037" s="4">
        <f>VLOOKUP(A1037,Übersicht!$C$2:$J$67,8,FALSE)*100</f>
        <v>100</v>
      </c>
      <c r="S1037" s="4">
        <f>VLOOKUP(A1037,Übersicht!$C$2:$K$67,9,FALSE)*100</f>
        <v>30</v>
      </c>
      <c r="T1037" s="4" t="str">
        <f>VLOOKUP(A1037,Übersicht!$C$2:$L$67,10,FALSE)</f>
        <v>-</v>
      </c>
      <c r="U1037" s="25">
        <f>VLOOKUP(A1037,Übersicht!$C$2:$M$67,11,FALSE)</f>
        <v>0</v>
      </c>
      <c r="V1037" s="25">
        <f>VLOOKUP(A1037,Übersicht!$C$2:$N$67,12,FALSE)</f>
        <v>0</v>
      </c>
      <c r="W1037" s="25" t="str">
        <f>VLOOKUP(A1037,Übersicht!$C$2:$O$67,13,FALSE)</f>
        <v>-</v>
      </c>
      <c r="X1037" s="4" t="s">
        <v>67</v>
      </c>
    </row>
    <row r="1038" spans="1:24" x14ac:dyDescent="0.35">
      <c r="A1038" s="3">
        <v>2228</v>
      </c>
      <c r="B1038" s="22" t="s">
        <v>15</v>
      </c>
      <c r="C1038" t="s">
        <v>35</v>
      </c>
      <c r="D1038" s="23">
        <f>VLOOKUP(A1038,Übersicht!$C$2:$D$67,2,FALSE)</f>
        <v>0</v>
      </c>
      <c r="E1038" s="23" t="str">
        <f>VLOOKUP(A1038,Übersicht!$C$2:$E$67,3,FALSE)</f>
        <v>5 bis ≤ 16 bar</v>
      </c>
      <c r="F1038" s="3">
        <v>1032</v>
      </c>
      <c r="G1038" s="3">
        <f>VLOOKUP(A1038,Übersicht!$C$2:$P$67,14,FALSE)</f>
        <v>3</v>
      </c>
      <c r="H1038" s="3">
        <v>1</v>
      </c>
      <c r="I1038" s="24">
        <v>1347.9666666666667</v>
      </c>
      <c r="J1038" s="3">
        <v>1992</v>
      </c>
      <c r="K1038" s="4">
        <f t="shared" si="16"/>
        <v>1</v>
      </c>
      <c r="L1038" s="21">
        <f>VLOOKUP(A1038,Übersicht!$C$2:$F$67,4,FALSE)</f>
        <v>30</v>
      </c>
      <c r="M1038" s="21">
        <f>VLOOKUP(A1038,Übersicht!$C$2:$F$67,4,FALSE)</f>
        <v>30</v>
      </c>
      <c r="N1038" s="3" t="s">
        <v>67</v>
      </c>
      <c r="O1038" s="3">
        <v>1</v>
      </c>
      <c r="P1038" s="4">
        <f>VLOOKUP(A1038,Übersicht!$C$2:$I$67,7,FALSE)*100</f>
        <v>40</v>
      </c>
      <c r="Q1038" s="4" t="s">
        <v>67</v>
      </c>
      <c r="R1038" s="4">
        <f>VLOOKUP(A1038,Übersicht!$C$2:$J$67,8,FALSE)*100</f>
        <v>100</v>
      </c>
      <c r="S1038" s="4" t="str">
        <f>VLOOKUP(A1038,Übersicht!$C$2:$K$67,9,FALSE)</f>
        <v>-</v>
      </c>
      <c r="T1038" s="4" t="str">
        <f>VLOOKUP(A1038,Übersicht!$C$2:$L$67,10,FALSE)</f>
        <v>-</v>
      </c>
      <c r="U1038" s="25">
        <f>VLOOKUP(A1038,Übersicht!$C$2:$M$67,11,FALSE)</f>
        <v>300</v>
      </c>
      <c r="V1038" s="25" t="str">
        <f>VLOOKUP(A1038,Übersicht!$C$2:$N$67,12,FALSE)</f>
        <v>-</v>
      </c>
      <c r="W1038" s="25" t="str">
        <f>VLOOKUP(A1038,Übersicht!$C$2:$O$67,13,FALSE)</f>
        <v>-</v>
      </c>
      <c r="X1038" s="4" t="s">
        <v>67</v>
      </c>
    </row>
    <row r="1039" spans="1:24" x14ac:dyDescent="0.35">
      <c r="A1039" s="3">
        <v>2228</v>
      </c>
      <c r="B1039" s="22" t="s">
        <v>15</v>
      </c>
      <c r="C1039" t="s">
        <v>35</v>
      </c>
      <c r="D1039" s="23">
        <f>VLOOKUP(A1039,Übersicht!$C$2:$D$67,2,FALSE)</f>
        <v>0</v>
      </c>
      <c r="E1039" s="23" t="str">
        <f>VLOOKUP(A1039,Übersicht!$C$2:$E$67,3,FALSE)</f>
        <v>5 bis ≤ 16 bar</v>
      </c>
      <c r="F1039" s="3">
        <v>1033</v>
      </c>
      <c r="G1039" s="3">
        <f>VLOOKUP(A1039,Übersicht!$C$2:$P$67,14,FALSE)</f>
        <v>3</v>
      </c>
      <c r="H1039" s="3">
        <v>1</v>
      </c>
      <c r="I1039" s="24">
        <v>1347.9666666666667</v>
      </c>
      <c r="J1039" s="3">
        <v>1993</v>
      </c>
      <c r="K1039" s="4">
        <f t="shared" si="16"/>
        <v>2</v>
      </c>
      <c r="L1039" s="21">
        <f>VLOOKUP(A1039,Übersicht!$C$2:$F$67,4,FALSE)</f>
        <v>30</v>
      </c>
      <c r="M1039" s="21">
        <f>VLOOKUP(A1039,Übersicht!$C$2:$F$67,4,FALSE)</f>
        <v>30</v>
      </c>
      <c r="N1039" s="3" t="s">
        <v>67</v>
      </c>
      <c r="O1039" s="3">
        <v>1</v>
      </c>
      <c r="P1039" s="4">
        <f>VLOOKUP(A1039,Übersicht!$C$2:$I$67,7,FALSE)*100</f>
        <v>40</v>
      </c>
      <c r="Q1039" s="4" t="s">
        <v>67</v>
      </c>
      <c r="R1039" s="4">
        <f>VLOOKUP(A1039,Übersicht!$C$2:$J$67,8,FALSE)*100</f>
        <v>100</v>
      </c>
      <c r="S1039" s="4" t="str">
        <f>VLOOKUP(A1039,Übersicht!$C$2:$K$67,9,FALSE)</f>
        <v>-</v>
      </c>
      <c r="T1039" s="4" t="str">
        <f>VLOOKUP(A1039,Übersicht!$C$2:$L$67,10,FALSE)</f>
        <v>-</v>
      </c>
      <c r="U1039" s="25">
        <f>VLOOKUP(A1039,Übersicht!$C$2:$M$67,11,FALSE)</f>
        <v>300</v>
      </c>
      <c r="V1039" s="25" t="str">
        <f>VLOOKUP(A1039,Übersicht!$C$2:$N$67,12,FALSE)</f>
        <v>-</v>
      </c>
      <c r="W1039" s="25" t="str">
        <f>VLOOKUP(A1039,Übersicht!$C$2:$O$67,13,FALSE)</f>
        <v>-</v>
      </c>
      <c r="X1039" s="4" t="s">
        <v>67</v>
      </c>
    </row>
    <row r="1040" spans="1:24" x14ac:dyDescent="0.35">
      <c r="A1040" s="3">
        <v>2228</v>
      </c>
      <c r="B1040" s="22" t="s">
        <v>15</v>
      </c>
      <c r="C1040" t="s">
        <v>35</v>
      </c>
      <c r="D1040" s="23">
        <f>VLOOKUP(A1040,Übersicht!$C$2:$D$67,2,FALSE)</f>
        <v>0</v>
      </c>
      <c r="E1040" s="23" t="str">
        <f>VLOOKUP(A1040,Übersicht!$C$2:$E$67,3,FALSE)</f>
        <v>5 bis ≤ 16 bar</v>
      </c>
      <c r="F1040" s="3">
        <v>1034</v>
      </c>
      <c r="G1040" s="3">
        <f>VLOOKUP(A1040,Übersicht!$C$2:$P$67,14,FALSE)</f>
        <v>3</v>
      </c>
      <c r="H1040" s="3">
        <v>1</v>
      </c>
      <c r="I1040" s="24">
        <v>1347.9666666666667</v>
      </c>
      <c r="J1040" s="3">
        <v>1994</v>
      </c>
      <c r="K1040" s="4">
        <f t="shared" si="16"/>
        <v>3</v>
      </c>
      <c r="L1040" s="21">
        <f>VLOOKUP(A1040,Übersicht!$C$2:$F$67,4,FALSE)</f>
        <v>30</v>
      </c>
      <c r="M1040" s="21">
        <f>VLOOKUP(A1040,Übersicht!$C$2:$F$67,4,FALSE)</f>
        <v>30</v>
      </c>
      <c r="N1040" s="3" t="s">
        <v>67</v>
      </c>
      <c r="O1040" s="3">
        <v>1</v>
      </c>
      <c r="P1040" s="4">
        <f>VLOOKUP(A1040,Übersicht!$C$2:$I$67,7,FALSE)*100</f>
        <v>40</v>
      </c>
      <c r="Q1040" s="4" t="s">
        <v>67</v>
      </c>
      <c r="R1040" s="4">
        <f>VLOOKUP(A1040,Übersicht!$C$2:$J$67,8,FALSE)*100</f>
        <v>100</v>
      </c>
      <c r="S1040" s="4" t="str">
        <f>VLOOKUP(A1040,Übersicht!$C$2:$K$67,9,FALSE)</f>
        <v>-</v>
      </c>
      <c r="T1040" s="4" t="str">
        <f>VLOOKUP(A1040,Übersicht!$C$2:$L$67,10,FALSE)</f>
        <v>-</v>
      </c>
      <c r="U1040" s="25">
        <f>VLOOKUP(A1040,Übersicht!$C$2:$M$67,11,FALSE)</f>
        <v>300</v>
      </c>
      <c r="V1040" s="25" t="str">
        <f>VLOOKUP(A1040,Übersicht!$C$2:$N$67,12,FALSE)</f>
        <v>-</v>
      </c>
      <c r="W1040" s="25" t="str">
        <f>VLOOKUP(A1040,Übersicht!$C$2:$O$67,13,FALSE)</f>
        <v>-</v>
      </c>
      <c r="X1040" s="4" t="s">
        <v>67</v>
      </c>
    </row>
    <row r="1041" spans="1:24" x14ac:dyDescent="0.35">
      <c r="A1041" s="3">
        <v>2228</v>
      </c>
      <c r="B1041" s="22" t="s">
        <v>15</v>
      </c>
      <c r="C1041" t="s">
        <v>35</v>
      </c>
      <c r="D1041" s="23">
        <f>VLOOKUP(A1041,Übersicht!$C$2:$D$67,2,FALSE)</f>
        <v>0</v>
      </c>
      <c r="E1041" s="23" t="str">
        <f>VLOOKUP(A1041,Übersicht!$C$2:$E$67,3,FALSE)</f>
        <v>5 bis ≤ 16 bar</v>
      </c>
      <c r="F1041" s="3">
        <v>1035</v>
      </c>
      <c r="G1041" s="3">
        <f>VLOOKUP(A1041,Übersicht!$C$2:$P$67,14,FALSE)</f>
        <v>3</v>
      </c>
      <c r="H1041" s="3">
        <v>1</v>
      </c>
      <c r="I1041" s="24">
        <v>1347.9666666666667</v>
      </c>
      <c r="J1041" s="3">
        <v>1995</v>
      </c>
      <c r="K1041" s="4">
        <f t="shared" si="16"/>
        <v>4</v>
      </c>
      <c r="L1041" s="21">
        <f>VLOOKUP(A1041,Übersicht!$C$2:$F$67,4,FALSE)</f>
        <v>30</v>
      </c>
      <c r="M1041" s="21">
        <f>VLOOKUP(A1041,Übersicht!$C$2:$F$67,4,FALSE)</f>
        <v>30</v>
      </c>
      <c r="N1041" s="3" t="s">
        <v>67</v>
      </c>
      <c r="O1041" s="3">
        <v>1</v>
      </c>
      <c r="P1041" s="4">
        <f>VLOOKUP(A1041,Übersicht!$C$2:$I$67,7,FALSE)*100</f>
        <v>40</v>
      </c>
      <c r="Q1041" s="4" t="s">
        <v>67</v>
      </c>
      <c r="R1041" s="4">
        <f>VLOOKUP(A1041,Übersicht!$C$2:$J$67,8,FALSE)*100</f>
        <v>100</v>
      </c>
      <c r="S1041" s="4" t="str">
        <f>VLOOKUP(A1041,Übersicht!$C$2:$K$67,9,FALSE)</f>
        <v>-</v>
      </c>
      <c r="T1041" s="4" t="str">
        <f>VLOOKUP(A1041,Übersicht!$C$2:$L$67,10,FALSE)</f>
        <v>-</v>
      </c>
      <c r="U1041" s="25">
        <f>VLOOKUP(A1041,Übersicht!$C$2:$M$67,11,FALSE)</f>
        <v>300</v>
      </c>
      <c r="V1041" s="25" t="str">
        <f>VLOOKUP(A1041,Übersicht!$C$2:$N$67,12,FALSE)</f>
        <v>-</v>
      </c>
      <c r="W1041" s="25" t="str">
        <f>VLOOKUP(A1041,Übersicht!$C$2:$O$67,13,FALSE)</f>
        <v>-</v>
      </c>
      <c r="X1041" s="4" t="s">
        <v>67</v>
      </c>
    </row>
    <row r="1042" spans="1:24" x14ac:dyDescent="0.35">
      <c r="A1042" s="3">
        <v>2228</v>
      </c>
      <c r="B1042" s="22" t="s">
        <v>15</v>
      </c>
      <c r="C1042" t="s">
        <v>35</v>
      </c>
      <c r="D1042" s="23">
        <f>VLOOKUP(A1042,Übersicht!$C$2:$D$67,2,FALSE)</f>
        <v>0</v>
      </c>
      <c r="E1042" s="23" t="str">
        <f>VLOOKUP(A1042,Übersicht!$C$2:$E$67,3,FALSE)</f>
        <v>5 bis ≤ 16 bar</v>
      </c>
      <c r="F1042" s="3">
        <v>1036</v>
      </c>
      <c r="G1042" s="3">
        <f>VLOOKUP(A1042,Übersicht!$C$2:$P$67,14,FALSE)</f>
        <v>3</v>
      </c>
      <c r="H1042" s="3">
        <v>1</v>
      </c>
      <c r="I1042" s="24">
        <v>1347.9666666666667</v>
      </c>
      <c r="J1042" s="3">
        <v>1996</v>
      </c>
      <c r="K1042" s="4">
        <f t="shared" si="16"/>
        <v>5</v>
      </c>
      <c r="L1042" s="21">
        <f>VLOOKUP(A1042,Übersicht!$C$2:$F$67,4,FALSE)</f>
        <v>30</v>
      </c>
      <c r="M1042" s="21">
        <f>VLOOKUP(A1042,Übersicht!$C$2:$F$67,4,FALSE)</f>
        <v>30</v>
      </c>
      <c r="N1042" s="3" t="s">
        <v>67</v>
      </c>
      <c r="O1042" s="3">
        <v>1</v>
      </c>
      <c r="P1042" s="4">
        <f>VLOOKUP(A1042,Übersicht!$C$2:$I$67,7,FALSE)*100</f>
        <v>40</v>
      </c>
      <c r="Q1042" s="4" t="s">
        <v>67</v>
      </c>
      <c r="R1042" s="4">
        <f>VLOOKUP(A1042,Übersicht!$C$2:$J$67,8,FALSE)*100</f>
        <v>100</v>
      </c>
      <c r="S1042" s="4" t="str">
        <f>VLOOKUP(A1042,Übersicht!$C$2:$K$67,9,FALSE)</f>
        <v>-</v>
      </c>
      <c r="T1042" s="4" t="str">
        <f>VLOOKUP(A1042,Übersicht!$C$2:$L$67,10,FALSE)</f>
        <v>-</v>
      </c>
      <c r="U1042" s="25">
        <f>VLOOKUP(A1042,Übersicht!$C$2:$M$67,11,FALSE)</f>
        <v>300</v>
      </c>
      <c r="V1042" s="25" t="str">
        <f>VLOOKUP(A1042,Übersicht!$C$2:$N$67,12,FALSE)</f>
        <v>-</v>
      </c>
      <c r="W1042" s="25" t="str">
        <f>VLOOKUP(A1042,Übersicht!$C$2:$O$67,13,FALSE)</f>
        <v>-</v>
      </c>
      <c r="X1042" s="4" t="s">
        <v>67</v>
      </c>
    </row>
    <row r="1043" spans="1:24" x14ac:dyDescent="0.35">
      <c r="A1043" s="3">
        <v>2228</v>
      </c>
      <c r="B1043" s="22" t="s">
        <v>15</v>
      </c>
      <c r="C1043" t="s">
        <v>35</v>
      </c>
      <c r="D1043" s="23">
        <f>VLOOKUP(A1043,Übersicht!$C$2:$D$67,2,FALSE)</f>
        <v>0</v>
      </c>
      <c r="E1043" s="23" t="str">
        <f>VLOOKUP(A1043,Übersicht!$C$2:$E$67,3,FALSE)</f>
        <v>5 bis ≤ 16 bar</v>
      </c>
      <c r="F1043" s="3">
        <v>1037</v>
      </c>
      <c r="G1043" s="3">
        <f>VLOOKUP(A1043,Übersicht!$C$2:$P$67,14,FALSE)</f>
        <v>3</v>
      </c>
      <c r="H1043" s="3">
        <v>1</v>
      </c>
      <c r="I1043" s="24">
        <v>1347.9666666666667</v>
      </c>
      <c r="J1043" s="3">
        <v>1997</v>
      </c>
      <c r="K1043" s="4">
        <f t="shared" si="16"/>
        <v>6</v>
      </c>
      <c r="L1043" s="21">
        <f>VLOOKUP(A1043,Übersicht!$C$2:$F$67,4,FALSE)</f>
        <v>30</v>
      </c>
      <c r="M1043" s="21">
        <f>VLOOKUP(A1043,Übersicht!$C$2:$F$67,4,FALSE)</f>
        <v>30</v>
      </c>
      <c r="N1043" s="3" t="s">
        <v>67</v>
      </c>
      <c r="O1043" s="3">
        <v>1</v>
      </c>
      <c r="P1043" s="4">
        <f>VLOOKUP(A1043,Übersicht!$C$2:$I$67,7,FALSE)*100</f>
        <v>40</v>
      </c>
      <c r="Q1043" s="4" t="s">
        <v>67</v>
      </c>
      <c r="R1043" s="4">
        <f>VLOOKUP(A1043,Übersicht!$C$2:$J$67,8,FALSE)*100</f>
        <v>100</v>
      </c>
      <c r="S1043" s="4" t="str">
        <f>VLOOKUP(A1043,Übersicht!$C$2:$K$67,9,FALSE)</f>
        <v>-</v>
      </c>
      <c r="T1043" s="4" t="str">
        <f>VLOOKUP(A1043,Übersicht!$C$2:$L$67,10,FALSE)</f>
        <v>-</v>
      </c>
      <c r="U1043" s="25">
        <f>VLOOKUP(A1043,Übersicht!$C$2:$M$67,11,FALSE)</f>
        <v>300</v>
      </c>
      <c r="V1043" s="25" t="str">
        <f>VLOOKUP(A1043,Übersicht!$C$2:$N$67,12,FALSE)</f>
        <v>-</v>
      </c>
      <c r="W1043" s="25" t="str">
        <f>VLOOKUP(A1043,Übersicht!$C$2:$O$67,13,FALSE)</f>
        <v>-</v>
      </c>
      <c r="X1043" s="4" t="s">
        <v>67</v>
      </c>
    </row>
    <row r="1044" spans="1:24" x14ac:dyDescent="0.35">
      <c r="A1044" s="3">
        <v>2228</v>
      </c>
      <c r="B1044" s="22" t="s">
        <v>15</v>
      </c>
      <c r="C1044" t="s">
        <v>35</v>
      </c>
      <c r="D1044" s="23">
        <f>VLOOKUP(A1044,Übersicht!$C$2:$D$67,2,FALSE)</f>
        <v>0</v>
      </c>
      <c r="E1044" s="23" t="str">
        <f>VLOOKUP(A1044,Übersicht!$C$2:$E$67,3,FALSE)</f>
        <v>5 bis ≤ 16 bar</v>
      </c>
      <c r="F1044" s="3">
        <v>1038</v>
      </c>
      <c r="G1044" s="3">
        <f>VLOOKUP(A1044,Übersicht!$C$2:$P$67,14,FALSE)</f>
        <v>3</v>
      </c>
      <c r="H1044" s="3">
        <v>1</v>
      </c>
      <c r="I1044" s="24">
        <v>1347.9666666666667</v>
      </c>
      <c r="J1044" s="3">
        <v>1998</v>
      </c>
      <c r="K1044" s="4">
        <f t="shared" si="16"/>
        <v>7</v>
      </c>
      <c r="L1044" s="21">
        <f>VLOOKUP(A1044,Übersicht!$C$2:$F$67,4,FALSE)</f>
        <v>30</v>
      </c>
      <c r="M1044" s="21">
        <f>VLOOKUP(A1044,Übersicht!$C$2:$F$67,4,FALSE)</f>
        <v>30</v>
      </c>
      <c r="N1044" s="3" t="s">
        <v>67</v>
      </c>
      <c r="O1044" s="3">
        <v>1</v>
      </c>
      <c r="P1044" s="4">
        <f>VLOOKUP(A1044,Übersicht!$C$2:$I$67,7,FALSE)*100</f>
        <v>40</v>
      </c>
      <c r="Q1044" s="4" t="s">
        <v>67</v>
      </c>
      <c r="R1044" s="4">
        <f>VLOOKUP(A1044,Übersicht!$C$2:$J$67,8,FALSE)*100</f>
        <v>100</v>
      </c>
      <c r="S1044" s="4" t="str">
        <f>VLOOKUP(A1044,Übersicht!$C$2:$K$67,9,FALSE)</f>
        <v>-</v>
      </c>
      <c r="T1044" s="4" t="str">
        <f>VLOOKUP(A1044,Übersicht!$C$2:$L$67,10,FALSE)</f>
        <v>-</v>
      </c>
      <c r="U1044" s="25">
        <f>VLOOKUP(A1044,Übersicht!$C$2:$M$67,11,FALSE)</f>
        <v>300</v>
      </c>
      <c r="V1044" s="25" t="str">
        <f>VLOOKUP(A1044,Übersicht!$C$2:$N$67,12,FALSE)</f>
        <v>-</v>
      </c>
      <c r="W1044" s="25" t="str">
        <f>VLOOKUP(A1044,Übersicht!$C$2:$O$67,13,FALSE)</f>
        <v>-</v>
      </c>
      <c r="X1044" s="4" t="s">
        <v>67</v>
      </c>
    </row>
    <row r="1045" spans="1:24" x14ac:dyDescent="0.35">
      <c r="A1045" s="3">
        <v>2228</v>
      </c>
      <c r="B1045" s="22" t="s">
        <v>15</v>
      </c>
      <c r="C1045" t="s">
        <v>35</v>
      </c>
      <c r="D1045" s="23">
        <f>VLOOKUP(A1045,Übersicht!$C$2:$D$67,2,FALSE)</f>
        <v>0</v>
      </c>
      <c r="E1045" s="23" t="str">
        <f>VLOOKUP(A1045,Übersicht!$C$2:$E$67,3,FALSE)</f>
        <v>5 bis ≤ 16 bar</v>
      </c>
      <c r="F1045" s="3">
        <v>1039</v>
      </c>
      <c r="G1045" s="3">
        <f>VLOOKUP(A1045,Übersicht!$C$2:$P$67,14,FALSE)</f>
        <v>3</v>
      </c>
      <c r="H1045" s="3">
        <v>1</v>
      </c>
      <c r="I1045" s="24">
        <v>1347.9666666666667</v>
      </c>
      <c r="J1045" s="3">
        <v>1999</v>
      </c>
      <c r="K1045" s="4">
        <f t="shared" si="16"/>
        <v>8</v>
      </c>
      <c r="L1045" s="21">
        <f>VLOOKUP(A1045,Übersicht!$C$2:$F$67,4,FALSE)</f>
        <v>30</v>
      </c>
      <c r="M1045" s="21">
        <f>VLOOKUP(A1045,Übersicht!$C$2:$F$67,4,FALSE)</f>
        <v>30</v>
      </c>
      <c r="N1045" s="3" t="s">
        <v>67</v>
      </c>
      <c r="O1045" s="3">
        <v>1</v>
      </c>
      <c r="P1045" s="4">
        <f>VLOOKUP(A1045,Übersicht!$C$2:$I$67,7,FALSE)*100</f>
        <v>40</v>
      </c>
      <c r="Q1045" s="4" t="s">
        <v>67</v>
      </c>
      <c r="R1045" s="4">
        <f>VLOOKUP(A1045,Übersicht!$C$2:$J$67,8,FALSE)*100</f>
        <v>100</v>
      </c>
      <c r="S1045" s="4" t="str">
        <f>VLOOKUP(A1045,Übersicht!$C$2:$K$67,9,FALSE)</f>
        <v>-</v>
      </c>
      <c r="T1045" s="4" t="str">
        <f>VLOOKUP(A1045,Übersicht!$C$2:$L$67,10,FALSE)</f>
        <v>-</v>
      </c>
      <c r="U1045" s="25">
        <f>VLOOKUP(A1045,Übersicht!$C$2:$M$67,11,FALSE)</f>
        <v>300</v>
      </c>
      <c r="V1045" s="25" t="str">
        <f>VLOOKUP(A1045,Übersicht!$C$2:$N$67,12,FALSE)</f>
        <v>-</v>
      </c>
      <c r="W1045" s="25" t="str">
        <f>VLOOKUP(A1045,Übersicht!$C$2:$O$67,13,FALSE)</f>
        <v>-</v>
      </c>
      <c r="X1045" s="4" t="s">
        <v>67</v>
      </c>
    </row>
    <row r="1046" spans="1:24" x14ac:dyDescent="0.35">
      <c r="A1046" s="3">
        <v>2228</v>
      </c>
      <c r="B1046" s="22" t="s">
        <v>15</v>
      </c>
      <c r="C1046" t="s">
        <v>35</v>
      </c>
      <c r="D1046" s="23">
        <f>VLOOKUP(A1046,Übersicht!$C$2:$D$67,2,FALSE)</f>
        <v>0</v>
      </c>
      <c r="E1046" s="23" t="str">
        <f>VLOOKUP(A1046,Übersicht!$C$2:$E$67,3,FALSE)</f>
        <v>5 bis ≤ 16 bar</v>
      </c>
      <c r="F1046" s="3">
        <v>1040</v>
      </c>
      <c r="G1046" s="3">
        <f>VLOOKUP(A1046,Übersicht!$C$2:$P$67,14,FALSE)</f>
        <v>3</v>
      </c>
      <c r="H1046" s="3">
        <v>1</v>
      </c>
      <c r="I1046" s="24">
        <v>1347.9666666666667</v>
      </c>
      <c r="J1046" s="3">
        <v>2000</v>
      </c>
      <c r="K1046" s="4">
        <f t="shared" si="16"/>
        <v>9</v>
      </c>
      <c r="L1046" s="21">
        <f>VLOOKUP(A1046,Übersicht!$C$2:$F$67,4,FALSE)</f>
        <v>30</v>
      </c>
      <c r="M1046" s="21">
        <f>VLOOKUP(A1046,Übersicht!$C$2:$F$67,4,FALSE)</f>
        <v>30</v>
      </c>
      <c r="N1046" s="3" t="s">
        <v>67</v>
      </c>
      <c r="O1046" s="3">
        <v>1</v>
      </c>
      <c r="P1046" s="4">
        <f>VLOOKUP(A1046,Übersicht!$C$2:$I$67,7,FALSE)*100</f>
        <v>40</v>
      </c>
      <c r="Q1046" s="4" t="s">
        <v>67</v>
      </c>
      <c r="R1046" s="4">
        <f>VLOOKUP(A1046,Übersicht!$C$2:$J$67,8,FALSE)*100</f>
        <v>100</v>
      </c>
      <c r="S1046" s="4" t="str">
        <f>VLOOKUP(A1046,Übersicht!$C$2:$K$67,9,FALSE)</f>
        <v>-</v>
      </c>
      <c r="T1046" s="4" t="str">
        <f>VLOOKUP(A1046,Übersicht!$C$2:$L$67,10,FALSE)</f>
        <v>-</v>
      </c>
      <c r="U1046" s="25">
        <f>VLOOKUP(A1046,Übersicht!$C$2:$M$67,11,FALSE)</f>
        <v>300</v>
      </c>
      <c r="V1046" s="25" t="str">
        <f>VLOOKUP(A1046,Übersicht!$C$2:$N$67,12,FALSE)</f>
        <v>-</v>
      </c>
      <c r="W1046" s="25" t="str">
        <f>VLOOKUP(A1046,Übersicht!$C$2:$O$67,13,FALSE)</f>
        <v>-</v>
      </c>
      <c r="X1046" s="4" t="s">
        <v>67</v>
      </c>
    </row>
    <row r="1047" spans="1:24" x14ac:dyDescent="0.35">
      <c r="A1047" s="3">
        <v>2228</v>
      </c>
      <c r="B1047" s="22" t="s">
        <v>15</v>
      </c>
      <c r="C1047" t="s">
        <v>35</v>
      </c>
      <c r="D1047" s="23">
        <f>VLOOKUP(A1047,Übersicht!$C$2:$D$67,2,FALSE)</f>
        <v>0</v>
      </c>
      <c r="E1047" s="23" t="str">
        <f>VLOOKUP(A1047,Übersicht!$C$2:$E$67,3,FALSE)</f>
        <v>5 bis ≤ 16 bar</v>
      </c>
      <c r="F1047" s="3">
        <v>1041</v>
      </c>
      <c r="G1047" s="3">
        <f>VLOOKUP(A1047,Übersicht!$C$2:$P$67,14,FALSE)</f>
        <v>3</v>
      </c>
      <c r="H1047" s="3">
        <v>1</v>
      </c>
      <c r="I1047" s="24">
        <v>1347.9666666666667</v>
      </c>
      <c r="J1047" s="3">
        <v>2001</v>
      </c>
      <c r="K1047" s="4">
        <f t="shared" si="16"/>
        <v>10</v>
      </c>
      <c r="L1047" s="21">
        <f>VLOOKUP(A1047,Übersicht!$C$2:$F$67,4,FALSE)</f>
        <v>30</v>
      </c>
      <c r="M1047" s="21">
        <f>VLOOKUP(A1047,Übersicht!$C$2:$F$67,4,FALSE)</f>
        <v>30</v>
      </c>
      <c r="N1047" s="3" t="s">
        <v>67</v>
      </c>
      <c r="O1047" s="3">
        <v>1</v>
      </c>
      <c r="P1047" s="4">
        <f>VLOOKUP(A1047,Übersicht!$C$2:$I$67,7,FALSE)*100</f>
        <v>40</v>
      </c>
      <c r="Q1047" s="4" t="s">
        <v>67</v>
      </c>
      <c r="R1047" s="4">
        <f>VLOOKUP(A1047,Übersicht!$C$2:$J$67,8,FALSE)*100</f>
        <v>100</v>
      </c>
      <c r="S1047" s="4" t="str">
        <f>VLOOKUP(A1047,Übersicht!$C$2:$K$67,9,FALSE)</f>
        <v>-</v>
      </c>
      <c r="T1047" s="4" t="str">
        <f>VLOOKUP(A1047,Übersicht!$C$2:$L$67,10,FALSE)</f>
        <v>-</v>
      </c>
      <c r="U1047" s="25">
        <f>VLOOKUP(A1047,Übersicht!$C$2:$M$67,11,FALSE)</f>
        <v>300</v>
      </c>
      <c r="V1047" s="25" t="str">
        <f>VLOOKUP(A1047,Übersicht!$C$2:$N$67,12,FALSE)</f>
        <v>-</v>
      </c>
      <c r="W1047" s="25" t="str">
        <f>VLOOKUP(A1047,Übersicht!$C$2:$O$67,13,FALSE)</f>
        <v>-</v>
      </c>
      <c r="X1047" s="4" t="s">
        <v>67</v>
      </c>
    </row>
    <row r="1048" spans="1:24" x14ac:dyDescent="0.35">
      <c r="A1048" s="3">
        <v>2228</v>
      </c>
      <c r="B1048" s="22" t="s">
        <v>15</v>
      </c>
      <c r="C1048" t="s">
        <v>35</v>
      </c>
      <c r="D1048" s="23">
        <f>VLOOKUP(A1048,Übersicht!$C$2:$D$67,2,FALSE)</f>
        <v>0</v>
      </c>
      <c r="E1048" s="23" t="str">
        <f>VLOOKUP(A1048,Übersicht!$C$2:$E$67,3,FALSE)</f>
        <v>5 bis ≤ 16 bar</v>
      </c>
      <c r="F1048" s="3">
        <v>1042</v>
      </c>
      <c r="G1048" s="3">
        <f>VLOOKUP(A1048,Übersicht!$C$2:$P$67,14,FALSE)</f>
        <v>3</v>
      </c>
      <c r="H1048" s="3">
        <v>1</v>
      </c>
      <c r="I1048" s="24">
        <v>1347.9666666666667</v>
      </c>
      <c r="J1048" s="3">
        <v>2002</v>
      </c>
      <c r="K1048" s="4">
        <f t="shared" si="16"/>
        <v>11</v>
      </c>
      <c r="L1048" s="21">
        <f>VLOOKUP(A1048,Übersicht!$C$2:$F$67,4,FALSE)</f>
        <v>30</v>
      </c>
      <c r="M1048" s="21">
        <f>VLOOKUP(A1048,Übersicht!$C$2:$F$67,4,FALSE)</f>
        <v>30</v>
      </c>
      <c r="N1048" s="3" t="s">
        <v>67</v>
      </c>
      <c r="O1048" s="3">
        <v>1</v>
      </c>
      <c r="P1048" s="4">
        <f>VLOOKUP(A1048,Übersicht!$C$2:$I$67,7,FALSE)*100</f>
        <v>40</v>
      </c>
      <c r="Q1048" s="4" t="s">
        <v>67</v>
      </c>
      <c r="R1048" s="4">
        <f>VLOOKUP(A1048,Übersicht!$C$2:$J$67,8,FALSE)*100</f>
        <v>100</v>
      </c>
      <c r="S1048" s="4" t="str">
        <f>VLOOKUP(A1048,Übersicht!$C$2:$K$67,9,FALSE)</f>
        <v>-</v>
      </c>
      <c r="T1048" s="4" t="str">
        <f>VLOOKUP(A1048,Übersicht!$C$2:$L$67,10,FALSE)</f>
        <v>-</v>
      </c>
      <c r="U1048" s="25">
        <f>VLOOKUP(A1048,Übersicht!$C$2:$M$67,11,FALSE)</f>
        <v>300</v>
      </c>
      <c r="V1048" s="25" t="str">
        <f>VLOOKUP(A1048,Übersicht!$C$2:$N$67,12,FALSE)</f>
        <v>-</v>
      </c>
      <c r="W1048" s="25" t="str">
        <f>VLOOKUP(A1048,Übersicht!$C$2:$O$67,13,FALSE)</f>
        <v>-</v>
      </c>
      <c r="X1048" s="4" t="s">
        <v>67</v>
      </c>
    </row>
    <row r="1049" spans="1:24" x14ac:dyDescent="0.35">
      <c r="A1049" s="3">
        <v>2228</v>
      </c>
      <c r="B1049" s="22" t="s">
        <v>15</v>
      </c>
      <c r="C1049" t="s">
        <v>35</v>
      </c>
      <c r="D1049" s="23">
        <f>VLOOKUP(A1049,Übersicht!$C$2:$D$67,2,FALSE)</f>
        <v>0</v>
      </c>
      <c r="E1049" s="23" t="str">
        <f>VLOOKUP(A1049,Übersicht!$C$2:$E$67,3,FALSE)</f>
        <v>5 bis ≤ 16 bar</v>
      </c>
      <c r="F1049" s="3">
        <v>1043</v>
      </c>
      <c r="G1049" s="3">
        <f>VLOOKUP(A1049,Übersicht!$C$2:$P$67,14,FALSE)</f>
        <v>3</v>
      </c>
      <c r="H1049" s="3">
        <v>1</v>
      </c>
      <c r="I1049" s="24">
        <v>1347.9666666666667</v>
      </c>
      <c r="J1049" s="3">
        <v>2003</v>
      </c>
      <c r="K1049" s="4">
        <f t="shared" si="16"/>
        <v>12</v>
      </c>
      <c r="L1049" s="21">
        <f>VLOOKUP(A1049,Übersicht!$C$2:$F$67,4,FALSE)</f>
        <v>30</v>
      </c>
      <c r="M1049" s="21">
        <f>VLOOKUP(A1049,Übersicht!$C$2:$F$67,4,FALSE)</f>
        <v>30</v>
      </c>
      <c r="N1049" s="3" t="s">
        <v>67</v>
      </c>
      <c r="O1049" s="3">
        <v>1</v>
      </c>
      <c r="P1049" s="4">
        <f>VLOOKUP(A1049,Übersicht!$C$2:$I$67,7,FALSE)*100</f>
        <v>40</v>
      </c>
      <c r="Q1049" s="4" t="s">
        <v>67</v>
      </c>
      <c r="R1049" s="4">
        <f>VLOOKUP(A1049,Übersicht!$C$2:$J$67,8,FALSE)*100</f>
        <v>100</v>
      </c>
      <c r="S1049" s="4" t="str">
        <f>VLOOKUP(A1049,Übersicht!$C$2:$K$67,9,FALSE)</f>
        <v>-</v>
      </c>
      <c r="T1049" s="4" t="str">
        <f>VLOOKUP(A1049,Übersicht!$C$2:$L$67,10,FALSE)</f>
        <v>-</v>
      </c>
      <c r="U1049" s="25">
        <f>VLOOKUP(A1049,Übersicht!$C$2:$M$67,11,FALSE)</f>
        <v>300</v>
      </c>
      <c r="V1049" s="25" t="str">
        <f>VLOOKUP(A1049,Übersicht!$C$2:$N$67,12,FALSE)</f>
        <v>-</v>
      </c>
      <c r="W1049" s="25" t="str">
        <f>VLOOKUP(A1049,Übersicht!$C$2:$O$67,13,FALSE)</f>
        <v>-</v>
      </c>
      <c r="X1049" s="4" t="s">
        <v>67</v>
      </c>
    </row>
    <row r="1050" spans="1:24" x14ac:dyDescent="0.35">
      <c r="A1050" s="3">
        <v>2228</v>
      </c>
      <c r="B1050" s="22" t="s">
        <v>15</v>
      </c>
      <c r="C1050" t="s">
        <v>35</v>
      </c>
      <c r="D1050" s="23">
        <f>VLOOKUP(A1050,Übersicht!$C$2:$D$67,2,FALSE)</f>
        <v>0</v>
      </c>
      <c r="E1050" s="23" t="str">
        <f>VLOOKUP(A1050,Übersicht!$C$2:$E$67,3,FALSE)</f>
        <v>5 bis ≤ 16 bar</v>
      </c>
      <c r="F1050" s="3">
        <v>1044</v>
      </c>
      <c r="G1050" s="3">
        <f>VLOOKUP(A1050,Übersicht!$C$2:$P$67,14,FALSE)</f>
        <v>3</v>
      </c>
      <c r="H1050" s="3">
        <v>1</v>
      </c>
      <c r="I1050" s="24">
        <v>1347.9666666666667</v>
      </c>
      <c r="J1050" s="3">
        <v>2004</v>
      </c>
      <c r="K1050" s="4">
        <f t="shared" si="16"/>
        <v>13</v>
      </c>
      <c r="L1050" s="21">
        <f>VLOOKUP(A1050,Übersicht!$C$2:$F$67,4,FALSE)</f>
        <v>30</v>
      </c>
      <c r="M1050" s="21">
        <f>VLOOKUP(A1050,Übersicht!$C$2:$F$67,4,FALSE)</f>
        <v>30</v>
      </c>
      <c r="N1050" s="3" t="s">
        <v>67</v>
      </c>
      <c r="O1050" s="3">
        <v>1</v>
      </c>
      <c r="P1050" s="4">
        <f>VLOOKUP(A1050,Übersicht!$C$2:$I$67,7,FALSE)*100</f>
        <v>40</v>
      </c>
      <c r="Q1050" s="4" t="s">
        <v>67</v>
      </c>
      <c r="R1050" s="4">
        <f>VLOOKUP(A1050,Übersicht!$C$2:$J$67,8,FALSE)*100</f>
        <v>100</v>
      </c>
      <c r="S1050" s="4" t="str">
        <f>VLOOKUP(A1050,Übersicht!$C$2:$K$67,9,FALSE)</f>
        <v>-</v>
      </c>
      <c r="T1050" s="4" t="str">
        <f>VLOOKUP(A1050,Übersicht!$C$2:$L$67,10,FALSE)</f>
        <v>-</v>
      </c>
      <c r="U1050" s="25">
        <f>VLOOKUP(A1050,Übersicht!$C$2:$M$67,11,FALSE)</f>
        <v>300</v>
      </c>
      <c r="V1050" s="25" t="str">
        <f>VLOOKUP(A1050,Übersicht!$C$2:$N$67,12,FALSE)</f>
        <v>-</v>
      </c>
      <c r="W1050" s="25" t="str">
        <f>VLOOKUP(A1050,Übersicht!$C$2:$O$67,13,FALSE)</f>
        <v>-</v>
      </c>
      <c r="X1050" s="4" t="s">
        <v>67</v>
      </c>
    </row>
    <row r="1051" spans="1:24" x14ac:dyDescent="0.35">
      <c r="A1051" s="3">
        <v>2228</v>
      </c>
      <c r="B1051" s="22" t="s">
        <v>15</v>
      </c>
      <c r="C1051" t="s">
        <v>35</v>
      </c>
      <c r="D1051" s="23">
        <f>VLOOKUP(A1051,Übersicht!$C$2:$D$67,2,FALSE)</f>
        <v>0</v>
      </c>
      <c r="E1051" s="23" t="str">
        <f>VLOOKUP(A1051,Übersicht!$C$2:$E$67,3,FALSE)</f>
        <v>5 bis ≤ 16 bar</v>
      </c>
      <c r="F1051" s="3">
        <v>1045</v>
      </c>
      <c r="G1051" s="3">
        <f>VLOOKUP(A1051,Übersicht!$C$2:$P$67,14,FALSE)</f>
        <v>3</v>
      </c>
      <c r="H1051" s="3">
        <v>1</v>
      </c>
      <c r="I1051" s="24">
        <v>1347.9666666666667</v>
      </c>
      <c r="J1051" s="3">
        <v>2005</v>
      </c>
      <c r="K1051" s="4">
        <f t="shared" si="16"/>
        <v>14</v>
      </c>
      <c r="L1051" s="21">
        <f>VLOOKUP(A1051,Übersicht!$C$2:$F$67,4,FALSE)</f>
        <v>30</v>
      </c>
      <c r="M1051" s="21">
        <f>VLOOKUP(A1051,Übersicht!$C$2:$F$67,4,FALSE)</f>
        <v>30</v>
      </c>
      <c r="N1051" s="3" t="s">
        <v>67</v>
      </c>
      <c r="O1051" s="3">
        <v>1</v>
      </c>
      <c r="P1051" s="4">
        <f>VLOOKUP(A1051,Übersicht!$C$2:$I$67,7,FALSE)*100</f>
        <v>40</v>
      </c>
      <c r="Q1051" s="4" t="s">
        <v>67</v>
      </c>
      <c r="R1051" s="4">
        <f>VLOOKUP(A1051,Übersicht!$C$2:$J$67,8,FALSE)*100</f>
        <v>100</v>
      </c>
      <c r="S1051" s="4" t="str">
        <f>VLOOKUP(A1051,Übersicht!$C$2:$K$67,9,FALSE)</f>
        <v>-</v>
      </c>
      <c r="T1051" s="4" t="str">
        <f>VLOOKUP(A1051,Übersicht!$C$2:$L$67,10,FALSE)</f>
        <v>-</v>
      </c>
      <c r="U1051" s="25">
        <f>VLOOKUP(A1051,Übersicht!$C$2:$M$67,11,FALSE)</f>
        <v>300</v>
      </c>
      <c r="V1051" s="25" t="str">
        <f>VLOOKUP(A1051,Übersicht!$C$2:$N$67,12,FALSE)</f>
        <v>-</v>
      </c>
      <c r="W1051" s="25" t="str">
        <f>VLOOKUP(A1051,Übersicht!$C$2:$O$67,13,FALSE)</f>
        <v>-</v>
      </c>
      <c r="X1051" s="4" t="s">
        <v>67</v>
      </c>
    </row>
    <row r="1052" spans="1:24" x14ac:dyDescent="0.35">
      <c r="A1052" s="3">
        <v>2228</v>
      </c>
      <c r="B1052" s="22" t="s">
        <v>15</v>
      </c>
      <c r="C1052" t="s">
        <v>35</v>
      </c>
      <c r="D1052" s="23">
        <f>VLOOKUP(A1052,Übersicht!$C$2:$D$67,2,FALSE)</f>
        <v>0</v>
      </c>
      <c r="E1052" s="23" t="str">
        <f>VLOOKUP(A1052,Übersicht!$C$2:$E$67,3,FALSE)</f>
        <v>5 bis ≤ 16 bar</v>
      </c>
      <c r="F1052" s="3">
        <v>1046</v>
      </c>
      <c r="G1052" s="3">
        <f>VLOOKUP(A1052,Übersicht!$C$2:$P$67,14,FALSE)</f>
        <v>3</v>
      </c>
      <c r="H1052" s="3">
        <v>1</v>
      </c>
      <c r="I1052" s="24">
        <v>1347.9666666666667</v>
      </c>
      <c r="J1052" s="3">
        <v>2006</v>
      </c>
      <c r="K1052" s="4">
        <f t="shared" si="16"/>
        <v>15</v>
      </c>
      <c r="L1052" s="21">
        <f>VLOOKUP(A1052,Übersicht!$C$2:$F$67,4,FALSE)</f>
        <v>30</v>
      </c>
      <c r="M1052" s="21">
        <f>VLOOKUP(A1052,Übersicht!$C$2:$F$67,4,FALSE)</f>
        <v>30</v>
      </c>
      <c r="N1052" s="3" t="s">
        <v>67</v>
      </c>
      <c r="O1052" s="3">
        <v>1</v>
      </c>
      <c r="P1052" s="4">
        <f>VLOOKUP(A1052,Übersicht!$C$2:$I$67,7,FALSE)*100</f>
        <v>40</v>
      </c>
      <c r="Q1052" s="4" t="s">
        <v>67</v>
      </c>
      <c r="R1052" s="4">
        <f>VLOOKUP(A1052,Übersicht!$C$2:$J$67,8,FALSE)*100</f>
        <v>100</v>
      </c>
      <c r="S1052" s="4" t="str">
        <f>VLOOKUP(A1052,Übersicht!$C$2:$K$67,9,FALSE)</f>
        <v>-</v>
      </c>
      <c r="T1052" s="4" t="str">
        <f>VLOOKUP(A1052,Übersicht!$C$2:$L$67,10,FALSE)</f>
        <v>-</v>
      </c>
      <c r="U1052" s="25">
        <f>VLOOKUP(A1052,Übersicht!$C$2:$M$67,11,FALSE)</f>
        <v>300</v>
      </c>
      <c r="V1052" s="25" t="str">
        <f>VLOOKUP(A1052,Übersicht!$C$2:$N$67,12,FALSE)</f>
        <v>-</v>
      </c>
      <c r="W1052" s="25" t="str">
        <f>VLOOKUP(A1052,Übersicht!$C$2:$O$67,13,FALSE)</f>
        <v>-</v>
      </c>
      <c r="X1052" s="4" t="s">
        <v>67</v>
      </c>
    </row>
    <row r="1053" spans="1:24" x14ac:dyDescent="0.35">
      <c r="A1053" s="3">
        <v>2228</v>
      </c>
      <c r="B1053" s="22" t="s">
        <v>15</v>
      </c>
      <c r="C1053" t="s">
        <v>35</v>
      </c>
      <c r="D1053" s="23">
        <f>VLOOKUP(A1053,Übersicht!$C$2:$D$67,2,FALSE)</f>
        <v>0</v>
      </c>
      <c r="E1053" s="23" t="str">
        <f>VLOOKUP(A1053,Übersicht!$C$2:$E$67,3,FALSE)</f>
        <v>5 bis ≤ 16 bar</v>
      </c>
      <c r="F1053" s="3">
        <v>1047</v>
      </c>
      <c r="G1053" s="3">
        <f>VLOOKUP(A1053,Übersicht!$C$2:$P$67,14,FALSE)</f>
        <v>3</v>
      </c>
      <c r="H1053" s="3">
        <v>1</v>
      </c>
      <c r="I1053" s="24">
        <v>1347.9666666666667</v>
      </c>
      <c r="J1053" s="3">
        <v>2007</v>
      </c>
      <c r="K1053" s="4">
        <f t="shared" si="16"/>
        <v>16</v>
      </c>
      <c r="L1053" s="21">
        <f>VLOOKUP(A1053,Übersicht!$C$2:$F$67,4,FALSE)</f>
        <v>30</v>
      </c>
      <c r="M1053" s="21">
        <f>VLOOKUP(A1053,Übersicht!$C$2:$F$67,4,FALSE)</f>
        <v>30</v>
      </c>
      <c r="N1053" s="3" t="s">
        <v>67</v>
      </c>
      <c r="O1053" s="3">
        <v>1</v>
      </c>
      <c r="P1053" s="4">
        <f>VLOOKUP(A1053,Übersicht!$C$2:$I$67,7,FALSE)*100</f>
        <v>40</v>
      </c>
      <c r="Q1053" s="4" t="s">
        <v>67</v>
      </c>
      <c r="R1053" s="4">
        <f>VLOOKUP(A1053,Übersicht!$C$2:$J$67,8,FALSE)*100</f>
        <v>100</v>
      </c>
      <c r="S1053" s="4" t="str">
        <f>VLOOKUP(A1053,Übersicht!$C$2:$K$67,9,FALSE)</f>
        <v>-</v>
      </c>
      <c r="T1053" s="4" t="str">
        <f>VLOOKUP(A1053,Übersicht!$C$2:$L$67,10,FALSE)</f>
        <v>-</v>
      </c>
      <c r="U1053" s="25">
        <f>VLOOKUP(A1053,Übersicht!$C$2:$M$67,11,FALSE)</f>
        <v>300</v>
      </c>
      <c r="V1053" s="25" t="str">
        <f>VLOOKUP(A1053,Übersicht!$C$2:$N$67,12,FALSE)</f>
        <v>-</v>
      </c>
      <c r="W1053" s="25" t="str">
        <f>VLOOKUP(A1053,Übersicht!$C$2:$O$67,13,FALSE)</f>
        <v>-</v>
      </c>
      <c r="X1053" s="4" t="s">
        <v>67</v>
      </c>
    </row>
    <row r="1054" spans="1:24" x14ac:dyDescent="0.35">
      <c r="A1054" s="3">
        <v>2228</v>
      </c>
      <c r="B1054" s="22" t="s">
        <v>15</v>
      </c>
      <c r="C1054" t="s">
        <v>35</v>
      </c>
      <c r="D1054" s="23">
        <f>VLOOKUP(A1054,Übersicht!$C$2:$D$67,2,FALSE)</f>
        <v>0</v>
      </c>
      <c r="E1054" s="23" t="str">
        <f>VLOOKUP(A1054,Übersicht!$C$2:$E$67,3,FALSE)</f>
        <v>5 bis ≤ 16 bar</v>
      </c>
      <c r="F1054" s="3">
        <v>1048</v>
      </c>
      <c r="G1054" s="3">
        <f>VLOOKUP(A1054,Übersicht!$C$2:$P$67,14,FALSE)</f>
        <v>3</v>
      </c>
      <c r="H1054" s="3">
        <v>1</v>
      </c>
      <c r="I1054" s="24">
        <v>1347.9666666666667</v>
      </c>
      <c r="J1054" s="3">
        <v>2008</v>
      </c>
      <c r="K1054" s="4">
        <f t="shared" si="16"/>
        <v>17</v>
      </c>
      <c r="L1054" s="21">
        <f>VLOOKUP(A1054,Übersicht!$C$2:$F$67,4,FALSE)</f>
        <v>30</v>
      </c>
      <c r="M1054" s="21">
        <f>VLOOKUP(A1054,Übersicht!$C$2:$F$67,4,FALSE)</f>
        <v>30</v>
      </c>
      <c r="N1054" s="3" t="s">
        <v>67</v>
      </c>
      <c r="O1054" s="3">
        <v>1</v>
      </c>
      <c r="P1054" s="4">
        <f>VLOOKUP(A1054,Übersicht!$C$2:$I$67,7,FALSE)*100</f>
        <v>40</v>
      </c>
      <c r="Q1054" s="4" t="s">
        <v>67</v>
      </c>
      <c r="R1054" s="4">
        <f>VLOOKUP(A1054,Übersicht!$C$2:$J$67,8,FALSE)*100</f>
        <v>100</v>
      </c>
      <c r="S1054" s="4" t="str">
        <f>VLOOKUP(A1054,Übersicht!$C$2:$K$67,9,FALSE)</f>
        <v>-</v>
      </c>
      <c r="T1054" s="4" t="str">
        <f>VLOOKUP(A1054,Übersicht!$C$2:$L$67,10,FALSE)</f>
        <v>-</v>
      </c>
      <c r="U1054" s="25">
        <f>VLOOKUP(A1054,Übersicht!$C$2:$M$67,11,FALSE)</f>
        <v>300</v>
      </c>
      <c r="V1054" s="25" t="str">
        <f>VLOOKUP(A1054,Übersicht!$C$2:$N$67,12,FALSE)</f>
        <v>-</v>
      </c>
      <c r="W1054" s="25" t="str">
        <f>VLOOKUP(A1054,Übersicht!$C$2:$O$67,13,FALSE)</f>
        <v>-</v>
      </c>
      <c r="X1054" s="4" t="s">
        <v>67</v>
      </c>
    </row>
    <row r="1055" spans="1:24" x14ac:dyDescent="0.35">
      <c r="A1055" s="3">
        <v>2228</v>
      </c>
      <c r="B1055" s="22" t="s">
        <v>15</v>
      </c>
      <c r="C1055" t="s">
        <v>35</v>
      </c>
      <c r="D1055" s="23">
        <f>VLOOKUP(A1055,Übersicht!$C$2:$D$67,2,FALSE)</f>
        <v>0</v>
      </c>
      <c r="E1055" s="23" t="str">
        <f>VLOOKUP(A1055,Übersicht!$C$2:$E$67,3,FALSE)</f>
        <v>5 bis ≤ 16 bar</v>
      </c>
      <c r="F1055" s="3">
        <v>1049</v>
      </c>
      <c r="G1055" s="3">
        <f>VLOOKUP(A1055,Übersicht!$C$2:$P$67,14,FALSE)</f>
        <v>3</v>
      </c>
      <c r="H1055" s="3">
        <v>1</v>
      </c>
      <c r="I1055" s="24">
        <v>1347.9666666666667</v>
      </c>
      <c r="J1055" s="3">
        <v>2009</v>
      </c>
      <c r="K1055" s="4">
        <f t="shared" si="16"/>
        <v>18</v>
      </c>
      <c r="L1055" s="21">
        <f>VLOOKUP(A1055,Übersicht!$C$2:$F$67,4,FALSE)</f>
        <v>30</v>
      </c>
      <c r="M1055" s="21">
        <f>VLOOKUP(A1055,Übersicht!$C$2:$F$67,4,FALSE)</f>
        <v>30</v>
      </c>
      <c r="N1055" s="3" t="s">
        <v>67</v>
      </c>
      <c r="O1055" s="3">
        <v>1</v>
      </c>
      <c r="P1055" s="4">
        <f>VLOOKUP(A1055,Übersicht!$C$2:$I$67,7,FALSE)*100</f>
        <v>40</v>
      </c>
      <c r="Q1055" s="4" t="s">
        <v>67</v>
      </c>
      <c r="R1055" s="4">
        <f>VLOOKUP(A1055,Übersicht!$C$2:$J$67,8,FALSE)*100</f>
        <v>100</v>
      </c>
      <c r="S1055" s="4" t="str">
        <f>VLOOKUP(A1055,Übersicht!$C$2:$K$67,9,FALSE)</f>
        <v>-</v>
      </c>
      <c r="T1055" s="4" t="str">
        <f>VLOOKUP(A1055,Übersicht!$C$2:$L$67,10,FALSE)</f>
        <v>-</v>
      </c>
      <c r="U1055" s="25">
        <f>VLOOKUP(A1055,Übersicht!$C$2:$M$67,11,FALSE)</f>
        <v>300</v>
      </c>
      <c r="V1055" s="25" t="str">
        <f>VLOOKUP(A1055,Übersicht!$C$2:$N$67,12,FALSE)</f>
        <v>-</v>
      </c>
      <c r="W1055" s="25" t="str">
        <f>VLOOKUP(A1055,Übersicht!$C$2:$O$67,13,FALSE)</f>
        <v>-</v>
      </c>
      <c r="X1055" s="4" t="s">
        <v>67</v>
      </c>
    </row>
    <row r="1056" spans="1:24" x14ac:dyDescent="0.35">
      <c r="A1056" s="3">
        <v>2228</v>
      </c>
      <c r="B1056" s="22" t="s">
        <v>15</v>
      </c>
      <c r="C1056" t="s">
        <v>35</v>
      </c>
      <c r="D1056" s="23">
        <f>VLOOKUP(A1056,Übersicht!$C$2:$D$67,2,FALSE)</f>
        <v>0</v>
      </c>
      <c r="E1056" s="23" t="str">
        <f>VLOOKUP(A1056,Übersicht!$C$2:$E$67,3,FALSE)</f>
        <v>5 bis ≤ 16 bar</v>
      </c>
      <c r="F1056" s="3">
        <v>1050</v>
      </c>
      <c r="G1056" s="3">
        <f>VLOOKUP(A1056,Übersicht!$C$2:$P$67,14,FALSE)</f>
        <v>3</v>
      </c>
      <c r="H1056" s="3">
        <v>1</v>
      </c>
      <c r="I1056" s="24">
        <v>1347.9666666666667</v>
      </c>
      <c r="J1056" s="3">
        <v>2010</v>
      </c>
      <c r="K1056" s="4">
        <f t="shared" si="16"/>
        <v>19</v>
      </c>
      <c r="L1056" s="21">
        <f>VLOOKUP(A1056,Übersicht!$C$2:$F$67,4,FALSE)</f>
        <v>30</v>
      </c>
      <c r="M1056" s="21">
        <f>VLOOKUP(A1056,Übersicht!$C$2:$F$67,4,FALSE)</f>
        <v>30</v>
      </c>
      <c r="N1056" s="3" t="s">
        <v>67</v>
      </c>
      <c r="O1056" s="3">
        <v>1</v>
      </c>
      <c r="P1056" s="4">
        <f>VLOOKUP(A1056,Übersicht!$C$2:$I$67,7,FALSE)*100</f>
        <v>40</v>
      </c>
      <c r="Q1056" s="4" t="s">
        <v>67</v>
      </c>
      <c r="R1056" s="4">
        <f>VLOOKUP(A1056,Übersicht!$C$2:$J$67,8,FALSE)*100</f>
        <v>100</v>
      </c>
      <c r="S1056" s="4" t="str">
        <f>VLOOKUP(A1056,Übersicht!$C$2:$K$67,9,FALSE)</f>
        <v>-</v>
      </c>
      <c r="T1056" s="4" t="str">
        <f>VLOOKUP(A1056,Übersicht!$C$2:$L$67,10,FALSE)</f>
        <v>-</v>
      </c>
      <c r="U1056" s="25">
        <f>VLOOKUP(A1056,Übersicht!$C$2:$M$67,11,FALSE)</f>
        <v>300</v>
      </c>
      <c r="V1056" s="25" t="str">
        <f>VLOOKUP(A1056,Übersicht!$C$2:$N$67,12,FALSE)</f>
        <v>-</v>
      </c>
      <c r="W1056" s="25" t="str">
        <f>VLOOKUP(A1056,Übersicht!$C$2:$O$67,13,FALSE)</f>
        <v>-</v>
      </c>
      <c r="X1056" s="4" t="s">
        <v>67</v>
      </c>
    </row>
    <row r="1057" spans="1:24" x14ac:dyDescent="0.35">
      <c r="A1057" s="3">
        <v>2228</v>
      </c>
      <c r="B1057" s="22" t="s">
        <v>15</v>
      </c>
      <c r="C1057" t="s">
        <v>35</v>
      </c>
      <c r="D1057" s="23">
        <f>VLOOKUP(A1057,Übersicht!$C$2:$D$67,2,FALSE)</f>
        <v>0</v>
      </c>
      <c r="E1057" s="23" t="str">
        <f>VLOOKUP(A1057,Übersicht!$C$2:$E$67,3,FALSE)</f>
        <v>5 bis ≤ 16 bar</v>
      </c>
      <c r="F1057" s="3">
        <v>1051</v>
      </c>
      <c r="G1057" s="3">
        <f>VLOOKUP(A1057,Übersicht!$C$2:$P$67,14,FALSE)</f>
        <v>3</v>
      </c>
      <c r="H1057" s="3">
        <v>1</v>
      </c>
      <c r="I1057" s="24">
        <v>1347.9666666666667</v>
      </c>
      <c r="J1057" s="3">
        <v>2011</v>
      </c>
      <c r="K1057" s="4">
        <f t="shared" si="16"/>
        <v>20</v>
      </c>
      <c r="L1057" s="21">
        <f>VLOOKUP(A1057,Übersicht!$C$2:$F$67,4,FALSE)</f>
        <v>30</v>
      </c>
      <c r="M1057" s="21">
        <f>VLOOKUP(A1057,Übersicht!$C$2:$F$67,4,FALSE)</f>
        <v>30</v>
      </c>
      <c r="N1057" s="3" t="s">
        <v>67</v>
      </c>
      <c r="O1057" s="3">
        <v>1</v>
      </c>
      <c r="P1057" s="4">
        <f>VLOOKUP(A1057,Übersicht!$C$2:$I$67,7,FALSE)*100</f>
        <v>40</v>
      </c>
      <c r="Q1057" s="4" t="s">
        <v>67</v>
      </c>
      <c r="R1057" s="4">
        <f>VLOOKUP(A1057,Übersicht!$C$2:$J$67,8,FALSE)*100</f>
        <v>100</v>
      </c>
      <c r="S1057" s="4" t="str">
        <f>VLOOKUP(A1057,Übersicht!$C$2:$K$67,9,FALSE)</f>
        <v>-</v>
      </c>
      <c r="T1057" s="4" t="str">
        <f>VLOOKUP(A1057,Übersicht!$C$2:$L$67,10,FALSE)</f>
        <v>-</v>
      </c>
      <c r="U1057" s="25">
        <f>VLOOKUP(A1057,Übersicht!$C$2:$M$67,11,FALSE)</f>
        <v>300</v>
      </c>
      <c r="V1057" s="25" t="str">
        <f>VLOOKUP(A1057,Übersicht!$C$2:$N$67,12,FALSE)</f>
        <v>-</v>
      </c>
      <c r="W1057" s="25" t="str">
        <f>VLOOKUP(A1057,Übersicht!$C$2:$O$67,13,FALSE)</f>
        <v>-</v>
      </c>
      <c r="X1057" s="4" t="s">
        <v>67</v>
      </c>
    </row>
    <row r="1058" spans="1:24" x14ac:dyDescent="0.35">
      <c r="A1058" s="3">
        <v>2228</v>
      </c>
      <c r="B1058" s="22" t="s">
        <v>15</v>
      </c>
      <c r="C1058" t="s">
        <v>35</v>
      </c>
      <c r="D1058" s="23">
        <f>VLOOKUP(A1058,Übersicht!$C$2:$D$67,2,FALSE)</f>
        <v>0</v>
      </c>
      <c r="E1058" s="23" t="str">
        <f>VLOOKUP(A1058,Übersicht!$C$2:$E$67,3,FALSE)</f>
        <v>5 bis ≤ 16 bar</v>
      </c>
      <c r="F1058" s="3">
        <v>1052</v>
      </c>
      <c r="G1058" s="3">
        <f>VLOOKUP(A1058,Übersicht!$C$2:$P$67,14,FALSE)</f>
        <v>3</v>
      </c>
      <c r="H1058" s="3">
        <v>1</v>
      </c>
      <c r="I1058" s="24">
        <v>1347.9666666666667</v>
      </c>
      <c r="J1058" s="3">
        <v>2012</v>
      </c>
      <c r="K1058" s="4">
        <f t="shared" si="16"/>
        <v>21</v>
      </c>
      <c r="L1058" s="21">
        <f>VLOOKUP(A1058,Übersicht!$C$2:$F$67,4,FALSE)</f>
        <v>30</v>
      </c>
      <c r="M1058" s="21">
        <f>VLOOKUP(A1058,Übersicht!$C$2:$F$67,4,FALSE)</f>
        <v>30</v>
      </c>
      <c r="N1058" s="3" t="s">
        <v>67</v>
      </c>
      <c r="O1058" s="3">
        <v>1</v>
      </c>
      <c r="P1058" s="4">
        <f>VLOOKUP(A1058,Übersicht!$C$2:$I$67,7,FALSE)*100</f>
        <v>40</v>
      </c>
      <c r="Q1058" s="4" t="s">
        <v>67</v>
      </c>
      <c r="R1058" s="4">
        <f>VLOOKUP(A1058,Übersicht!$C$2:$J$67,8,FALSE)*100</f>
        <v>100</v>
      </c>
      <c r="S1058" s="4" t="str">
        <f>VLOOKUP(A1058,Übersicht!$C$2:$K$67,9,FALSE)</f>
        <v>-</v>
      </c>
      <c r="T1058" s="4" t="str">
        <f>VLOOKUP(A1058,Übersicht!$C$2:$L$67,10,FALSE)</f>
        <v>-</v>
      </c>
      <c r="U1058" s="25">
        <f>VLOOKUP(A1058,Übersicht!$C$2:$M$67,11,FALSE)</f>
        <v>300</v>
      </c>
      <c r="V1058" s="25" t="str">
        <f>VLOOKUP(A1058,Übersicht!$C$2:$N$67,12,FALSE)</f>
        <v>-</v>
      </c>
      <c r="W1058" s="25" t="str">
        <f>VLOOKUP(A1058,Übersicht!$C$2:$O$67,13,FALSE)</f>
        <v>-</v>
      </c>
      <c r="X1058" s="4" t="s">
        <v>67</v>
      </c>
    </row>
    <row r="1059" spans="1:24" x14ac:dyDescent="0.35">
      <c r="A1059" s="3">
        <v>2228</v>
      </c>
      <c r="B1059" s="22" t="s">
        <v>15</v>
      </c>
      <c r="C1059" t="s">
        <v>35</v>
      </c>
      <c r="D1059" s="23">
        <f>VLOOKUP(A1059,Übersicht!$C$2:$D$67,2,FALSE)</f>
        <v>0</v>
      </c>
      <c r="E1059" s="23" t="str">
        <f>VLOOKUP(A1059,Übersicht!$C$2:$E$67,3,FALSE)</f>
        <v>5 bis ≤ 16 bar</v>
      </c>
      <c r="F1059" s="3">
        <v>1053</v>
      </c>
      <c r="G1059" s="3">
        <f>VLOOKUP(A1059,Übersicht!$C$2:$P$67,14,FALSE)</f>
        <v>3</v>
      </c>
      <c r="H1059" s="3">
        <v>1</v>
      </c>
      <c r="I1059" s="24">
        <v>1347.9666666666667</v>
      </c>
      <c r="J1059" s="3">
        <v>2013</v>
      </c>
      <c r="K1059" s="4">
        <f t="shared" si="16"/>
        <v>22</v>
      </c>
      <c r="L1059" s="21">
        <f>VLOOKUP(A1059,Übersicht!$C$2:$F$67,4,FALSE)</f>
        <v>30</v>
      </c>
      <c r="M1059" s="21">
        <f>VLOOKUP(A1059,Übersicht!$C$2:$F$67,4,FALSE)</f>
        <v>30</v>
      </c>
      <c r="N1059" s="3" t="s">
        <v>67</v>
      </c>
      <c r="O1059" s="3">
        <v>1</v>
      </c>
      <c r="P1059" s="4">
        <f>VLOOKUP(A1059,Übersicht!$C$2:$I$67,7,FALSE)*100</f>
        <v>40</v>
      </c>
      <c r="Q1059" s="4" t="s">
        <v>67</v>
      </c>
      <c r="R1059" s="4">
        <f>VLOOKUP(A1059,Übersicht!$C$2:$J$67,8,FALSE)*100</f>
        <v>100</v>
      </c>
      <c r="S1059" s="4" t="str">
        <f>VLOOKUP(A1059,Übersicht!$C$2:$K$67,9,FALSE)</f>
        <v>-</v>
      </c>
      <c r="T1059" s="4" t="str">
        <f>VLOOKUP(A1059,Übersicht!$C$2:$L$67,10,FALSE)</f>
        <v>-</v>
      </c>
      <c r="U1059" s="25">
        <f>VLOOKUP(A1059,Übersicht!$C$2:$M$67,11,FALSE)</f>
        <v>300</v>
      </c>
      <c r="V1059" s="25" t="str">
        <f>VLOOKUP(A1059,Übersicht!$C$2:$N$67,12,FALSE)</f>
        <v>-</v>
      </c>
      <c r="W1059" s="25" t="str">
        <f>VLOOKUP(A1059,Übersicht!$C$2:$O$67,13,FALSE)</f>
        <v>-</v>
      </c>
      <c r="X1059" s="4" t="s">
        <v>67</v>
      </c>
    </row>
    <row r="1060" spans="1:24" x14ac:dyDescent="0.35">
      <c r="A1060" s="3">
        <v>2228</v>
      </c>
      <c r="B1060" s="22" t="s">
        <v>15</v>
      </c>
      <c r="C1060" t="s">
        <v>35</v>
      </c>
      <c r="D1060" s="23">
        <f>VLOOKUP(A1060,Übersicht!$C$2:$D$67,2,FALSE)</f>
        <v>0</v>
      </c>
      <c r="E1060" s="23" t="str">
        <f>VLOOKUP(A1060,Übersicht!$C$2:$E$67,3,FALSE)</f>
        <v>5 bis ≤ 16 bar</v>
      </c>
      <c r="F1060" s="3">
        <v>1054</v>
      </c>
      <c r="G1060" s="3">
        <f>VLOOKUP(A1060,Übersicht!$C$2:$P$67,14,FALSE)</f>
        <v>3</v>
      </c>
      <c r="H1060" s="3">
        <v>1</v>
      </c>
      <c r="I1060" s="24">
        <v>1347.9666666666667</v>
      </c>
      <c r="J1060" s="3">
        <v>2014</v>
      </c>
      <c r="K1060" s="4">
        <f t="shared" si="16"/>
        <v>23</v>
      </c>
      <c r="L1060" s="21">
        <f>VLOOKUP(A1060,Übersicht!$C$2:$F$67,4,FALSE)</f>
        <v>30</v>
      </c>
      <c r="M1060" s="21">
        <f>VLOOKUP(A1060,Übersicht!$C$2:$F$67,4,FALSE)</f>
        <v>30</v>
      </c>
      <c r="N1060" s="3" t="s">
        <v>67</v>
      </c>
      <c r="O1060" s="3">
        <v>1</v>
      </c>
      <c r="P1060" s="4">
        <f>VLOOKUP(A1060,Übersicht!$C$2:$I$67,7,FALSE)*100</f>
        <v>40</v>
      </c>
      <c r="Q1060" s="4" t="s">
        <v>67</v>
      </c>
      <c r="R1060" s="4">
        <f>VLOOKUP(A1060,Übersicht!$C$2:$J$67,8,FALSE)*100</f>
        <v>100</v>
      </c>
      <c r="S1060" s="4" t="str">
        <f>VLOOKUP(A1060,Übersicht!$C$2:$K$67,9,FALSE)</f>
        <v>-</v>
      </c>
      <c r="T1060" s="4" t="str">
        <f>VLOOKUP(A1060,Übersicht!$C$2:$L$67,10,FALSE)</f>
        <v>-</v>
      </c>
      <c r="U1060" s="25">
        <f>VLOOKUP(A1060,Übersicht!$C$2:$M$67,11,FALSE)</f>
        <v>300</v>
      </c>
      <c r="V1060" s="25" t="str">
        <f>VLOOKUP(A1060,Übersicht!$C$2:$N$67,12,FALSE)</f>
        <v>-</v>
      </c>
      <c r="W1060" s="25" t="str">
        <f>VLOOKUP(A1060,Übersicht!$C$2:$O$67,13,FALSE)</f>
        <v>-</v>
      </c>
      <c r="X1060" s="4" t="s">
        <v>67</v>
      </c>
    </row>
    <row r="1061" spans="1:24" x14ac:dyDescent="0.35">
      <c r="A1061" s="3">
        <v>2228</v>
      </c>
      <c r="B1061" s="22" t="s">
        <v>15</v>
      </c>
      <c r="C1061" t="s">
        <v>35</v>
      </c>
      <c r="D1061" s="23">
        <f>VLOOKUP(A1061,Übersicht!$C$2:$D$67,2,FALSE)</f>
        <v>0</v>
      </c>
      <c r="E1061" s="23" t="str">
        <f>VLOOKUP(A1061,Übersicht!$C$2:$E$67,3,FALSE)</f>
        <v>5 bis ≤ 16 bar</v>
      </c>
      <c r="F1061" s="3">
        <v>1055</v>
      </c>
      <c r="G1061" s="3">
        <f>VLOOKUP(A1061,Übersicht!$C$2:$P$67,14,FALSE)</f>
        <v>3</v>
      </c>
      <c r="H1061" s="3">
        <v>1</v>
      </c>
      <c r="I1061" s="24">
        <v>1347.9666666666667</v>
      </c>
      <c r="J1061" s="3">
        <v>2015</v>
      </c>
      <c r="K1061" s="4">
        <f t="shared" si="16"/>
        <v>24</v>
      </c>
      <c r="L1061" s="21">
        <f>VLOOKUP(A1061,Übersicht!$C$2:$F$67,4,FALSE)</f>
        <v>30</v>
      </c>
      <c r="M1061" s="21">
        <f>VLOOKUP(A1061,Übersicht!$C$2:$F$67,4,FALSE)</f>
        <v>30</v>
      </c>
      <c r="N1061" s="3" t="s">
        <v>67</v>
      </c>
      <c r="O1061" s="3">
        <v>1</v>
      </c>
      <c r="P1061" s="4">
        <f>VLOOKUP(A1061,Übersicht!$C$2:$I$67,7,FALSE)*100</f>
        <v>40</v>
      </c>
      <c r="Q1061" s="4" t="s">
        <v>67</v>
      </c>
      <c r="R1061" s="4">
        <f>VLOOKUP(A1061,Übersicht!$C$2:$J$67,8,FALSE)*100</f>
        <v>100</v>
      </c>
      <c r="S1061" s="4" t="str">
        <f>VLOOKUP(A1061,Übersicht!$C$2:$K$67,9,FALSE)</f>
        <v>-</v>
      </c>
      <c r="T1061" s="4" t="str">
        <f>VLOOKUP(A1061,Übersicht!$C$2:$L$67,10,FALSE)</f>
        <v>-</v>
      </c>
      <c r="U1061" s="25">
        <f>VLOOKUP(A1061,Übersicht!$C$2:$M$67,11,FALSE)</f>
        <v>300</v>
      </c>
      <c r="V1061" s="25" t="str">
        <f>VLOOKUP(A1061,Übersicht!$C$2:$N$67,12,FALSE)</f>
        <v>-</v>
      </c>
      <c r="W1061" s="25" t="str">
        <f>VLOOKUP(A1061,Übersicht!$C$2:$O$67,13,FALSE)</f>
        <v>-</v>
      </c>
      <c r="X1061" s="4" t="s">
        <v>67</v>
      </c>
    </row>
    <row r="1062" spans="1:24" x14ac:dyDescent="0.35">
      <c r="A1062" s="3">
        <v>2228</v>
      </c>
      <c r="B1062" s="22" t="s">
        <v>15</v>
      </c>
      <c r="C1062" t="s">
        <v>35</v>
      </c>
      <c r="D1062" s="23">
        <f>VLOOKUP(A1062,Übersicht!$C$2:$D$67,2,FALSE)</f>
        <v>0</v>
      </c>
      <c r="E1062" s="23" t="str">
        <f>VLOOKUP(A1062,Übersicht!$C$2:$E$67,3,FALSE)</f>
        <v>5 bis ≤ 16 bar</v>
      </c>
      <c r="F1062" s="3">
        <v>1056</v>
      </c>
      <c r="G1062" s="3">
        <f>VLOOKUP(A1062,Übersicht!$C$2:$P$67,14,FALSE)</f>
        <v>3</v>
      </c>
      <c r="H1062" s="3">
        <v>1</v>
      </c>
      <c r="I1062" s="24">
        <v>1347.9666666666667</v>
      </c>
      <c r="J1062" s="3">
        <v>2016</v>
      </c>
      <c r="K1062" s="4">
        <f t="shared" si="16"/>
        <v>25</v>
      </c>
      <c r="L1062" s="21">
        <f>VLOOKUP(A1062,Übersicht!$C$2:$F$67,4,FALSE)</f>
        <v>30</v>
      </c>
      <c r="M1062" s="21">
        <f>VLOOKUP(A1062,Übersicht!$C$2:$F$67,4,FALSE)</f>
        <v>30</v>
      </c>
      <c r="N1062" s="3" t="s">
        <v>67</v>
      </c>
      <c r="O1062" s="3">
        <v>1</v>
      </c>
      <c r="P1062" s="4">
        <f>VLOOKUP(A1062,Übersicht!$C$2:$I$67,7,FALSE)*100</f>
        <v>40</v>
      </c>
      <c r="Q1062" s="4" t="s">
        <v>67</v>
      </c>
      <c r="R1062" s="4">
        <f>VLOOKUP(A1062,Übersicht!$C$2:$J$67,8,FALSE)*100</f>
        <v>100</v>
      </c>
      <c r="S1062" s="4" t="str">
        <f>VLOOKUP(A1062,Übersicht!$C$2:$K$67,9,FALSE)</f>
        <v>-</v>
      </c>
      <c r="T1062" s="4" t="str">
        <f>VLOOKUP(A1062,Übersicht!$C$2:$L$67,10,FALSE)</f>
        <v>-</v>
      </c>
      <c r="U1062" s="25">
        <f>VLOOKUP(A1062,Übersicht!$C$2:$M$67,11,FALSE)</f>
        <v>300</v>
      </c>
      <c r="V1062" s="25" t="str">
        <f>VLOOKUP(A1062,Übersicht!$C$2:$N$67,12,FALSE)</f>
        <v>-</v>
      </c>
      <c r="W1062" s="25" t="str">
        <f>VLOOKUP(A1062,Übersicht!$C$2:$O$67,13,FALSE)</f>
        <v>-</v>
      </c>
      <c r="X1062" s="4" t="s">
        <v>67</v>
      </c>
    </row>
    <row r="1063" spans="1:24" x14ac:dyDescent="0.35">
      <c r="A1063" s="3">
        <v>2228</v>
      </c>
      <c r="B1063" s="22" t="s">
        <v>15</v>
      </c>
      <c r="C1063" t="s">
        <v>35</v>
      </c>
      <c r="D1063" s="23">
        <f>VLOOKUP(A1063,Übersicht!$C$2:$D$67,2,FALSE)</f>
        <v>0</v>
      </c>
      <c r="E1063" s="23" t="str">
        <f>VLOOKUP(A1063,Übersicht!$C$2:$E$67,3,FALSE)</f>
        <v>5 bis ≤ 16 bar</v>
      </c>
      <c r="F1063" s="3">
        <v>1057</v>
      </c>
      <c r="G1063" s="3">
        <f>VLOOKUP(A1063,Übersicht!$C$2:$P$67,14,FALSE)</f>
        <v>3</v>
      </c>
      <c r="H1063" s="3">
        <v>1</v>
      </c>
      <c r="I1063" s="24">
        <v>1347.9666666666667</v>
      </c>
      <c r="J1063" s="3">
        <v>2017</v>
      </c>
      <c r="K1063" s="4">
        <f t="shared" si="16"/>
        <v>26</v>
      </c>
      <c r="L1063" s="21">
        <f>VLOOKUP(A1063,Übersicht!$C$2:$F$67,4,FALSE)</f>
        <v>30</v>
      </c>
      <c r="M1063" s="21">
        <f>VLOOKUP(A1063,Übersicht!$C$2:$F$67,4,FALSE)</f>
        <v>30</v>
      </c>
      <c r="N1063" s="3" t="s">
        <v>67</v>
      </c>
      <c r="O1063" s="3">
        <v>1</v>
      </c>
      <c r="P1063" s="4">
        <f>VLOOKUP(A1063,Übersicht!$C$2:$I$67,7,FALSE)*100</f>
        <v>40</v>
      </c>
      <c r="Q1063" s="4" t="s">
        <v>67</v>
      </c>
      <c r="R1063" s="4">
        <f>VLOOKUP(A1063,Übersicht!$C$2:$J$67,8,FALSE)*100</f>
        <v>100</v>
      </c>
      <c r="S1063" s="4" t="str">
        <f>VLOOKUP(A1063,Übersicht!$C$2:$K$67,9,FALSE)</f>
        <v>-</v>
      </c>
      <c r="T1063" s="4" t="str">
        <f>VLOOKUP(A1063,Übersicht!$C$2:$L$67,10,FALSE)</f>
        <v>-</v>
      </c>
      <c r="U1063" s="25">
        <f>VLOOKUP(A1063,Übersicht!$C$2:$M$67,11,FALSE)</f>
        <v>300</v>
      </c>
      <c r="V1063" s="25" t="str">
        <f>VLOOKUP(A1063,Übersicht!$C$2:$N$67,12,FALSE)</f>
        <v>-</v>
      </c>
      <c r="W1063" s="25" t="str">
        <f>VLOOKUP(A1063,Übersicht!$C$2:$O$67,13,FALSE)</f>
        <v>-</v>
      </c>
      <c r="X1063" s="4" t="s">
        <v>67</v>
      </c>
    </row>
    <row r="1064" spans="1:24" x14ac:dyDescent="0.35">
      <c r="A1064" s="3">
        <v>2228</v>
      </c>
      <c r="B1064" s="22" t="s">
        <v>15</v>
      </c>
      <c r="C1064" t="s">
        <v>35</v>
      </c>
      <c r="D1064" s="23">
        <f>VLOOKUP(A1064,Übersicht!$C$2:$D$67,2,FALSE)</f>
        <v>0</v>
      </c>
      <c r="E1064" s="23" t="str">
        <f>VLOOKUP(A1064,Übersicht!$C$2:$E$67,3,FALSE)</f>
        <v>5 bis ≤ 16 bar</v>
      </c>
      <c r="F1064" s="3">
        <v>1058</v>
      </c>
      <c r="G1064" s="3">
        <f>VLOOKUP(A1064,Übersicht!$C$2:$P$67,14,FALSE)</f>
        <v>3</v>
      </c>
      <c r="H1064" s="3">
        <v>1</v>
      </c>
      <c r="I1064" s="24">
        <v>1347.9666666666667</v>
      </c>
      <c r="J1064" s="3">
        <v>2018</v>
      </c>
      <c r="K1064" s="4">
        <f t="shared" si="16"/>
        <v>27</v>
      </c>
      <c r="L1064" s="21">
        <f>VLOOKUP(A1064,Übersicht!$C$2:$F$67,4,FALSE)</f>
        <v>30</v>
      </c>
      <c r="M1064" s="21">
        <f>VLOOKUP(A1064,Übersicht!$C$2:$F$67,4,FALSE)</f>
        <v>30</v>
      </c>
      <c r="N1064" s="3" t="s">
        <v>67</v>
      </c>
      <c r="O1064" s="3">
        <v>1</v>
      </c>
      <c r="P1064" s="4">
        <f>VLOOKUP(A1064,Übersicht!$C$2:$I$67,7,FALSE)*100</f>
        <v>40</v>
      </c>
      <c r="Q1064" s="4" t="s">
        <v>67</v>
      </c>
      <c r="R1064" s="4">
        <f>VLOOKUP(A1064,Übersicht!$C$2:$J$67,8,FALSE)*100</f>
        <v>100</v>
      </c>
      <c r="S1064" s="4" t="str">
        <f>VLOOKUP(A1064,Übersicht!$C$2:$K$67,9,FALSE)</f>
        <v>-</v>
      </c>
      <c r="T1064" s="4" t="str">
        <f>VLOOKUP(A1064,Übersicht!$C$2:$L$67,10,FALSE)</f>
        <v>-</v>
      </c>
      <c r="U1064" s="25">
        <f>VLOOKUP(A1064,Übersicht!$C$2:$M$67,11,FALSE)</f>
        <v>300</v>
      </c>
      <c r="V1064" s="25" t="str">
        <f>VLOOKUP(A1064,Übersicht!$C$2:$N$67,12,FALSE)</f>
        <v>-</v>
      </c>
      <c r="W1064" s="25" t="str">
        <f>VLOOKUP(A1064,Übersicht!$C$2:$O$67,13,FALSE)</f>
        <v>-</v>
      </c>
      <c r="X1064" s="4" t="s">
        <v>67</v>
      </c>
    </row>
    <row r="1065" spans="1:24" x14ac:dyDescent="0.35">
      <c r="A1065" s="3">
        <v>2228</v>
      </c>
      <c r="B1065" s="22" t="s">
        <v>15</v>
      </c>
      <c r="C1065" t="s">
        <v>35</v>
      </c>
      <c r="D1065" s="23">
        <f>VLOOKUP(A1065,Übersicht!$C$2:$D$67,2,FALSE)</f>
        <v>0</v>
      </c>
      <c r="E1065" s="23" t="str">
        <f>VLOOKUP(A1065,Übersicht!$C$2:$E$67,3,FALSE)</f>
        <v>5 bis ≤ 16 bar</v>
      </c>
      <c r="F1065" s="3">
        <v>1059</v>
      </c>
      <c r="G1065" s="3">
        <f>VLOOKUP(A1065,Übersicht!$C$2:$P$67,14,FALSE)</f>
        <v>3</v>
      </c>
      <c r="H1065" s="3">
        <v>1</v>
      </c>
      <c r="I1065" s="24">
        <v>1347.9666666666667</v>
      </c>
      <c r="J1065" s="3">
        <v>2019</v>
      </c>
      <c r="K1065" s="4">
        <f t="shared" si="16"/>
        <v>28</v>
      </c>
      <c r="L1065" s="21">
        <f>VLOOKUP(A1065,Übersicht!$C$2:$F$67,4,FALSE)</f>
        <v>30</v>
      </c>
      <c r="M1065" s="21">
        <f>VLOOKUP(A1065,Übersicht!$C$2:$F$67,4,FALSE)</f>
        <v>30</v>
      </c>
      <c r="N1065" s="3" t="s">
        <v>67</v>
      </c>
      <c r="O1065" s="3">
        <v>1</v>
      </c>
      <c r="P1065" s="4">
        <f>VLOOKUP(A1065,Übersicht!$C$2:$I$67,7,FALSE)*100</f>
        <v>40</v>
      </c>
      <c r="Q1065" s="4" t="s">
        <v>67</v>
      </c>
      <c r="R1065" s="4">
        <f>VLOOKUP(A1065,Übersicht!$C$2:$J$67,8,FALSE)*100</f>
        <v>100</v>
      </c>
      <c r="S1065" s="4" t="str">
        <f>VLOOKUP(A1065,Übersicht!$C$2:$K$67,9,FALSE)</f>
        <v>-</v>
      </c>
      <c r="T1065" s="4" t="str">
        <f>VLOOKUP(A1065,Übersicht!$C$2:$L$67,10,FALSE)</f>
        <v>-</v>
      </c>
      <c r="U1065" s="25">
        <f>VLOOKUP(A1065,Übersicht!$C$2:$M$67,11,FALSE)</f>
        <v>300</v>
      </c>
      <c r="V1065" s="25" t="str">
        <f>VLOOKUP(A1065,Übersicht!$C$2:$N$67,12,FALSE)</f>
        <v>-</v>
      </c>
      <c r="W1065" s="25" t="str">
        <f>VLOOKUP(A1065,Übersicht!$C$2:$O$67,13,FALSE)</f>
        <v>-</v>
      </c>
      <c r="X1065" s="4" t="s">
        <v>67</v>
      </c>
    </row>
    <row r="1066" spans="1:24" x14ac:dyDescent="0.35">
      <c r="A1066" s="3">
        <v>2228</v>
      </c>
      <c r="B1066" s="22" t="s">
        <v>15</v>
      </c>
      <c r="C1066" t="s">
        <v>35</v>
      </c>
      <c r="D1066" s="23">
        <f>VLOOKUP(A1066,Übersicht!$C$2:$D$67,2,FALSE)</f>
        <v>0</v>
      </c>
      <c r="E1066" s="23" t="str">
        <f>VLOOKUP(A1066,Übersicht!$C$2:$E$67,3,FALSE)</f>
        <v>5 bis ≤ 16 bar</v>
      </c>
      <c r="F1066" s="3">
        <v>1060</v>
      </c>
      <c r="G1066" s="3">
        <f>VLOOKUP(A1066,Übersicht!$C$2:$P$67,14,FALSE)</f>
        <v>3</v>
      </c>
      <c r="H1066" s="3">
        <v>1</v>
      </c>
      <c r="I1066" s="24">
        <v>1347.9666666666667</v>
      </c>
      <c r="J1066" s="3">
        <v>2020</v>
      </c>
      <c r="K1066" s="4">
        <f t="shared" si="16"/>
        <v>29</v>
      </c>
      <c r="L1066" s="21">
        <f>VLOOKUP(A1066,Übersicht!$C$2:$F$67,4,FALSE)</f>
        <v>30</v>
      </c>
      <c r="M1066" s="21">
        <f>VLOOKUP(A1066,Übersicht!$C$2:$F$67,4,FALSE)</f>
        <v>30</v>
      </c>
      <c r="N1066" s="3" t="s">
        <v>67</v>
      </c>
      <c r="O1066" s="3">
        <v>1</v>
      </c>
      <c r="P1066" s="4">
        <f>VLOOKUP(A1066,Übersicht!$C$2:$I$67,7,FALSE)*100</f>
        <v>40</v>
      </c>
      <c r="Q1066" s="4" t="s">
        <v>67</v>
      </c>
      <c r="R1066" s="4">
        <f>VLOOKUP(A1066,Übersicht!$C$2:$J$67,8,FALSE)*100</f>
        <v>100</v>
      </c>
      <c r="S1066" s="4" t="str">
        <f>VLOOKUP(A1066,Übersicht!$C$2:$K$67,9,FALSE)</f>
        <v>-</v>
      </c>
      <c r="T1066" s="4" t="str">
        <f>VLOOKUP(A1066,Übersicht!$C$2:$L$67,10,FALSE)</f>
        <v>-</v>
      </c>
      <c r="U1066" s="25">
        <f>VLOOKUP(A1066,Übersicht!$C$2:$M$67,11,FALSE)</f>
        <v>300</v>
      </c>
      <c r="V1066" s="25" t="str">
        <f>VLOOKUP(A1066,Übersicht!$C$2:$N$67,12,FALSE)</f>
        <v>-</v>
      </c>
      <c r="W1066" s="25" t="str">
        <f>VLOOKUP(A1066,Übersicht!$C$2:$O$67,13,FALSE)</f>
        <v>-</v>
      </c>
      <c r="X1066" s="4" t="s">
        <v>67</v>
      </c>
    </row>
    <row r="1067" spans="1:24" x14ac:dyDescent="0.35">
      <c r="A1067" s="3">
        <v>2228</v>
      </c>
      <c r="B1067" s="22" t="s">
        <v>15</v>
      </c>
      <c r="C1067" t="s">
        <v>35</v>
      </c>
      <c r="D1067" s="23">
        <f>VLOOKUP(A1067,Übersicht!$C$2:$D$67,2,FALSE)</f>
        <v>0</v>
      </c>
      <c r="E1067" s="23" t="str">
        <f>VLOOKUP(A1067,Übersicht!$C$2:$E$67,3,FALSE)</f>
        <v>5 bis ≤ 16 bar</v>
      </c>
      <c r="F1067" s="3">
        <v>1061</v>
      </c>
      <c r="G1067" s="3">
        <f>VLOOKUP(A1067,Übersicht!$C$2:$P$67,14,FALSE)</f>
        <v>3</v>
      </c>
      <c r="H1067" s="3">
        <v>1</v>
      </c>
      <c r="I1067" s="24">
        <v>1347.9666666666667</v>
      </c>
      <c r="J1067" s="3">
        <v>2021</v>
      </c>
      <c r="K1067" s="4">
        <f t="shared" si="16"/>
        <v>30</v>
      </c>
      <c r="L1067" s="21">
        <f>VLOOKUP(A1067,Übersicht!$C$2:$F$67,4,FALSE)</f>
        <v>30</v>
      </c>
      <c r="M1067" s="21">
        <f>VLOOKUP(A1067,Übersicht!$C$2:$F$67,4,FALSE)</f>
        <v>30</v>
      </c>
      <c r="N1067" s="3" t="s">
        <v>67</v>
      </c>
      <c r="O1067" s="3">
        <v>1</v>
      </c>
      <c r="P1067" s="4">
        <f>VLOOKUP(A1067,Übersicht!$C$2:$I$67,7,FALSE)*100</f>
        <v>40</v>
      </c>
      <c r="Q1067" s="4" t="s">
        <v>67</v>
      </c>
      <c r="R1067" s="4">
        <f>VLOOKUP(A1067,Übersicht!$C$2:$J$67,8,FALSE)*100</f>
        <v>100</v>
      </c>
      <c r="S1067" s="4" t="str">
        <f>VLOOKUP(A1067,Übersicht!$C$2:$K$67,9,FALSE)</f>
        <v>-</v>
      </c>
      <c r="T1067" s="4" t="str">
        <f>VLOOKUP(A1067,Übersicht!$C$2:$L$67,10,FALSE)</f>
        <v>-</v>
      </c>
      <c r="U1067" s="25">
        <f>VLOOKUP(A1067,Übersicht!$C$2:$M$67,11,FALSE)</f>
        <v>300</v>
      </c>
      <c r="V1067" s="25" t="str">
        <f>VLOOKUP(A1067,Übersicht!$C$2:$N$67,12,FALSE)</f>
        <v>-</v>
      </c>
      <c r="W1067" s="25" t="str">
        <f>VLOOKUP(A1067,Übersicht!$C$2:$O$67,13,FALSE)</f>
        <v>-</v>
      </c>
      <c r="X1067" s="4" t="s">
        <v>67</v>
      </c>
    </row>
    <row r="1068" spans="1:24" x14ac:dyDescent="0.35">
      <c r="A1068" s="3">
        <v>2205</v>
      </c>
      <c r="B1068" s="22" t="s">
        <v>15</v>
      </c>
      <c r="C1068" t="s">
        <v>26</v>
      </c>
      <c r="D1068" s="23">
        <f>VLOOKUP(A1068,Übersicht!$C$2:$D$67,2,FALSE)</f>
        <v>0</v>
      </c>
      <c r="E1068" s="23" t="str">
        <f>VLOOKUP(A1068,Übersicht!$C$2:$E$67,3,FALSE)</f>
        <v>&gt; 16 bar</v>
      </c>
      <c r="F1068" s="3">
        <v>1062</v>
      </c>
      <c r="G1068" s="3">
        <f>VLOOKUP(A1068,Übersicht!$C$2:$P$67,14,FALSE)</f>
        <v>3</v>
      </c>
      <c r="H1068" s="3">
        <v>1</v>
      </c>
      <c r="I1068" s="24">
        <v>253.55555555555554</v>
      </c>
      <c r="J1068" s="3">
        <v>1977</v>
      </c>
      <c r="K1068" s="4">
        <f t="shared" si="16"/>
        <v>1</v>
      </c>
      <c r="L1068" s="21">
        <f>VLOOKUP(A1068,Übersicht!$C$2:$F$67,4,FALSE)</f>
        <v>45</v>
      </c>
      <c r="M1068" s="21">
        <f>VLOOKUP(A1068,Übersicht!$C$2:$F$67,4,FALSE)</f>
        <v>45</v>
      </c>
      <c r="N1068" s="3" t="s">
        <v>67</v>
      </c>
      <c r="O1068" s="3">
        <v>1</v>
      </c>
      <c r="P1068" s="4">
        <f>VLOOKUP(A1068,Übersicht!$C$2:$I$67,7,FALSE)*100</f>
        <v>40</v>
      </c>
      <c r="Q1068" s="4" t="s">
        <v>67</v>
      </c>
      <c r="R1068" s="4">
        <f>VLOOKUP(A1068,Übersicht!$C$2:$J$67,8,FALSE)*100</f>
        <v>100</v>
      </c>
      <c r="S1068" s="4" t="str">
        <f>VLOOKUP(A1068,Übersicht!$C$2:$K$67,9,FALSE)</f>
        <v>-</v>
      </c>
      <c r="T1068" s="4" t="str">
        <f>VLOOKUP(A1068,Übersicht!$C$2:$L$67,10,FALSE)</f>
        <v>-</v>
      </c>
      <c r="U1068" s="25">
        <f>VLOOKUP(A1068,Übersicht!$C$2:$M$67,11,FALSE)</f>
        <v>7000</v>
      </c>
      <c r="V1068" s="25" t="str">
        <f>VLOOKUP(A1068,Übersicht!$C$2:$N$67,12,FALSE)</f>
        <v>-</v>
      </c>
      <c r="W1068" s="25" t="str">
        <f>VLOOKUP(A1068,Übersicht!$C$2:$O$67,13,FALSE)</f>
        <v>-</v>
      </c>
      <c r="X1068" s="4" t="s">
        <v>67</v>
      </c>
    </row>
    <row r="1069" spans="1:24" x14ac:dyDescent="0.35">
      <c r="A1069" s="3">
        <v>2205</v>
      </c>
      <c r="B1069" s="22" t="s">
        <v>15</v>
      </c>
      <c r="C1069" t="s">
        <v>26</v>
      </c>
      <c r="D1069" s="23">
        <f>VLOOKUP(A1069,Übersicht!$C$2:$D$67,2,FALSE)</f>
        <v>0</v>
      </c>
      <c r="E1069" s="23" t="str">
        <f>VLOOKUP(A1069,Übersicht!$C$2:$E$67,3,FALSE)</f>
        <v>&gt; 16 bar</v>
      </c>
      <c r="F1069" s="3">
        <v>1063</v>
      </c>
      <c r="G1069" s="3">
        <f>VLOOKUP(A1069,Übersicht!$C$2:$P$67,14,FALSE)</f>
        <v>3</v>
      </c>
      <c r="H1069" s="3">
        <v>1</v>
      </c>
      <c r="I1069" s="24">
        <v>253.55555555555554</v>
      </c>
      <c r="J1069" s="3">
        <v>1978</v>
      </c>
      <c r="K1069" s="4">
        <f t="shared" si="16"/>
        <v>2</v>
      </c>
      <c r="L1069" s="21">
        <f>VLOOKUP(A1069,Übersicht!$C$2:$F$67,4,FALSE)</f>
        <v>45</v>
      </c>
      <c r="M1069" s="21">
        <f>VLOOKUP(A1069,Übersicht!$C$2:$F$67,4,FALSE)</f>
        <v>45</v>
      </c>
      <c r="N1069" s="3" t="s">
        <v>67</v>
      </c>
      <c r="O1069" s="3">
        <v>1</v>
      </c>
      <c r="P1069" s="4">
        <f>VLOOKUP(A1069,Übersicht!$C$2:$I$67,7,FALSE)*100</f>
        <v>40</v>
      </c>
      <c r="Q1069" s="4" t="s">
        <v>67</v>
      </c>
      <c r="R1069" s="4">
        <f>VLOOKUP(A1069,Übersicht!$C$2:$J$67,8,FALSE)*100</f>
        <v>100</v>
      </c>
      <c r="S1069" s="4" t="str">
        <f>VLOOKUP(A1069,Übersicht!$C$2:$K$67,9,FALSE)</f>
        <v>-</v>
      </c>
      <c r="T1069" s="4" t="str">
        <f>VLOOKUP(A1069,Übersicht!$C$2:$L$67,10,FALSE)</f>
        <v>-</v>
      </c>
      <c r="U1069" s="25">
        <f>VLOOKUP(A1069,Übersicht!$C$2:$M$67,11,FALSE)</f>
        <v>7000</v>
      </c>
      <c r="V1069" s="25" t="str">
        <f>VLOOKUP(A1069,Übersicht!$C$2:$N$67,12,FALSE)</f>
        <v>-</v>
      </c>
      <c r="W1069" s="25" t="str">
        <f>VLOOKUP(A1069,Übersicht!$C$2:$O$67,13,FALSE)</f>
        <v>-</v>
      </c>
      <c r="X1069" s="4" t="s">
        <v>67</v>
      </c>
    </row>
    <row r="1070" spans="1:24" x14ac:dyDescent="0.35">
      <c r="A1070" s="3">
        <v>2205</v>
      </c>
      <c r="B1070" s="22" t="s">
        <v>15</v>
      </c>
      <c r="C1070" t="s">
        <v>26</v>
      </c>
      <c r="D1070" s="23">
        <f>VLOOKUP(A1070,Übersicht!$C$2:$D$67,2,FALSE)</f>
        <v>0</v>
      </c>
      <c r="E1070" s="23" t="str">
        <f>VLOOKUP(A1070,Übersicht!$C$2:$E$67,3,FALSE)</f>
        <v>&gt; 16 bar</v>
      </c>
      <c r="F1070" s="3">
        <v>1064</v>
      </c>
      <c r="G1070" s="3">
        <f>VLOOKUP(A1070,Übersicht!$C$2:$P$67,14,FALSE)</f>
        <v>3</v>
      </c>
      <c r="H1070" s="3">
        <v>1</v>
      </c>
      <c r="I1070" s="24">
        <v>253.55555555555554</v>
      </c>
      <c r="J1070" s="3">
        <v>1979</v>
      </c>
      <c r="K1070" s="4">
        <f t="shared" si="16"/>
        <v>3</v>
      </c>
      <c r="L1070" s="21">
        <f>VLOOKUP(A1070,Übersicht!$C$2:$F$67,4,FALSE)</f>
        <v>45</v>
      </c>
      <c r="M1070" s="21">
        <f>VLOOKUP(A1070,Übersicht!$C$2:$F$67,4,FALSE)</f>
        <v>45</v>
      </c>
      <c r="N1070" s="3" t="s">
        <v>67</v>
      </c>
      <c r="O1070" s="3">
        <v>1</v>
      </c>
      <c r="P1070" s="4">
        <f>VLOOKUP(A1070,Übersicht!$C$2:$I$67,7,FALSE)*100</f>
        <v>40</v>
      </c>
      <c r="Q1070" s="4" t="s">
        <v>67</v>
      </c>
      <c r="R1070" s="4">
        <f>VLOOKUP(A1070,Übersicht!$C$2:$J$67,8,FALSE)*100</f>
        <v>100</v>
      </c>
      <c r="S1070" s="4" t="str">
        <f>VLOOKUP(A1070,Übersicht!$C$2:$K$67,9,FALSE)</f>
        <v>-</v>
      </c>
      <c r="T1070" s="4" t="str">
        <f>VLOOKUP(A1070,Übersicht!$C$2:$L$67,10,FALSE)</f>
        <v>-</v>
      </c>
      <c r="U1070" s="25">
        <f>VLOOKUP(A1070,Übersicht!$C$2:$M$67,11,FALSE)</f>
        <v>7000</v>
      </c>
      <c r="V1070" s="25" t="str">
        <f>VLOOKUP(A1070,Übersicht!$C$2:$N$67,12,FALSE)</f>
        <v>-</v>
      </c>
      <c r="W1070" s="25" t="str">
        <f>VLOOKUP(A1070,Übersicht!$C$2:$O$67,13,FALSE)</f>
        <v>-</v>
      </c>
      <c r="X1070" s="4" t="s">
        <v>67</v>
      </c>
    </row>
    <row r="1071" spans="1:24" x14ac:dyDescent="0.35">
      <c r="A1071" s="3">
        <v>2205</v>
      </c>
      <c r="B1071" s="22" t="s">
        <v>15</v>
      </c>
      <c r="C1071" t="s">
        <v>26</v>
      </c>
      <c r="D1071" s="23">
        <f>VLOOKUP(A1071,Übersicht!$C$2:$D$67,2,FALSE)</f>
        <v>0</v>
      </c>
      <c r="E1071" s="23" t="str">
        <f>VLOOKUP(A1071,Übersicht!$C$2:$E$67,3,FALSE)</f>
        <v>&gt; 16 bar</v>
      </c>
      <c r="F1071" s="3">
        <v>1065</v>
      </c>
      <c r="G1071" s="3">
        <f>VLOOKUP(A1071,Übersicht!$C$2:$P$67,14,FALSE)</f>
        <v>3</v>
      </c>
      <c r="H1071" s="3">
        <v>1</v>
      </c>
      <c r="I1071" s="24">
        <v>253.55555555555554</v>
      </c>
      <c r="J1071" s="3">
        <v>1980</v>
      </c>
      <c r="K1071" s="4">
        <f t="shared" si="16"/>
        <v>4</v>
      </c>
      <c r="L1071" s="21">
        <f>VLOOKUP(A1071,Übersicht!$C$2:$F$67,4,FALSE)</f>
        <v>45</v>
      </c>
      <c r="M1071" s="21">
        <f>VLOOKUP(A1071,Übersicht!$C$2:$F$67,4,FALSE)</f>
        <v>45</v>
      </c>
      <c r="N1071" s="3" t="s">
        <v>67</v>
      </c>
      <c r="O1071" s="3">
        <v>1</v>
      </c>
      <c r="P1071" s="4">
        <f>VLOOKUP(A1071,Übersicht!$C$2:$I$67,7,FALSE)*100</f>
        <v>40</v>
      </c>
      <c r="Q1071" s="4" t="s">
        <v>67</v>
      </c>
      <c r="R1071" s="4">
        <f>VLOOKUP(A1071,Übersicht!$C$2:$J$67,8,FALSE)*100</f>
        <v>100</v>
      </c>
      <c r="S1071" s="4" t="str">
        <f>VLOOKUP(A1071,Übersicht!$C$2:$K$67,9,FALSE)</f>
        <v>-</v>
      </c>
      <c r="T1071" s="4" t="str">
        <f>VLOOKUP(A1071,Übersicht!$C$2:$L$67,10,FALSE)</f>
        <v>-</v>
      </c>
      <c r="U1071" s="25">
        <f>VLOOKUP(A1071,Übersicht!$C$2:$M$67,11,FALSE)</f>
        <v>7000</v>
      </c>
      <c r="V1071" s="25" t="str">
        <f>VLOOKUP(A1071,Übersicht!$C$2:$N$67,12,FALSE)</f>
        <v>-</v>
      </c>
      <c r="W1071" s="25" t="str">
        <f>VLOOKUP(A1071,Übersicht!$C$2:$O$67,13,FALSE)</f>
        <v>-</v>
      </c>
      <c r="X1071" s="4" t="s">
        <v>67</v>
      </c>
    </row>
    <row r="1072" spans="1:24" x14ac:dyDescent="0.35">
      <c r="A1072" s="3">
        <v>2205</v>
      </c>
      <c r="B1072" s="22" t="s">
        <v>15</v>
      </c>
      <c r="C1072" t="s">
        <v>26</v>
      </c>
      <c r="D1072" s="23">
        <f>VLOOKUP(A1072,Übersicht!$C$2:$D$67,2,FALSE)</f>
        <v>0</v>
      </c>
      <c r="E1072" s="23" t="str">
        <f>VLOOKUP(A1072,Übersicht!$C$2:$E$67,3,FALSE)</f>
        <v>&gt; 16 bar</v>
      </c>
      <c r="F1072" s="3">
        <v>1066</v>
      </c>
      <c r="G1072" s="3">
        <f>VLOOKUP(A1072,Übersicht!$C$2:$P$67,14,FALSE)</f>
        <v>3</v>
      </c>
      <c r="H1072" s="3">
        <v>1</v>
      </c>
      <c r="I1072" s="24">
        <v>253.55555555555554</v>
      </c>
      <c r="J1072" s="3">
        <v>1981</v>
      </c>
      <c r="K1072" s="4">
        <f t="shared" si="16"/>
        <v>5</v>
      </c>
      <c r="L1072" s="21">
        <f>VLOOKUP(A1072,Übersicht!$C$2:$F$67,4,FALSE)</f>
        <v>45</v>
      </c>
      <c r="M1072" s="21">
        <f>VLOOKUP(A1072,Übersicht!$C$2:$F$67,4,FALSE)</f>
        <v>45</v>
      </c>
      <c r="N1072" s="3" t="s">
        <v>67</v>
      </c>
      <c r="O1072" s="3">
        <v>1</v>
      </c>
      <c r="P1072" s="4">
        <f>VLOOKUP(A1072,Übersicht!$C$2:$I$67,7,FALSE)*100</f>
        <v>40</v>
      </c>
      <c r="Q1072" s="4" t="s">
        <v>67</v>
      </c>
      <c r="R1072" s="4">
        <f>VLOOKUP(A1072,Übersicht!$C$2:$J$67,8,FALSE)*100</f>
        <v>100</v>
      </c>
      <c r="S1072" s="4" t="str">
        <f>VLOOKUP(A1072,Übersicht!$C$2:$K$67,9,FALSE)</f>
        <v>-</v>
      </c>
      <c r="T1072" s="4" t="str">
        <f>VLOOKUP(A1072,Übersicht!$C$2:$L$67,10,FALSE)</f>
        <v>-</v>
      </c>
      <c r="U1072" s="25">
        <f>VLOOKUP(A1072,Übersicht!$C$2:$M$67,11,FALSE)</f>
        <v>7000</v>
      </c>
      <c r="V1072" s="25" t="str">
        <f>VLOOKUP(A1072,Übersicht!$C$2:$N$67,12,FALSE)</f>
        <v>-</v>
      </c>
      <c r="W1072" s="25" t="str">
        <f>VLOOKUP(A1072,Übersicht!$C$2:$O$67,13,FALSE)</f>
        <v>-</v>
      </c>
      <c r="X1072" s="4" t="s">
        <v>67</v>
      </c>
    </row>
    <row r="1073" spans="1:24" x14ac:dyDescent="0.35">
      <c r="A1073" s="3">
        <v>2205</v>
      </c>
      <c r="B1073" s="22" t="s">
        <v>15</v>
      </c>
      <c r="C1073" t="s">
        <v>26</v>
      </c>
      <c r="D1073" s="23">
        <f>VLOOKUP(A1073,Übersicht!$C$2:$D$67,2,FALSE)</f>
        <v>0</v>
      </c>
      <c r="E1073" s="23" t="str">
        <f>VLOOKUP(A1073,Übersicht!$C$2:$E$67,3,FALSE)</f>
        <v>&gt; 16 bar</v>
      </c>
      <c r="F1073" s="3">
        <v>1067</v>
      </c>
      <c r="G1073" s="3">
        <f>VLOOKUP(A1073,Übersicht!$C$2:$P$67,14,FALSE)</f>
        <v>3</v>
      </c>
      <c r="H1073" s="3">
        <v>1</v>
      </c>
      <c r="I1073" s="24">
        <v>253.55555555555554</v>
      </c>
      <c r="J1073" s="3">
        <v>1982</v>
      </c>
      <c r="K1073" s="4">
        <f t="shared" si="16"/>
        <v>6</v>
      </c>
      <c r="L1073" s="21">
        <f>VLOOKUP(A1073,Übersicht!$C$2:$F$67,4,FALSE)</f>
        <v>45</v>
      </c>
      <c r="M1073" s="21">
        <f>VLOOKUP(A1073,Übersicht!$C$2:$F$67,4,FALSE)</f>
        <v>45</v>
      </c>
      <c r="N1073" s="3" t="s">
        <v>67</v>
      </c>
      <c r="O1073" s="3">
        <v>1</v>
      </c>
      <c r="P1073" s="4">
        <f>VLOOKUP(A1073,Übersicht!$C$2:$I$67,7,FALSE)*100</f>
        <v>40</v>
      </c>
      <c r="Q1073" s="4" t="s">
        <v>67</v>
      </c>
      <c r="R1073" s="4">
        <f>VLOOKUP(A1073,Übersicht!$C$2:$J$67,8,FALSE)*100</f>
        <v>100</v>
      </c>
      <c r="S1073" s="4" t="str">
        <f>VLOOKUP(A1073,Übersicht!$C$2:$K$67,9,FALSE)</f>
        <v>-</v>
      </c>
      <c r="T1073" s="4" t="str">
        <f>VLOOKUP(A1073,Übersicht!$C$2:$L$67,10,FALSE)</f>
        <v>-</v>
      </c>
      <c r="U1073" s="25">
        <f>VLOOKUP(A1073,Übersicht!$C$2:$M$67,11,FALSE)</f>
        <v>7000</v>
      </c>
      <c r="V1073" s="25" t="str">
        <f>VLOOKUP(A1073,Übersicht!$C$2:$N$67,12,FALSE)</f>
        <v>-</v>
      </c>
      <c r="W1073" s="25" t="str">
        <f>VLOOKUP(A1073,Übersicht!$C$2:$O$67,13,FALSE)</f>
        <v>-</v>
      </c>
      <c r="X1073" s="4" t="s">
        <v>67</v>
      </c>
    </row>
    <row r="1074" spans="1:24" x14ac:dyDescent="0.35">
      <c r="A1074" s="3">
        <v>2205</v>
      </c>
      <c r="B1074" s="22" t="s">
        <v>15</v>
      </c>
      <c r="C1074" t="s">
        <v>26</v>
      </c>
      <c r="D1074" s="23">
        <f>VLOOKUP(A1074,Übersicht!$C$2:$D$67,2,FALSE)</f>
        <v>0</v>
      </c>
      <c r="E1074" s="23" t="str">
        <f>VLOOKUP(A1074,Übersicht!$C$2:$E$67,3,FALSE)</f>
        <v>&gt; 16 bar</v>
      </c>
      <c r="F1074" s="3">
        <v>1068</v>
      </c>
      <c r="G1074" s="3">
        <f>VLOOKUP(A1074,Übersicht!$C$2:$P$67,14,FALSE)</f>
        <v>3</v>
      </c>
      <c r="H1074" s="3">
        <v>1</v>
      </c>
      <c r="I1074" s="24">
        <v>253.55555555555554</v>
      </c>
      <c r="J1074" s="3">
        <v>1983</v>
      </c>
      <c r="K1074" s="4">
        <f t="shared" si="16"/>
        <v>7</v>
      </c>
      <c r="L1074" s="21">
        <f>VLOOKUP(A1074,Übersicht!$C$2:$F$67,4,FALSE)</f>
        <v>45</v>
      </c>
      <c r="M1074" s="21">
        <f>VLOOKUP(A1074,Übersicht!$C$2:$F$67,4,FALSE)</f>
        <v>45</v>
      </c>
      <c r="N1074" s="3" t="s">
        <v>67</v>
      </c>
      <c r="O1074" s="3">
        <v>1</v>
      </c>
      <c r="P1074" s="4">
        <f>VLOOKUP(A1074,Übersicht!$C$2:$I$67,7,FALSE)*100</f>
        <v>40</v>
      </c>
      <c r="Q1074" s="4" t="s">
        <v>67</v>
      </c>
      <c r="R1074" s="4">
        <f>VLOOKUP(A1074,Übersicht!$C$2:$J$67,8,FALSE)*100</f>
        <v>100</v>
      </c>
      <c r="S1074" s="4" t="str">
        <f>VLOOKUP(A1074,Übersicht!$C$2:$K$67,9,FALSE)</f>
        <v>-</v>
      </c>
      <c r="T1074" s="4" t="str">
        <f>VLOOKUP(A1074,Übersicht!$C$2:$L$67,10,FALSE)</f>
        <v>-</v>
      </c>
      <c r="U1074" s="25">
        <f>VLOOKUP(A1074,Übersicht!$C$2:$M$67,11,FALSE)</f>
        <v>7000</v>
      </c>
      <c r="V1074" s="25" t="str">
        <f>VLOOKUP(A1074,Übersicht!$C$2:$N$67,12,FALSE)</f>
        <v>-</v>
      </c>
      <c r="W1074" s="25" t="str">
        <f>VLOOKUP(A1074,Übersicht!$C$2:$O$67,13,FALSE)</f>
        <v>-</v>
      </c>
      <c r="X1074" s="4" t="s">
        <v>67</v>
      </c>
    </row>
    <row r="1075" spans="1:24" x14ac:dyDescent="0.35">
      <c r="A1075" s="3">
        <v>2205</v>
      </c>
      <c r="B1075" s="22" t="s">
        <v>15</v>
      </c>
      <c r="C1075" t="s">
        <v>26</v>
      </c>
      <c r="D1075" s="23">
        <f>VLOOKUP(A1075,Übersicht!$C$2:$D$67,2,FALSE)</f>
        <v>0</v>
      </c>
      <c r="E1075" s="23" t="str">
        <f>VLOOKUP(A1075,Übersicht!$C$2:$E$67,3,FALSE)</f>
        <v>&gt; 16 bar</v>
      </c>
      <c r="F1075" s="3">
        <v>1069</v>
      </c>
      <c r="G1075" s="3">
        <f>VLOOKUP(A1075,Übersicht!$C$2:$P$67,14,FALSE)</f>
        <v>3</v>
      </c>
      <c r="H1075" s="3">
        <v>1</v>
      </c>
      <c r="I1075" s="24">
        <v>253.55555555555554</v>
      </c>
      <c r="J1075" s="3">
        <v>1984</v>
      </c>
      <c r="K1075" s="4">
        <f t="shared" si="16"/>
        <v>8</v>
      </c>
      <c r="L1075" s="21">
        <f>VLOOKUP(A1075,Übersicht!$C$2:$F$67,4,FALSE)</f>
        <v>45</v>
      </c>
      <c r="M1075" s="21">
        <f>VLOOKUP(A1075,Übersicht!$C$2:$F$67,4,FALSE)</f>
        <v>45</v>
      </c>
      <c r="N1075" s="3" t="s">
        <v>67</v>
      </c>
      <c r="O1075" s="3">
        <v>1</v>
      </c>
      <c r="P1075" s="4">
        <f>VLOOKUP(A1075,Übersicht!$C$2:$I$67,7,FALSE)*100</f>
        <v>40</v>
      </c>
      <c r="Q1075" s="4" t="s">
        <v>67</v>
      </c>
      <c r="R1075" s="4">
        <f>VLOOKUP(A1075,Übersicht!$C$2:$J$67,8,FALSE)*100</f>
        <v>100</v>
      </c>
      <c r="S1075" s="4" t="str">
        <f>VLOOKUP(A1075,Übersicht!$C$2:$K$67,9,FALSE)</f>
        <v>-</v>
      </c>
      <c r="T1075" s="4" t="str">
        <f>VLOOKUP(A1075,Übersicht!$C$2:$L$67,10,FALSE)</f>
        <v>-</v>
      </c>
      <c r="U1075" s="25">
        <f>VLOOKUP(A1075,Übersicht!$C$2:$M$67,11,FALSE)</f>
        <v>7000</v>
      </c>
      <c r="V1075" s="25" t="str">
        <f>VLOOKUP(A1075,Übersicht!$C$2:$N$67,12,FALSE)</f>
        <v>-</v>
      </c>
      <c r="W1075" s="25" t="str">
        <f>VLOOKUP(A1075,Übersicht!$C$2:$O$67,13,FALSE)</f>
        <v>-</v>
      </c>
      <c r="X1075" s="4" t="s">
        <v>67</v>
      </c>
    </row>
    <row r="1076" spans="1:24" x14ac:dyDescent="0.35">
      <c r="A1076" s="3">
        <v>2205</v>
      </c>
      <c r="B1076" s="22" t="s">
        <v>15</v>
      </c>
      <c r="C1076" t="s">
        <v>26</v>
      </c>
      <c r="D1076" s="23">
        <f>VLOOKUP(A1076,Übersicht!$C$2:$D$67,2,FALSE)</f>
        <v>0</v>
      </c>
      <c r="E1076" s="23" t="str">
        <f>VLOOKUP(A1076,Übersicht!$C$2:$E$67,3,FALSE)</f>
        <v>&gt; 16 bar</v>
      </c>
      <c r="F1076" s="3">
        <v>1070</v>
      </c>
      <c r="G1076" s="3">
        <f>VLOOKUP(A1076,Übersicht!$C$2:$P$67,14,FALSE)</f>
        <v>3</v>
      </c>
      <c r="H1076" s="3">
        <v>1</v>
      </c>
      <c r="I1076" s="24">
        <v>253.55555555555554</v>
      </c>
      <c r="J1076" s="3">
        <v>1985</v>
      </c>
      <c r="K1076" s="4">
        <f t="shared" si="16"/>
        <v>9</v>
      </c>
      <c r="L1076" s="21">
        <f>VLOOKUP(A1076,Übersicht!$C$2:$F$67,4,FALSE)</f>
        <v>45</v>
      </c>
      <c r="M1076" s="21">
        <f>VLOOKUP(A1076,Übersicht!$C$2:$F$67,4,FALSE)</f>
        <v>45</v>
      </c>
      <c r="N1076" s="3" t="s">
        <v>67</v>
      </c>
      <c r="O1076" s="3">
        <v>1</v>
      </c>
      <c r="P1076" s="4">
        <f>VLOOKUP(A1076,Übersicht!$C$2:$I$67,7,FALSE)*100</f>
        <v>40</v>
      </c>
      <c r="Q1076" s="4" t="s">
        <v>67</v>
      </c>
      <c r="R1076" s="4">
        <f>VLOOKUP(A1076,Übersicht!$C$2:$J$67,8,FALSE)*100</f>
        <v>100</v>
      </c>
      <c r="S1076" s="4" t="str">
        <f>VLOOKUP(A1076,Übersicht!$C$2:$K$67,9,FALSE)</f>
        <v>-</v>
      </c>
      <c r="T1076" s="4" t="str">
        <f>VLOOKUP(A1076,Übersicht!$C$2:$L$67,10,FALSE)</f>
        <v>-</v>
      </c>
      <c r="U1076" s="25">
        <f>VLOOKUP(A1076,Übersicht!$C$2:$M$67,11,FALSE)</f>
        <v>7000</v>
      </c>
      <c r="V1076" s="25" t="str">
        <f>VLOOKUP(A1076,Übersicht!$C$2:$N$67,12,FALSE)</f>
        <v>-</v>
      </c>
      <c r="W1076" s="25" t="str">
        <f>VLOOKUP(A1076,Übersicht!$C$2:$O$67,13,FALSE)</f>
        <v>-</v>
      </c>
      <c r="X1076" s="4" t="s">
        <v>67</v>
      </c>
    </row>
    <row r="1077" spans="1:24" x14ac:dyDescent="0.35">
      <c r="A1077" s="3">
        <v>2205</v>
      </c>
      <c r="B1077" s="22" t="s">
        <v>15</v>
      </c>
      <c r="C1077" t="s">
        <v>26</v>
      </c>
      <c r="D1077" s="23">
        <f>VLOOKUP(A1077,Übersicht!$C$2:$D$67,2,FALSE)</f>
        <v>0</v>
      </c>
      <c r="E1077" s="23" t="str">
        <f>VLOOKUP(A1077,Übersicht!$C$2:$E$67,3,FALSE)</f>
        <v>&gt; 16 bar</v>
      </c>
      <c r="F1077" s="3">
        <v>1071</v>
      </c>
      <c r="G1077" s="3">
        <f>VLOOKUP(A1077,Übersicht!$C$2:$P$67,14,FALSE)</f>
        <v>3</v>
      </c>
      <c r="H1077" s="3">
        <v>1</v>
      </c>
      <c r="I1077" s="24">
        <v>253.55555555555554</v>
      </c>
      <c r="J1077" s="3">
        <v>1986</v>
      </c>
      <c r="K1077" s="4">
        <f t="shared" si="16"/>
        <v>10</v>
      </c>
      <c r="L1077" s="21">
        <f>VLOOKUP(A1077,Übersicht!$C$2:$F$67,4,FALSE)</f>
        <v>45</v>
      </c>
      <c r="M1077" s="21">
        <f>VLOOKUP(A1077,Übersicht!$C$2:$F$67,4,FALSE)</f>
        <v>45</v>
      </c>
      <c r="N1077" s="3" t="s">
        <v>67</v>
      </c>
      <c r="O1077" s="3">
        <v>1</v>
      </c>
      <c r="P1077" s="4">
        <f>VLOOKUP(A1077,Übersicht!$C$2:$I$67,7,FALSE)*100</f>
        <v>40</v>
      </c>
      <c r="Q1077" s="4" t="s">
        <v>67</v>
      </c>
      <c r="R1077" s="4">
        <f>VLOOKUP(A1077,Übersicht!$C$2:$J$67,8,FALSE)*100</f>
        <v>100</v>
      </c>
      <c r="S1077" s="4" t="str">
        <f>VLOOKUP(A1077,Übersicht!$C$2:$K$67,9,FALSE)</f>
        <v>-</v>
      </c>
      <c r="T1077" s="4" t="str">
        <f>VLOOKUP(A1077,Übersicht!$C$2:$L$67,10,FALSE)</f>
        <v>-</v>
      </c>
      <c r="U1077" s="25">
        <f>VLOOKUP(A1077,Übersicht!$C$2:$M$67,11,FALSE)</f>
        <v>7000</v>
      </c>
      <c r="V1077" s="25" t="str">
        <f>VLOOKUP(A1077,Übersicht!$C$2:$N$67,12,FALSE)</f>
        <v>-</v>
      </c>
      <c r="W1077" s="25" t="str">
        <f>VLOOKUP(A1077,Übersicht!$C$2:$O$67,13,FALSE)</f>
        <v>-</v>
      </c>
      <c r="X1077" s="4" t="s">
        <v>67</v>
      </c>
    </row>
    <row r="1078" spans="1:24" x14ac:dyDescent="0.35">
      <c r="A1078" s="3">
        <v>2205</v>
      </c>
      <c r="B1078" s="22" t="s">
        <v>15</v>
      </c>
      <c r="C1078" t="s">
        <v>26</v>
      </c>
      <c r="D1078" s="23">
        <f>VLOOKUP(A1078,Übersicht!$C$2:$D$67,2,FALSE)</f>
        <v>0</v>
      </c>
      <c r="E1078" s="23" t="str">
        <f>VLOOKUP(A1078,Übersicht!$C$2:$E$67,3,FALSE)</f>
        <v>&gt; 16 bar</v>
      </c>
      <c r="F1078" s="3">
        <v>1072</v>
      </c>
      <c r="G1078" s="3">
        <f>VLOOKUP(A1078,Übersicht!$C$2:$P$67,14,FALSE)</f>
        <v>3</v>
      </c>
      <c r="H1078" s="3">
        <v>1</v>
      </c>
      <c r="I1078" s="24">
        <v>253.55555555555554</v>
      </c>
      <c r="J1078" s="3">
        <v>1987</v>
      </c>
      <c r="K1078" s="4">
        <f t="shared" si="16"/>
        <v>11</v>
      </c>
      <c r="L1078" s="21">
        <f>VLOOKUP(A1078,Übersicht!$C$2:$F$67,4,FALSE)</f>
        <v>45</v>
      </c>
      <c r="M1078" s="21">
        <f>VLOOKUP(A1078,Übersicht!$C$2:$F$67,4,FALSE)</f>
        <v>45</v>
      </c>
      <c r="N1078" s="3" t="s">
        <v>67</v>
      </c>
      <c r="O1078" s="3">
        <v>1</v>
      </c>
      <c r="P1078" s="4">
        <f>VLOOKUP(A1078,Übersicht!$C$2:$I$67,7,FALSE)*100</f>
        <v>40</v>
      </c>
      <c r="Q1078" s="4" t="s">
        <v>67</v>
      </c>
      <c r="R1078" s="4">
        <f>VLOOKUP(A1078,Übersicht!$C$2:$J$67,8,FALSE)*100</f>
        <v>100</v>
      </c>
      <c r="S1078" s="4" t="str">
        <f>VLOOKUP(A1078,Übersicht!$C$2:$K$67,9,FALSE)</f>
        <v>-</v>
      </c>
      <c r="T1078" s="4" t="str">
        <f>VLOOKUP(A1078,Übersicht!$C$2:$L$67,10,FALSE)</f>
        <v>-</v>
      </c>
      <c r="U1078" s="25">
        <f>VLOOKUP(A1078,Übersicht!$C$2:$M$67,11,FALSE)</f>
        <v>7000</v>
      </c>
      <c r="V1078" s="25" t="str">
        <f>VLOOKUP(A1078,Übersicht!$C$2:$N$67,12,FALSE)</f>
        <v>-</v>
      </c>
      <c r="W1078" s="25" t="str">
        <f>VLOOKUP(A1078,Übersicht!$C$2:$O$67,13,FALSE)</f>
        <v>-</v>
      </c>
      <c r="X1078" s="4" t="s">
        <v>67</v>
      </c>
    </row>
    <row r="1079" spans="1:24" x14ac:dyDescent="0.35">
      <c r="A1079" s="3">
        <v>2205</v>
      </c>
      <c r="B1079" s="22" t="s">
        <v>15</v>
      </c>
      <c r="C1079" t="s">
        <v>26</v>
      </c>
      <c r="D1079" s="23">
        <f>VLOOKUP(A1079,Übersicht!$C$2:$D$67,2,FALSE)</f>
        <v>0</v>
      </c>
      <c r="E1079" s="23" t="str">
        <f>VLOOKUP(A1079,Übersicht!$C$2:$E$67,3,FALSE)</f>
        <v>&gt; 16 bar</v>
      </c>
      <c r="F1079" s="3">
        <v>1073</v>
      </c>
      <c r="G1079" s="3">
        <f>VLOOKUP(A1079,Übersicht!$C$2:$P$67,14,FALSE)</f>
        <v>3</v>
      </c>
      <c r="H1079" s="3">
        <v>1</v>
      </c>
      <c r="I1079" s="24">
        <v>253.55555555555554</v>
      </c>
      <c r="J1079" s="3">
        <v>1988</v>
      </c>
      <c r="K1079" s="4">
        <f t="shared" si="16"/>
        <v>12</v>
      </c>
      <c r="L1079" s="21">
        <f>VLOOKUP(A1079,Übersicht!$C$2:$F$67,4,FALSE)</f>
        <v>45</v>
      </c>
      <c r="M1079" s="21">
        <f>VLOOKUP(A1079,Übersicht!$C$2:$F$67,4,FALSE)</f>
        <v>45</v>
      </c>
      <c r="N1079" s="3" t="s">
        <v>67</v>
      </c>
      <c r="O1079" s="3">
        <v>1</v>
      </c>
      <c r="P1079" s="4">
        <f>VLOOKUP(A1079,Übersicht!$C$2:$I$67,7,FALSE)*100</f>
        <v>40</v>
      </c>
      <c r="Q1079" s="4" t="s">
        <v>67</v>
      </c>
      <c r="R1079" s="4">
        <f>VLOOKUP(A1079,Übersicht!$C$2:$J$67,8,FALSE)*100</f>
        <v>100</v>
      </c>
      <c r="S1079" s="4" t="str">
        <f>VLOOKUP(A1079,Übersicht!$C$2:$K$67,9,FALSE)</f>
        <v>-</v>
      </c>
      <c r="T1079" s="4" t="str">
        <f>VLOOKUP(A1079,Übersicht!$C$2:$L$67,10,FALSE)</f>
        <v>-</v>
      </c>
      <c r="U1079" s="25">
        <f>VLOOKUP(A1079,Übersicht!$C$2:$M$67,11,FALSE)</f>
        <v>7000</v>
      </c>
      <c r="V1079" s="25" t="str">
        <f>VLOOKUP(A1079,Übersicht!$C$2:$N$67,12,FALSE)</f>
        <v>-</v>
      </c>
      <c r="W1079" s="25" t="str">
        <f>VLOOKUP(A1079,Übersicht!$C$2:$O$67,13,FALSE)</f>
        <v>-</v>
      </c>
      <c r="X1079" s="4" t="s">
        <v>67</v>
      </c>
    </row>
    <row r="1080" spans="1:24" x14ac:dyDescent="0.35">
      <c r="A1080" s="3">
        <v>2205</v>
      </c>
      <c r="B1080" s="22" t="s">
        <v>15</v>
      </c>
      <c r="C1080" t="s">
        <v>26</v>
      </c>
      <c r="D1080" s="23">
        <f>VLOOKUP(A1080,Übersicht!$C$2:$D$67,2,FALSE)</f>
        <v>0</v>
      </c>
      <c r="E1080" s="23" t="str">
        <f>VLOOKUP(A1080,Übersicht!$C$2:$E$67,3,FALSE)</f>
        <v>&gt; 16 bar</v>
      </c>
      <c r="F1080" s="3">
        <v>1074</v>
      </c>
      <c r="G1080" s="3">
        <f>VLOOKUP(A1080,Übersicht!$C$2:$P$67,14,FALSE)</f>
        <v>3</v>
      </c>
      <c r="H1080" s="3">
        <v>1</v>
      </c>
      <c r="I1080" s="24">
        <v>253.55555555555554</v>
      </c>
      <c r="J1080" s="3">
        <v>1989</v>
      </c>
      <c r="K1080" s="4">
        <f t="shared" si="16"/>
        <v>13</v>
      </c>
      <c r="L1080" s="21">
        <f>VLOOKUP(A1080,Übersicht!$C$2:$F$67,4,FALSE)</f>
        <v>45</v>
      </c>
      <c r="M1080" s="21">
        <f>VLOOKUP(A1080,Übersicht!$C$2:$F$67,4,FALSE)</f>
        <v>45</v>
      </c>
      <c r="N1080" s="3" t="s">
        <v>67</v>
      </c>
      <c r="O1080" s="3">
        <v>1</v>
      </c>
      <c r="P1080" s="4">
        <f>VLOOKUP(A1080,Übersicht!$C$2:$I$67,7,FALSE)*100</f>
        <v>40</v>
      </c>
      <c r="Q1080" s="4" t="s">
        <v>67</v>
      </c>
      <c r="R1080" s="4">
        <f>VLOOKUP(A1080,Übersicht!$C$2:$J$67,8,FALSE)*100</f>
        <v>100</v>
      </c>
      <c r="S1080" s="4" t="str">
        <f>VLOOKUP(A1080,Übersicht!$C$2:$K$67,9,FALSE)</f>
        <v>-</v>
      </c>
      <c r="T1080" s="4" t="str">
        <f>VLOOKUP(A1080,Übersicht!$C$2:$L$67,10,FALSE)</f>
        <v>-</v>
      </c>
      <c r="U1080" s="25">
        <f>VLOOKUP(A1080,Übersicht!$C$2:$M$67,11,FALSE)</f>
        <v>7000</v>
      </c>
      <c r="V1080" s="25" t="str">
        <f>VLOOKUP(A1080,Übersicht!$C$2:$N$67,12,FALSE)</f>
        <v>-</v>
      </c>
      <c r="W1080" s="25" t="str">
        <f>VLOOKUP(A1080,Übersicht!$C$2:$O$67,13,FALSE)</f>
        <v>-</v>
      </c>
      <c r="X1080" s="4" t="s">
        <v>67</v>
      </c>
    </row>
    <row r="1081" spans="1:24" x14ac:dyDescent="0.35">
      <c r="A1081" s="3">
        <v>2205</v>
      </c>
      <c r="B1081" s="22" t="s">
        <v>15</v>
      </c>
      <c r="C1081" t="s">
        <v>26</v>
      </c>
      <c r="D1081" s="23">
        <f>VLOOKUP(A1081,Übersicht!$C$2:$D$67,2,FALSE)</f>
        <v>0</v>
      </c>
      <c r="E1081" s="23" t="str">
        <f>VLOOKUP(A1081,Übersicht!$C$2:$E$67,3,FALSE)</f>
        <v>&gt; 16 bar</v>
      </c>
      <c r="F1081" s="3">
        <v>1075</v>
      </c>
      <c r="G1081" s="3">
        <f>VLOOKUP(A1081,Übersicht!$C$2:$P$67,14,FALSE)</f>
        <v>3</v>
      </c>
      <c r="H1081" s="3">
        <v>1</v>
      </c>
      <c r="I1081" s="24">
        <v>253.55555555555554</v>
      </c>
      <c r="J1081" s="3">
        <v>1990</v>
      </c>
      <c r="K1081" s="4">
        <f t="shared" si="16"/>
        <v>14</v>
      </c>
      <c r="L1081" s="21">
        <f>VLOOKUP(A1081,Übersicht!$C$2:$F$67,4,FALSE)</f>
        <v>45</v>
      </c>
      <c r="M1081" s="21">
        <f>VLOOKUP(A1081,Übersicht!$C$2:$F$67,4,FALSE)</f>
        <v>45</v>
      </c>
      <c r="N1081" s="3" t="s">
        <v>67</v>
      </c>
      <c r="O1081" s="3">
        <v>1</v>
      </c>
      <c r="P1081" s="4">
        <f>VLOOKUP(A1081,Übersicht!$C$2:$I$67,7,FALSE)*100</f>
        <v>40</v>
      </c>
      <c r="Q1081" s="4" t="s">
        <v>67</v>
      </c>
      <c r="R1081" s="4">
        <f>VLOOKUP(A1081,Übersicht!$C$2:$J$67,8,FALSE)*100</f>
        <v>100</v>
      </c>
      <c r="S1081" s="4" t="str">
        <f>VLOOKUP(A1081,Übersicht!$C$2:$K$67,9,FALSE)</f>
        <v>-</v>
      </c>
      <c r="T1081" s="4" t="str">
        <f>VLOOKUP(A1081,Übersicht!$C$2:$L$67,10,FALSE)</f>
        <v>-</v>
      </c>
      <c r="U1081" s="25">
        <f>VLOOKUP(A1081,Übersicht!$C$2:$M$67,11,FALSE)</f>
        <v>7000</v>
      </c>
      <c r="V1081" s="25" t="str">
        <f>VLOOKUP(A1081,Übersicht!$C$2:$N$67,12,FALSE)</f>
        <v>-</v>
      </c>
      <c r="W1081" s="25" t="str">
        <f>VLOOKUP(A1081,Übersicht!$C$2:$O$67,13,FALSE)</f>
        <v>-</v>
      </c>
      <c r="X1081" s="4" t="s">
        <v>67</v>
      </c>
    </row>
    <row r="1082" spans="1:24" x14ac:dyDescent="0.35">
      <c r="A1082" s="3">
        <v>2205</v>
      </c>
      <c r="B1082" s="22" t="s">
        <v>15</v>
      </c>
      <c r="C1082" t="s">
        <v>26</v>
      </c>
      <c r="D1082" s="23">
        <f>VLOOKUP(A1082,Übersicht!$C$2:$D$67,2,FALSE)</f>
        <v>0</v>
      </c>
      <c r="E1082" s="23" t="str">
        <f>VLOOKUP(A1082,Übersicht!$C$2:$E$67,3,FALSE)</f>
        <v>&gt; 16 bar</v>
      </c>
      <c r="F1082" s="3">
        <v>1076</v>
      </c>
      <c r="G1082" s="3">
        <f>VLOOKUP(A1082,Übersicht!$C$2:$P$67,14,FALSE)</f>
        <v>3</v>
      </c>
      <c r="H1082" s="3">
        <v>1</v>
      </c>
      <c r="I1082" s="24">
        <v>253.55555555555554</v>
      </c>
      <c r="J1082" s="3">
        <v>1991</v>
      </c>
      <c r="K1082" s="4">
        <f t="shared" si="16"/>
        <v>15</v>
      </c>
      <c r="L1082" s="21">
        <f>VLOOKUP(A1082,Übersicht!$C$2:$F$67,4,FALSE)</f>
        <v>45</v>
      </c>
      <c r="M1082" s="21">
        <f>VLOOKUP(A1082,Übersicht!$C$2:$F$67,4,FALSE)</f>
        <v>45</v>
      </c>
      <c r="N1082" s="3" t="s">
        <v>67</v>
      </c>
      <c r="O1082" s="3">
        <v>1</v>
      </c>
      <c r="P1082" s="4">
        <f>VLOOKUP(A1082,Übersicht!$C$2:$I$67,7,FALSE)*100</f>
        <v>40</v>
      </c>
      <c r="Q1082" s="4" t="s">
        <v>67</v>
      </c>
      <c r="R1082" s="4">
        <f>VLOOKUP(A1082,Übersicht!$C$2:$J$67,8,FALSE)*100</f>
        <v>100</v>
      </c>
      <c r="S1082" s="4" t="str">
        <f>VLOOKUP(A1082,Übersicht!$C$2:$K$67,9,FALSE)</f>
        <v>-</v>
      </c>
      <c r="T1082" s="4" t="str">
        <f>VLOOKUP(A1082,Übersicht!$C$2:$L$67,10,FALSE)</f>
        <v>-</v>
      </c>
      <c r="U1082" s="25">
        <f>VLOOKUP(A1082,Übersicht!$C$2:$M$67,11,FALSE)</f>
        <v>7000</v>
      </c>
      <c r="V1082" s="25" t="str">
        <f>VLOOKUP(A1082,Übersicht!$C$2:$N$67,12,FALSE)</f>
        <v>-</v>
      </c>
      <c r="W1082" s="25" t="str">
        <f>VLOOKUP(A1082,Übersicht!$C$2:$O$67,13,FALSE)</f>
        <v>-</v>
      </c>
      <c r="X1082" s="4" t="s">
        <v>67</v>
      </c>
    </row>
    <row r="1083" spans="1:24" x14ac:dyDescent="0.35">
      <c r="A1083" s="3">
        <v>2205</v>
      </c>
      <c r="B1083" s="22" t="s">
        <v>15</v>
      </c>
      <c r="C1083" t="s">
        <v>26</v>
      </c>
      <c r="D1083" s="23">
        <f>VLOOKUP(A1083,Übersicht!$C$2:$D$67,2,FALSE)</f>
        <v>0</v>
      </c>
      <c r="E1083" s="23" t="str">
        <f>VLOOKUP(A1083,Übersicht!$C$2:$E$67,3,FALSE)</f>
        <v>&gt; 16 bar</v>
      </c>
      <c r="F1083" s="3">
        <v>1077</v>
      </c>
      <c r="G1083" s="3">
        <f>VLOOKUP(A1083,Übersicht!$C$2:$P$67,14,FALSE)</f>
        <v>3</v>
      </c>
      <c r="H1083" s="3">
        <v>1</v>
      </c>
      <c r="I1083" s="24">
        <v>253.55555555555554</v>
      </c>
      <c r="J1083" s="3">
        <v>1992</v>
      </c>
      <c r="K1083" s="4">
        <f t="shared" si="16"/>
        <v>16</v>
      </c>
      <c r="L1083" s="21">
        <f>VLOOKUP(A1083,Übersicht!$C$2:$F$67,4,FALSE)</f>
        <v>45</v>
      </c>
      <c r="M1083" s="21">
        <f>VLOOKUP(A1083,Übersicht!$C$2:$F$67,4,FALSE)</f>
        <v>45</v>
      </c>
      <c r="N1083" s="3" t="s">
        <v>67</v>
      </c>
      <c r="O1083" s="3">
        <v>1</v>
      </c>
      <c r="P1083" s="4">
        <f>VLOOKUP(A1083,Übersicht!$C$2:$I$67,7,FALSE)*100</f>
        <v>40</v>
      </c>
      <c r="Q1083" s="4" t="s">
        <v>67</v>
      </c>
      <c r="R1083" s="4">
        <f>VLOOKUP(A1083,Übersicht!$C$2:$J$67,8,FALSE)*100</f>
        <v>100</v>
      </c>
      <c r="S1083" s="4" t="str">
        <f>VLOOKUP(A1083,Übersicht!$C$2:$K$67,9,FALSE)</f>
        <v>-</v>
      </c>
      <c r="T1083" s="4" t="str">
        <f>VLOOKUP(A1083,Übersicht!$C$2:$L$67,10,FALSE)</f>
        <v>-</v>
      </c>
      <c r="U1083" s="25">
        <f>VLOOKUP(A1083,Übersicht!$C$2:$M$67,11,FALSE)</f>
        <v>7000</v>
      </c>
      <c r="V1083" s="25" t="str">
        <f>VLOOKUP(A1083,Übersicht!$C$2:$N$67,12,FALSE)</f>
        <v>-</v>
      </c>
      <c r="W1083" s="25" t="str">
        <f>VLOOKUP(A1083,Übersicht!$C$2:$O$67,13,FALSE)</f>
        <v>-</v>
      </c>
      <c r="X1083" s="4" t="s">
        <v>67</v>
      </c>
    </row>
    <row r="1084" spans="1:24" x14ac:dyDescent="0.35">
      <c r="A1084" s="3">
        <v>2205</v>
      </c>
      <c r="B1084" s="22" t="s">
        <v>15</v>
      </c>
      <c r="C1084" t="s">
        <v>26</v>
      </c>
      <c r="D1084" s="23">
        <f>VLOOKUP(A1084,Übersicht!$C$2:$D$67,2,FALSE)</f>
        <v>0</v>
      </c>
      <c r="E1084" s="23" t="str">
        <f>VLOOKUP(A1084,Übersicht!$C$2:$E$67,3,FALSE)</f>
        <v>&gt; 16 bar</v>
      </c>
      <c r="F1084" s="3">
        <v>1078</v>
      </c>
      <c r="G1084" s="3">
        <f>VLOOKUP(A1084,Übersicht!$C$2:$P$67,14,FALSE)</f>
        <v>3</v>
      </c>
      <c r="H1084" s="3">
        <v>1</v>
      </c>
      <c r="I1084" s="24">
        <v>253.55555555555554</v>
      </c>
      <c r="J1084" s="3">
        <v>1993</v>
      </c>
      <c r="K1084" s="4">
        <f t="shared" si="16"/>
        <v>17</v>
      </c>
      <c r="L1084" s="21">
        <f>VLOOKUP(A1084,Übersicht!$C$2:$F$67,4,FALSE)</f>
        <v>45</v>
      </c>
      <c r="M1084" s="21">
        <f>VLOOKUP(A1084,Übersicht!$C$2:$F$67,4,FALSE)</f>
        <v>45</v>
      </c>
      <c r="N1084" s="3" t="s">
        <v>67</v>
      </c>
      <c r="O1084" s="3">
        <v>1</v>
      </c>
      <c r="P1084" s="4">
        <f>VLOOKUP(A1084,Übersicht!$C$2:$I$67,7,FALSE)*100</f>
        <v>40</v>
      </c>
      <c r="Q1084" s="4" t="s">
        <v>67</v>
      </c>
      <c r="R1084" s="4">
        <f>VLOOKUP(A1084,Übersicht!$C$2:$J$67,8,FALSE)*100</f>
        <v>100</v>
      </c>
      <c r="S1084" s="4" t="str">
        <f>VLOOKUP(A1084,Übersicht!$C$2:$K$67,9,FALSE)</f>
        <v>-</v>
      </c>
      <c r="T1084" s="4" t="str">
        <f>VLOOKUP(A1084,Übersicht!$C$2:$L$67,10,FALSE)</f>
        <v>-</v>
      </c>
      <c r="U1084" s="25">
        <f>VLOOKUP(A1084,Übersicht!$C$2:$M$67,11,FALSE)</f>
        <v>7000</v>
      </c>
      <c r="V1084" s="25" t="str">
        <f>VLOOKUP(A1084,Übersicht!$C$2:$N$67,12,FALSE)</f>
        <v>-</v>
      </c>
      <c r="W1084" s="25" t="str">
        <f>VLOOKUP(A1084,Übersicht!$C$2:$O$67,13,FALSE)</f>
        <v>-</v>
      </c>
      <c r="X1084" s="4" t="s">
        <v>67</v>
      </c>
    </row>
    <row r="1085" spans="1:24" x14ac:dyDescent="0.35">
      <c r="A1085" s="3">
        <v>2205</v>
      </c>
      <c r="B1085" s="22" t="s">
        <v>15</v>
      </c>
      <c r="C1085" t="s">
        <v>26</v>
      </c>
      <c r="D1085" s="23">
        <f>VLOOKUP(A1085,Übersicht!$C$2:$D$67,2,FALSE)</f>
        <v>0</v>
      </c>
      <c r="E1085" s="23" t="str">
        <f>VLOOKUP(A1085,Übersicht!$C$2:$E$67,3,FALSE)</f>
        <v>&gt; 16 bar</v>
      </c>
      <c r="F1085" s="3">
        <v>1079</v>
      </c>
      <c r="G1085" s="3">
        <f>VLOOKUP(A1085,Übersicht!$C$2:$P$67,14,FALSE)</f>
        <v>3</v>
      </c>
      <c r="H1085" s="3">
        <v>1</v>
      </c>
      <c r="I1085" s="24">
        <v>253.55555555555554</v>
      </c>
      <c r="J1085" s="3">
        <v>1994</v>
      </c>
      <c r="K1085" s="4">
        <f t="shared" si="16"/>
        <v>18</v>
      </c>
      <c r="L1085" s="21">
        <f>VLOOKUP(A1085,Übersicht!$C$2:$F$67,4,FALSE)</f>
        <v>45</v>
      </c>
      <c r="M1085" s="21">
        <f>VLOOKUP(A1085,Übersicht!$C$2:$F$67,4,FALSE)</f>
        <v>45</v>
      </c>
      <c r="N1085" s="3" t="s">
        <v>67</v>
      </c>
      <c r="O1085" s="3">
        <v>1</v>
      </c>
      <c r="P1085" s="4">
        <f>VLOOKUP(A1085,Übersicht!$C$2:$I$67,7,FALSE)*100</f>
        <v>40</v>
      </c>
      <c r="Q1085" s="4" t="s">
        <v>67</v>
      </c>
      <c r="R1085" s="4">
        <f>VLOOKUP(A1085,Übersicht!$C$2:$J$67,8,FALSE)*100</f>
        <v>100</v>
      </c>
      <c r="S1085" s="4" t="str">
        <f>VLOOKUP(A1085,Übersicht!$C$2:$K$67,9,FALSE)</f>
        <v>-</v>
      </c>
      <c r="T1085" s="4" t="str">
        <f>VLOOKUP(A1085,Übersicht!$C$2:$L$67,10,FALSE)</f>
        <v>-</v>
      </c>
      <c r="U1085" s="25">
        <f>VLOOKUP(A1085,Übersicht!$C$2:$M$67,11,FALSE)</f>
        <v>7000</v>
      </c>
      <c r="V1085" s="25" t="str">
        <f>VLOOKUP(A1085,Übersicht!$C$2:$N$67,12,FALSE)</f>
        <v>-</v>
      </c>
      <c r="W1085" s="25" t="str">
        <f>VLOOKUP(A1085,Übersicht!$C$2:$O$67,13,FALSE)</f>
        <v>-</v>
      </c>
      <c r="X1085" s="4" t="s">
        <v>67</v>
      </c>
    </row>
    <row r="1086" spans="1:24" x14ac:dyDescent="0.35">
      <c r="A1086" s="3">
        <v>2205</v>
      </c>
      <c r="B1086" s="22" t="s">
        <v>15</v>
      </c>
      <c r="C1086" t="s">
        <v>26</v>
      </c>
      <c r="D1086" s="23">
        <f>VLOOKUP(A1086,Übersicht!$C$2:$D$67,2,FALSE)</f>
        <v>0</v>
      </c>
      <c r="E1086" s="23" t="str">
        <f>VLOOKUP(A1086,Übersicht!$C$2:$E$67,3,FALSE)</f>
        <v>&gt; 16 bar</v>
      </c>
      <c r="F1086" s="3">
        <v>1080</v>
      </c>
      <c r="G1086" s="3">
        <f>VLOOKUP(A1086,Übersicht!$C$2:$P$67,14,FALSE)</f>
        <v>3</v>
      </c>
      <c r="H1086" s="3">
        <v>1</v>
      </c>
      <c r="I1086" s="24">
        <v>253.55555555555554</v>
      </c>
      <c r="J1086" s="3">
        <v>1995</v>
      </c>
      <c r="K1086" s="4">
        <f t="shared" si="16"/>
        <v>19</v>
      </c>
      <c r="L1086" s="21">
        <f>VLOOKUP(A1086,Übersicht!$C$2:$F$67,4,FALSE)</f>
        <v>45</v>
      </c>
      <c r="M1086" s="21">
        <f>VLOOKUP(A1086,Übersicht!$C$2:$F$67,4,FALSE)</f>
        <v>45</v>
      </c>
      <c r="N1086" s="3" t="s">
        <v>67</v>
      </c>
      <c r="O1086" s="3">
        <v>1</v>
      </c>
      <c r="P1086" s="4">
        <f>VLOOKUP(A1086,Übersicht!$C$2:$I$67,7,FALSE)*100</f>
        <v>40</v>
      </c>
      <c r="Q1086" s="4" t="s">
        <v>67</v>
      </c>
      <c r="R1086" s="4">
        <f>VLOOKUP(A1086,Übersicht!$C$2:$J$67,8,FALSE)*100</f>
        <v>100</v>
      </c>
      <c r="S1086" s="4" t="str">
        <f>VLOOKUP(A1086,Übersicht!$C$2:$K$67,9,FALSE)</f>
        <v>-</v>
      </c>
      <c r="T1086" s="4" t="str">
        <f>VLOOKUP(A1086,Übersicht!$C$2:$L$67,10,FALSE)</f>
        <v>-</v>
      </c>
      <c r="U1086" s="25">
        <f>VLOOKUP(A1086,Übersicht!$C$2:$M$67,11,FALSE)</f>
        <v>7000</v>
      </c>
      <c r="V1086" s="25" t="str">
        <f>VLOOKUP(A1086,Übersicht!$C$2:$N$67,12,FALSE)</f>
        <v>-</v>
      </c>
      <c r="W1086" s="25" t="str">
        <f>VLOOKUP(A1086,Übersicht!$C$2:$O$67,13,FALSE)</f>
        <v>-</v>
      </c>
      <c r="X1086" s="4" t="s">
        <v>67</v>
      </c>
    </row>
    <row r="1087" spans="1:24" x14ac:dyDescent="0.35">
      <c r="A1087" s="3">
        <v>2205</v>
      </c>
      <c r="B1087" s="22" t="s">
        <v>15</v>
      </c>
      <c r="C1087" t="s">
        <v>26</v>
      </c>
      <c r="D1087" s="23">
        <f>VLOOKUP(A1087,Übersicht!$C$2:$D$67,2,FALSE)</f>
        <v>0</v>
      </c>
      <c r="E1087" s="23" t="str">
        <f>VLOOKUP(A1087,Übersicht!$C$2:$E$67,3,FALSE)</f>
        <v>&gt; 16 bar</v>
      </c>
      <c r="F1087" s="3">
        <v>1081</v>
      </c>
      <c r="G1087" s="3">
        <f>VLOOKUP(A1087,Übersicht!$C$2:$P$67,14,FALSE)</f>
        <v>3</v>
      </c>
      <c r="H1087" s="3">
        <v>1</v>
      </c>
      <c r="I1087" s="24">
        <v>253.55555555555554</v>
      </c>
      <c r="J1087" s="3">
        <v>1996</v>
      </c>
      <c r="K1087" s="4">
        <f t="shared" si="16"/>
        <v>20</v>
      </c>
      <c r="L1087" s="21">
        <f>VLOOKUP(A1087,Übersicht!$C$2:$F$67,4,FALSE)</f>
        <v>45</v>
      </c>
      <c r="M1087" s="21">
        <f>VLOOKUP(A1087,Übersicht!$C$2:$F$67,4,FALSE)</f>
        <v>45</v>
      </c>
      <c r="N1087" s="3" t="s">
        <v>67</v>
      </c>
      <c r="O1087" s="3">
        <v>1</v>
      </c>
      <c r="P1087" s="4">
        <f>VLOOKUP(A1087,Übersicht!$C$2:$I$67,7,FALSE)*100</f>
        <v>40</v>
      </c>
      <c r="Q1087" s="4" t="s">
        <v>67</v>
      </c>
      <c r="R1087" s="4">
        <f>VLOOKUP(A1087,Übersicht!$C$2:$J$67,8,FALSE)*100</f>
        <v>100</v>
      </c>
      <c r="S1087" s="4" t="str">
        <f>VLOOKUP(A1087,Übersicht!$C$2:$K$67,9,FALSE)</f>
        <v>-</v>
      </c>
      <c r="T1087" s="4" t="str">
        <f>VLOOKUP(A1087,Übersicht!$C$2:$L$67,10,FALSE)</f>
        <v>-</v>
      </c>
      <c r="U1087" s="25">
        <f>VLOOKUP(A1087,Übersicht!$C$2:$M$67,11,FALSE)</f>
        <v>7000</v>
      </c>
      <c r="V1087" s="25" t="str">
        <f>VLOOKUP(A1087,Übersicht!$C$2:$N$67,12,FALSE)</f>
        <v>-</v>
      </c>
      <c r="W1087" s="25" t="str">
        <f>VLOOKUP(A1087,Übersicht!$C$2:$O$67,13,FALSE)</f>
        <v>-</v>
      </c>
      <c r="X1087" s="4" t="s">
        <v>67</v>
      </c>
    </row>
    <row r="1088" spans="1:24" x14ac:dyDescent="0.35">
      <c r="A1088" s="3">
        <v>2205</v>
      </c>
      <c r="B1088" s="22" t="s">
        <v>15</v>
      </c>
      <c r="C1088" t="s">
        <v>26</v>
      </c>
      <c r="D1088" s="23">
        <f>VLOOKUP(A1088,Übersicht!$C$2:$D$67,2,FALSE)</f>
        <v>0</v>
      </c>
      <c r="E1088" s="23" t="str">
        <f>VLOOKUP(A1088,Übersicht!$C$2:$E$67,3,FALSE)</f>
        <v>&gt; 16 bar</v>
      </c>
      <c r="F1088" s="3">
        <v>1082</v>
      </c>
      <c r="G1088" s="3">
        <f>VLOOKUP(A1088,Übersicht!$C$2:$P$67,14,FALSE)</f>
        <v>3</v>
      </c>
      <c r="H1088" s="3">
        <v>1</v>
      </c>
      <c r="I1088" s="24">
        <v>253.55555555555554</v>
      </c>
      <c r="J1088" s="3">
        <v>1997</v>
      </c>
      <c r="K1088" s="4">
        <f t="shared" si="16"/>
        <v>21</v>
      </c>
      <c r="L1088" s="21">
        <f>VLOOKUP(A1088,Übersicht!$C$2:$F$67,4,FALSE)</f>
        <v>45</v>
      </c>
      <c r="M1088" s="21">
        <f>VLOOKUP(A1088,Übersicht!$C$2:$F$67,4,FALSE)</f>
        <v>45</v>
      </c>
      <c r="N1088" s="3" t="s">
        <v>67</v>
      </c>
      <c r="O1088" s="3">
        <v>1</v>
      </c>
      <c r="P1088" s="4">
        <f>VLOOKUP(A1088,Übersicht!$C$2:$I$67,7,FALSE)*100</f>
        <v>40</v>
      </c>
      <c r="Q1088" s="4" t="s">
        <v>67</v>
      </c>
      <c r="R1088" s="4">
        <f>VLOOKUP(A1088,Übersicht!$C$2:$J$67,8,FALSE)*100</f>
        <v>100</v>
      </c>
      <c r="S1088" s="4" t="str">
        <f>VLOOKUP(A1088,Übersicht!$C$2:$K$67,9,FALSE)</f>
        <v>-</v>
      </c>
      <c r="T1088" s="4" t="str">
        <f>VLOOKUP(A1088,Übersicht!$C$2:$L$67,10,FALSE)</f>
        <v>-</v>
      </c>
      <c r="U1088" s="25">
        <f>VLOOKUP(A1088,Übersicht!$C$2:$M$67,11,FALSE)</f>
        <v>7000</v>
      </c>
      <c r="V1088" s="25" t="str">
        <f>VLOOKUP(A1088,Übersicht!$C$2:$N$67,12,FALSE)</f>
        <v>-</v>
      </c>
      <c r="W1088" s="25" t="str">
        <f>VLOOKUP(A1088,Übersicht!$C$2:$O$67,13,FALSE)</f>
        <v>-</v>
      </c>
      <c r="X1088" s="4" t="s">
        <v>67</v>
      </c>
    </row>
    <row r="1089" spans="1:24" x14ac:dyDescent="0.35">
      <c r="A1089" s="3">
        <v>2205</v>
      </c>
      <c r="B1089" s="22" t="s">
        <v>15</v>
      </c>
      <c r="C1089" t="s">
        <v>26</v>
      </c>
      <c r="D1089" s="23">
        <f>VLOOKUP(A1089,Übersicht!$C$2:$D$67,2,FALSE)</f>
        <v>0</v>
      </c>
      <c r="E1089" s="23" t="str">
        <f>VLOOKUP(A1089,Übersicht!$C$2:$E$67,3,FALSE)</f>
        <v>&gt; 16 bar</v>
      </c>
      <c r="F1089" s="3">
        <v>1083</v>
      </c>
      <c r="G1089" s="3">
        <f>VLOOKUP(A1089,Übersicht!$C$2:$P$67,14,FALSE)</f>
        <v>3</v>
      </c>
      <c r="H1089" s="3">
        <v>1</v>
      </c>
      <c r="I1089" s="24">
        <v>253.55555555555554</v>
      </c>
      <c r="J1089" s="3">
        <v>1998</v>
      </c>
      <c r="K1089" s="4">
        <f t="shared" si="16"/>
        <v>22</v>
      </c>
      <c r="L1089" s="21">
        <f>VLOOKUP(A1089,Übersicht!$C$2:$F$67,4,FALSE)</f>
        <v>45</v>
      </c>
      <c r="M1089" s="21">
        <f>VLOOKUP(A1089,Übersicht!$C$2:$F$67,4,FALSE)</f>
        <v>45</v>
      </c>
      <c r="N1089" s="3" t="s">
        <v>67</v>
      </c>
      <c r="O1089" s="3">
        <v>1</v>
      </c>
      <c r="P1089" s="4">
        <f>VLOOKUP(A1089,Übersicht!$C$2:$I$67,7,FALSE)*100</f>
        <v>40</v>
      </c>
      <c r="Q1089" s="4" t="s">
        <v>67</v>
      </c>
      <c r="R1089" s="4">
        <f>VLOOKUP(A1089,Übersicht!$C$2:$J$67,8,FALSE)*100</f>
        <v>100</v>
      </c>
      <c r="S1089" s="4" t="str">
        <f>VLOOKUP(A1089,Übersicht!$C$2:$K$67,9,FALSE)</f>
        <v>-</v>
      </c>
      <c r="T1089" s="4" t="str">
        <f>VLOOKUP(A1089,Übersicht!$C$2:$L$67,10,FALSE)</f>
        <v>-</v>
      </c>
      <c r="U1089" s="25">
        <f>VLOOKUP(A1089,Übersicht!$C$2:$M$67,11,FALSE)</f>
        <v>7000</v>
      </c>
      <c r="V1089" s="25" t="str">
        <f>VLOOKUP(A1089,Übersicht!$C$2:$N$67,12,FALSE)</f>
        <v>-</v>
      </c>
      <c r="W1089" s="25" t="str">
        <f>VLOOKUP(A1089,Übersicht!$C$2:$O$67,13,FALSE)</f>
        <v>-</v>
      </c>
      <c r="X1089" s="4" t="s">
        <v>67</v>
      </c>
    </row>
    <row r="1090" spans="1:24" x14ac:dyDescent="0.35">
      <c r="A1090" s="3">
        <v>2205</v>
      </c>
      <c r="B1090" s="22" t="s">
        <v>15</v>
      </c>
      <c r="C1090" t="s">
        <v>26</v>
      </c>
      <c r="D1090" s="23">
        <f>VLOOKUP(A1090,Übersicht!$C$2:$D$67,2,FALSE)</f>
        <v>0</v>
      </c>
      <c r="E1090" s="23" t="str">
        <f>VLOOKUP(A1090,Übersicht!$C$2:$E$67,3,FALSE)</f>
        <v>&gt; 16 bar</v>
      </c>
      <c r="F1090" s="3">
        <v>1084</v>
      </c>
      <c r="G1090" s="3">
        <f>VLOOKUP(A1090,Übersicht!$C$2:$P$67,14,FALSE)</f>
        <v>3</v>
      </c>
      <c r="H1090" s="3">
        <v>1</v>
      </c>
      <c r="I1090" s="24">
        <v>253.55555555555554</v>
      </c>
      <c r="J1090" s="3">
        <v>1999</v>
      </c>
      <c r="K1090" s="4">
        <f t="shared" si="16"/>
        <v>23</v>
      </c>
      <c r="L1090" s="21">
        <f>VLOOKUP(A1090,Übersicht!$C$2:$F$67,4,FALSE)</f>
        <v>45</v>
      </c>
      <c r="M1090" s="21">
        <f>VLOOKUP(A1090,Übersicht!$C$2:$F$67,4,FALSE)</f>
        <v>45</v>
      </c>
      <c r="N1090" s="3" t="s">
        <v>67</v>
      </c>
      <c r="O1090" s="3">
        <v>1</v>
      </c>
      <c r="P1090" s="4">
        <f>VLOOKUP(A1090,Übersicht!$C$2:$I$67,7,FALSE)*100</f>
        <v>40</v>
      </c>
      <c r="Q1090" s="4" t="s">
        <v>67</v>
      </c>
      <c r="R1090" s="4">
        <f>VLOOKUP(A1090,Übersicht!$C$2:$J$67,8,FALSE)*100</f>
        <v>100</v>
      </c>
      <c r="S1090" s="4" t="str">
        <f>VLOOKUP(A1090,Übersicht!$C$2:$K$67,9,FALSE)</f>
        <v>-</v>
      </c>
      <c r="T1090" s="4" t="str">
        <f>VLOOKUP(A1090,Übersicht!$C$2:$L$67,10,FALSE)</f>
        <v>-</v>
      </c>
      <c r="U1090" s="25">
        <f>VLOOKUP(A1090,Übersicht!$C$2:$M$67,11,FALSE)</f>
        <v>7000</v>
      </c>
      <c r="V1090" s="25" t="str">
        <f>VLOOKUP(A1090,Übersicht!$C$2:$N$67,12,FALSE)</f>
        <v>-</v>
      </c>
      <c r="W1090" s="25" t="str">
        <f>VLOOKUP(A1090,Übersicht!$C$2:$O$67,13,FALSE)</f>
        <v>-</v>
      </c>
      <c r="X1090" s="4" t="s">
        <v>67</v>
      </c>
    </row>
    <row r="1091" spans="1:24" x14ac:dyDescent="0.35">
      <c r="A1091" s="3">
        <v>2205</v>
      </c>
      <c r="B1091" s="22" t="s">
        <v>15</v>
      </c>
      <c r="C1091" t="s">
        <v>26</v>
      </c>
      <c r="D1091" s="23">
        <f>VLOOKUP(A1091,Übersicht!$C$2:$D$67,2,FALSE)</f>
        <v>0</v>
      </c>
      <c r="E1091" s="23" t="str">
        <f>VLOOKUP(A1091,Übersicht!$C$2:$E$67,3,FALSE)</f>
        <v>&gt; 16 bar</v>
      </c>
      <c r="F1091" s="3">
        <v>1085</v>
      </c>
      <c r="G1091" s="3">
        <f>VLOOKUP(A1091,Übersicht!$C$2:$P$67,14,FALSE)</f>
        <v>3</v>
      </c>
      <c r="H1091" s="3">
        <v>1</v>
      </c>
      <c r="I1091" s="24">
        <v>253.55555555555554</v>
      </c>
      <c r="J1091" s="3">
        <v>2000</v>
      </c>
      <c r="K1091" s="4">
        <f t="shared" si="16"/>
        <v>24</v>
      </c>
      <c r="L1091" s="21">
        <f>VLOOKUP(A1091,Übersicht!$C$2:$F$67,4,FALSE)</f>
        <v>45</v>
      </c>
      <c r="M1091" s="21">
        <f>VLOOKUP(A1091,Übersicht!$C$2:$F$67,4,FALSE)</f>
        <v>45</v>
      </c>
      <c r="N1091" s="3" t="s">
        <v>67</v>
      </c>
      <c r="O1091" s="3">
        <v>1</v>
      </c>
      <c r="P1091" s="4">
        <f>VLOOKUP(A1091,Übersicht!$C$2:$I$67,7,FALSE)*100</f>
        <v>40</v>
      </c>
      <c r="Q1091" s="4" t="s">
        <v>67</v>
      </c>
      <c r="R1091" s="4">
        <f>VLOOKUP(A1091,Übersicht!$C$2:$J$67,8,FALSE)*100</f>
        <v>100</v>
      </c>
      <c r="S1091" s="4" t="str">
        <f>VLOOKUP(A1091,Übersicht!$C$2:$K$67,9,FALSE)</f>
        <v>-</v>
      </c>
      <c r="T1091" s="4" t="str">
        <f>VLOOKUP(A1091,Übersicht!$C$2:$L$67,10,FALSE)</f>
        <v>-</v>
      </c>
      <c r="U1091" s="25">
        <f>VLOOKUP(A1091,Übersicht!$C$2:$M$67,11,FALSE)</f>
        <v>7000</v>
      </c>
      <c r="V1091" s="25" t="str">
        <f>VLOOKUP(A1091,Übersicht!$C$2:$N$67,12,FALSE)</f>
        <v>-</v>
      </c>
      <c r="W1091" s="25" t="str">
        <f>VLOOKUP(A1091,Übersicht!$C$2:$O$67,13,FALSE)</f>
        <v>-</v>
      </c>
      <c r="X1091" s="4" t="s">
        <v>67</v>
      </c>
    </row>
    <row r="1092" spans="1:24" x14ac:dyDescent="0.35">
      <c r="A1092" s="3">
        <v>2205</v>
      </c>
      <c r="B1092" s="22" t="s">
        <v>15</v>
      </c>
      <c r="C1092" t="s">
        <v>26</v>
      </c>
      <c r="D1092" s="23">
        <f>VLOOKUP(A1092,Übersicht!$C$2:$D$67,2,FALSE)</f>
        <v>0</v>
      </c>
      <c r="E1092" s="23" t="str">
        <f>VLOOKUP(A1092,Übersicht!$C$2:$E$67,3,FALSE)</f>
        <v>&gt; 16 bar</v>
      </c>
      <c r="F1092" s="3">
        <v>1086</v>
      </c>
      <c r="G1092" s="3">
        <f>VLOOKUP(A1092,Übersicht!$C$2:$P$67,14,FALSE)</f>
        <v>3</v>
      </c>
      <c r="H1092" s="3">
        <v>1</v>
      </c>
      <c r="I1092" s="24">
        <v>253.55555555555554</v>
      </c>
      <c r="J1092" s="3">
        <v>2001</v>
      </c>
      <c r="K1092" s="4">
        <f t="shared" si="16"/>
        <v>25</v>
      </c>
      <c r="L1092" s="21">
        <f>VLOOKUP(A1092,Übersicht!$C$2:$F$67,4,FALSE)</f>
        <v>45</v>
      </c>
      <c r="M1092" s="21">
        <f>VLOOKUP(A1092,Übersicht!$C$2:$F$67,4,FALSE)</f>
        <v>45</v>
      </c>
      <c r="N1092" s="3" t="s">
        <v>67</v>
      </c>
      <c r="O1092" s="3">
        <v>1</v>
      </c>
      <c r="P1092" s="4">
        <f>VLOOKUP(A1092,Übersicht!$C$2:$I$67,7,FALSE)*100</f>
        <v>40</v>
      </c>
      <c r="Q1092" s="4" t="s">
        <v>67</v>
      </c>
      <c r="R1092" s="4">
        <f>VLOOKUP(A1092,Übersicht!$C$2:$J$67,8,FALSE)*100</f>
        <v>100</v>
      </c>
      <c r="S1092" s="4" t="str">
        <f>VLOOKUP(A1092,Übersicht!$C$2:$K$67,9,FALSE)</f>
        <v>-</v>
      </c>
      <c r="T1092" s="4" t="str">
        <f>VLOOKUP(A1092,Übersicht!$C$2:$L$67,10,FALSE)</f>
        <v>-</v>
      </c>
      <c r="U1092" s="25">
        <f>VLOOKUP(A1092,Übersicht!$C$2:$M$67,11,FALSE)</f>
        <v>7000</v>
      </c>
      <c r="V1092" s="25" t="str">
        <f>VLOOKUP(A1092,Übersicht!$C$2:$N$67,12,FALSE)</f>
        <v>-</v>
      </c>
      <c r="W1092" s="25" t="str">
        <f>VLOOKUP(A1092,Übersicht!$C$2:$O$67,13,FALSE)</f>
        <v>-</v>
      </c>
      <c r="X1092" s="4" t="s">
        <v>67</v>
      </c>
    </row>
    <row r="1093" spans="1:24" x14ac:dyDescent="0.35">
      <c r="A1093" s="3">
        <v>2205</v>
      </c>
      <c r="B1093" s="22" t="s">
        <v>15</v>
      </c>
      <c r="C1093" t="s">
        <v>26</v>
      </c>
      <c r="D1093" s="23">
        <f>VLOOKUP(A1093,Übersicht!$C$2:$D$67,2,FALSE)</f>
        <v>0</v>
      </c>
      <c r="E1093" s="23" t="str">
        <f>VLOOKUP(A1093,Übersicht!$C$2:$E$67,3,FALSE)</f>
        <v>&gt; 16 bar</v>
      </c>
      <c r="F1093" s="3">
        <v>1087</v>
      </c>
      <c r="G1093" s="3">
        <f>VLOOKUP(A1093,Übersicht!$C$2:$P$67,14,FALSE)</f>
        <v>3</v>
      </c>
      <c r="H1093" s="3">
        <v>1</v>
      </c>
      <c r="I1093" s="24">
        <v>253.55555555555554</v>
      </c>
      <c r="J1093" s="3">
        <v>2002</v>
      </c>
      <c r="K1093" s="4">
        <f t="shared" si="16"/>
        <v>26</v>
      </c>
      <c r="L1093" s="21">
        <f>VLOOKUP(A1093,Übersicht!$C$2:$F$67,4,FALSE)</f>
        <v>45</v>
      </c>
      <c r="M1093" s="21">
        <f>VLOOKUP(A1093,Übersicht!$C$2:$F$67,4,FALSE)</f>
        <v>45</v>
      </c>
      <c r="N1093" s="3" t="s">
        <v>67</v>
      </c>
      <c r="O1093" s="3">
        <v>1</v>
      </c>
      <c r="P1093" s="4">
        <f>VLOOKUP(A1093,Übersicht!$C$2:$I$67,7,FALSE)*100</f>
        <v>40</v>
      </c>
      <c r="Q1093" s="4" t="s">
        <v>67</v>
      </c>
      <c r="R1093" s="4">
        <f>VLOOKUP(A1093,Übersicht!$C$2:$J$67,8,FALSE)*100</f>
        <v>100</v>
      </c>
      <c r="S1093" s="4" t="str">
        <f>VLOOKUP(A1093,Übersicht!$C$2:$K$67,9,FALSE)</f>
        <v>-</v>
      </c>
      <c r="T1093" s="4" t="str">
        <f>VLOOKUP(A1093,Übersicht!$C$2:$L$67,10,FALSE)</f>
        <v>-</v>
      </c>
      <c r="U1093" s="25">
        <f>VLOOKUP(A1093,Übersicht!$C$2:$M$67,11,FALSE)</f>
        <v>7000</v>
      </c>
      <c r="V1093" s="25" t="str">
        <f>VLOOKUP(A1093,Übersicht!$C$2:$N$67,12,FALSE)</f>
        <v>-</v>
      </c>
      <c r="W1093" s="25" t="str">
        <f>VLOOKUP(A1093,Übersicht!$C$2:$O$67,13,FALSE)</f>
        <v>-</v>
      </c>
      <c r="X1093" s="4" t="s">
        <v>67</v>
      </c>
    </row>
    <row r="1094" spans="1:24" x14ac:dyDescent="0.35">
      <c r="A1094" s="3">
        <v>2205</v>
      </c>
      <c r="B1094" s="22" t="s">
        <v>15</v>
      </c>
      <c r="C1094" t="s">
        <v>26</v>
      </c>
      <c r="D1094" s="23">
        <f>VLOOKUP(A1094,Übersicht!$C$2:$D$67,2,FALSE)</f>
        <v>0</v>
      </c>
      <c r="E1094" s="23" t="str">
        <f>VLOOKUP(A1094,Übersicht!$C$2:$E$67,3,FALSE)</f>
        <v>&gt; 16 bar</v>
      </c>
      <c r="F1094" s="3">
        <v>1088</v>
      </c>
      <c r="G1094" s="3">
        <f>VLOOKUP(A1094,Übersicht!$C$2:$P$67,14,FALSE)</f>
        <v>3</v>
      </c>
      <c r="H1094" s="3">
        <v>1</v>
      </c>
      <c r="I1094" s="24">
        <v>253.55555555555554</v>
      </c>
      <c r="J1094" s="3">
        <v>2003</v>
      </c>
      <c r="K1094" s="4">
        <f t="shared" si="16"/>
        <v>27</v>
      </c>
      <c r="L1094" s="21">
        <f>VLOOKUP(A1094,Übersicht!$C$2:$F$67,4,FALSE)</f>
        <v>45</v>
      </c>
      <c r="M1094" s="21">
        <f>VLOOKUP(A1094,Übersicht!$C$2:$F$67,4,FALSE)</f>
        <v>45</v>
      </c>
      <c r="N1094" s="3" t="s">
        <v>67</v>
      </c>
      <c r="O1094" s="3">
        <v>1</v>
      </c>
      <c r="P1094" s="4">
        <f>VLOOKUP(A1094,Übersicht!$C$2:$I$67,7,FALSE)*100</f>
        <v>40</v>
      </c>
      <c r="Q1094" s="4" t="s">
        <v>67</v>
      </c>
      <c r="R1094" s="4">
        <f>VLOOKUP(A1094,Übersicht!$C$2:$J$67,8,FALSE)*100</f>
        <v>100</v>
      </c>
      <c r="S1094" s="4" t="str">
        <f>VLOOKUP(A1094,Übersicht!$C$2:$K$67,9,FALSE)</f>
        <v>-</v>
      </c>
      <c r="T1094" s="4" t="str">
        <f>VLOOKUP(A1094,Übersicht!$C$2:$L$67,10,FALSE)</f>
        <v>-</v>
      </c>
      <c r="U1094" s="25">
        <f>VLOOKUP(A1094,Übersicht!$C$2:$M$67,11,FALSE)</f>
        <v>7000</v>
      </c>
      <c r="V1094" s="25" t="str">
        <f>VLOOKUP(A1094,Übersicht!$C$2:$N$67,12,FALSE)</f>
        <v>-</v>
      </c>
      <c r="W1094" s="25" t="str">
        <f>VLOOKUP(A1094,Übersicht!$C$2:$O$67,13,FALSE)</f>
        <v>-</v>
      </c>
      <c r="X1094" s="4" t="s">
        <v>67</v>
      </c>
    </row>
    <row r="1095" spans="1:24" x14ac:dyDescent="0.35">
      <c r="A1095" s="3">
        <v>2205</v>
      </c>
      <c r="B1095" s="22" t="s">
        <v>15</v>
      </c>
      <c r="C1095" t="s">
        <v>26</v>
      </c>
      <c r="D1095" s="23">
        <f>VLOOKUP(A1095,Übersicht!$C$2:$D$67,2,FALSE)</f>
        <v>0</v>
      </c>
      <c r="E1095" s="23" t="str">
        <f>VLOOKUP(A1095,Übersicht!$C$2:$E$67,3,FALSE)</f>
        <v>&gt; 16 bar</v>
      </c>
      <c r="F1095" s="3">
        <v>1089</v>
      </c>
      <c r="G1095" s="3">
        <f>VLOOKUP(A1095,Übersicht!$C$2:$P$67,14,FALSE)</f>
        <v>3</v>
      </c>
      <c r="H1095" s="3">
        <v>1</v>
      </c>
      <c r="I1095" s="24">
        <v>253.55555555555554</v>
      </c>
      <c r="J1095" s="3">
        <v>2004</v>
      </c>
      <c r="K1095" s="4">
        <f t="shared" ref="K1095:K1158" si="17">IF(M1095-($K$2-J1095)&lt;=0,0,M1095-($K$2-J1095))</f>
        <v>28</v>
      </c>
      <c r="L1095" s="21">
        <f>VLOOKUP(A1095,Übersicht!$C$2:$F$67,4,FALSE)</f>
        <v>45</v>
      </c>
      <c r="M1095" s="21">
        <f>VLOOKUP(A1095,Übersicht!$C$2:$F$67,4,FALSE)</f>
        <v>45</v>
      </c>
      <c r="N1095" s="3" t="s">
        <v>67</v>
      </c>
      <c r="O1095" s="3">
        <v>1</v>
      </c>
      <c r="P1095" s="4">
        <f>VLOOKUP(A1095,Übersicht!$C$2:$I$67,7,FALSE)*100</f>
        <v>40</v>
      </c>
      <c r="Q1095" s="4" t="s">
        <v>67</v>
      </c>
      <c r="R1095" s="4">
        <f>VLOOKUP(A1095,Übersicht!$C$2:$J$67,8,FALSE)*100</f>
        <v>100</v>
      </c>
      <c r="S1095" s="4" t="str">
        <f>VLOOKUP(A1095,Übersicht!$C$2:$K$67,9,FALSE)</f>
        <v>-</v>
      </c>
      <c r="T1095" s="4" t="str">
        <f>VLOOKUP(A1095,Übersicht!$C$2:$L$67,10,FALSE)</f>
        <v>-</v>
      </c>
      <c r="U1095" s="25">
        <f>VLOOKUP(A1095,Übersicht!$C$2:$M$67,11,FALSE)</f>
        <v>7000</v>
      </c>
      <c r="V1095" s="25" t="str">
        <f>VLOOKUP(A1095,Übersicht!$C$2:$N$67,12,FALSE)</f>
        <v>-</v>
      </c>
      <c r="W1095" s="25" t="str">
        <f>VLOOKUP(A1095,Übersicht!$C$2:$O$67,13,FALSE)</f>
        <v>-</v>
      </c>
      <c r="X1095" s="4" t="s">
        <v>67</v>
      </c>
    </row>
    <row r="1096" spans="1:24" x14ac:dyDescent="0.35">
      <c r="A1096" s="3">
        <v>2205</v>
      </c>
      <c r="B1096" s="22" t="s">
        <v>15</v>
      </c>
      <c r="C1096" t="s">
        <v>26</v>
      </c>
      <c r="D1096" s="23">
        <f>VLOOKUP(A1096,Übersicht!$C$2:$D$67,2,FALSE)</f>
        <v>0</v>
      </c>
      <c r="E1096" s="23" t="str">
        <f>VLOOKUP(A1096,Übersicht!$C$2:$E$67,3,FALSE)</f>
        <v>&gt; 16 bar</v>
      </c>
      <c r="F1096" s="3">
        <v>1090</v>
      </c>
      <c r="G1096" s="3">
        <f>VLOOKUP(A1096,Übersicht!$C$2:$P$67,14,FALSE)</f>
        <v>3</v>
      </c>
      <c r="H1096" s="3">
        <v>1</v>
      </c>
      <c r="I1096" s="24">
        <v>253.55555555555554</v>
      </c>
      <c r="J1096" s="3">
        <v>2005</v>
      </c>
      <c r="K1096" s="4">
        <f t="shared" si="17"/>
        <v>29</v>
      </c>
      <c r="L1096" s="21">
        <f>VLOOKUP(A1096,Übersicht!$C$2:$F$67,4,FALSE)</f>
        <v>45</v>
      </c>
      <c r="M1096" s="21">
        <f>VLOOKUP(A1096,Übersicht!$C$2:$F$67,4,FALSE)</f>
        <v>45</v>
      </c>
      <c r="N1096" s="3" t="s">
        <v>67</v>
      </c>
      <c r="O1096" s="3">
        <v>1</v>
      </c>
      <c r="P1096" s="4">
        <f>VLOOKUP(A1096,Übersicht!$C$2:$I$67,7,FALSE)*100</f>
        <v>40</v>
      </c>
      <c r="Q1096" s="4" t="s">
        <v>67</v>
      </c>
      <c r="R1096" s="4">
        <f>VLOOKUP(A1096,Übersicht!$C$2:$J$67,8,FALSE)*100</f>
        <v>100</v>
      </c>
      <c r="S1096" s="4" t="str">
        <f>VLOOKUP(A1096,Übersicht!$C$2:$K$67,9,FALSE)</f>
        <v>-</v>
      </c>
      <c r="T1096" s="4" t="str">
        <f>VLOOKUP(A1096,Übersicht!$C$2:$L$67,10,FALSE)</f>
        <v>-</v>
      </c>
      <c r="U1096" s="25">
        <f>VLOOKUP(A1096,Übersicht!$C$2:$M$67,11,FALSE)</f>
        <v>7000</v>
      </c>
      <c r="V1096" s="25" t="str">
        <f>VLOOKUP(A1096,Übersicht!$C$2:$N$67,12,FALSE)</f>
        <v>-</v>
      </c>
      <c r="W1096" s="25" t="str">
        <f>VLOOKUP(A1096,Übersicht!$C$2:$O$67,13,FALSE)</f>
        <v>-</v>
      </c>
      <c r="X1096" s="4" t="s">
        <v>67</v>
      </c>
    </row>
    <row r="1097" spans="1:24" x14ac:dyDescent="0.35">
      <c r="A1097" s="3">
        <v>2205</v>
      </c>
      <c r="B1097" s="22" t="s">
        <v>15</v>
      </c>
      <c r="C1097" t="s">
        <v>26</v>
      </c>
      <c r="D1097" s="23">
        <f>VLOOKUP(A1097,Übersicht!$C$2:$D$67,2,FALSE)</f>
        <v>0</v>
      </c>
      <c r="E1097" s="23" t="str">
        <f>VLOOKUP(A1097,Übersicht!$C$2:$E$67,3,FALSE)</f>
        <v>&gt; 16 bar</v>
      </c>
      <c r="F1097" s="3">
        <v>1091</v>
      </c>
      <c r="G1097" s="3">
        <f>VLOOKUP(A1097,Übersicht!$C$2:$P$67,14,FALSE)</f>
        <v>3</v>
      </c>
      <c r="H1097" s="3">
        <v>1</v>
      </c>
      <c r="I1097" s="24">
        <v>253.55555555555554</v>
      </c>
      <c r="J1097" s="3">
        <v>2006</v>
      </c>
      <c r="K1097" s="4">
        <f t="shared" si="17"/>
        <v>30</v>
      </c>
      <c r="L1097" s="21">
        <f>VLOOKUP(A1097,Übersicht!$C$2:$F$67,4,FALSE)</f>
        <v>45</v>
      </c>
      <c r="M1097" s="21">
        <f>VLOOKUP(A1097,Übersicht!$C$2:$F$67,4,FALSE)</f>
        <v>45</v>
      </c>
      <c r="N1097" s="3" t="s">
        <v>67</v>
      </c>
      <c r="O1097" s="3">
        <v>1</v>
      </c>
      <c r="P1097" s="4">
        <f>VLOOKUP(A1097,Übersicht!$C$2:$I$67,7,FALSE)*100</f>
        <v>40</v>
      </c>
      <c r="Q1097" s="4" t="s">
        <v>67</v>
      </c>
      <c r="R1097" s="4">
        <f>VLOOKUP(A1097,Übersicht!$C$2:$J$67,8,FALSE)*100</f>
        <v>100</v>
      </c>
      <c r="S1097" s="4" t="str">
        <f>VLOOKUP(A1097,Übersicht!$C$2:$K$67,9,FALSE)</f>
        <v>-</v>
      </c>
      <c r="T1097" s="4" t="str">
        <f>VLOOKUP(A1097,Übersicht!$C$2:$L$67,10,FALSE)</f>
        <v>-</v>
      </c>
      <c r="U1097" s="25">
        <f>VLOOKUP(A1097,Übersicht!$C$2:$M$67,11,FALSE)</f>
        <v>7000</v>
      </c>
      <c r="V1097" s="25" t="str">
        <f>VLOOKUP(A1097,Übersicht!$C$2:$N$67,12,FALSE)</f>
        <v>-</v>
      </c>
      <c r="W1097" s="25" t="str">
        <f>VLOOKUP(A1097,Übersicht!$C$2:$O$67,13,FALSE)</f>
        <v>-</v>
      </c>
      <c r="X1097" s="4" t="s">
        <v>67</v>
      </c>
    </row>
    <row r="1098" spans="1:24" x14ac:dyDescent="0.35">
      <c r="A1098" s="3">
        <v>2205</v>
      </c>
      <c r="B1098" s="22" t="s">
        <v>15</v>
      </c>
      <c r="C1098" t="s">
        <v>26</v>
      </c>
      <c r="D1098" s="23">
        <f>VLOOKUP(A1098,Übersicht!$C$2:$D$67,2,FALSE)</f>
        <v>0</v>
      </c>
      <c r="E1098" s="23" t="str">
        <f>VLOOKUP(A1098,Übersicht!$C$2:$E$67,3,FALSE)</f>
        <v>&gt; 16 bar</v>
      </c>
      <c r="F1098" s="3">
        <v>1092</v>
      </c>
      <c r="G1098" s="3">
        <f>VLOOKUP(A1098,Übersicht!$C$2:$P$67,14,FALSE)</f>
        <v>3</v>
      </c>
      <c r="H1098" s="3">
        <v>1</v>
      </c>
      <c r="I1098" s="24">
        <v>253.55555555555554</v>
      </c>
      <c r="J1098" s="3">
        <v>2007</v>
      </c>
      <c r="K1098" s="4">
        <f t="shared" si="17"/>
        <v>31</v>
      </c>
      <c r="L1098" s="21">
        <f>VLOOKUP(A1098,Übersicht!$C$2:$F$67,4,FALSE)</f>
        <v>45</v>
      </c>
      <c r="M1098" s="21">
        <f>VLOOKUP(A1098,Übersicht!$C$2:$F$67,4,FALSE)</f>
        <v>45</v>
      </c>
      <c r="N1098" s="3" t="s">
        <v>67</v>
      </c>
      <c r="O1098" s="3">
        <v>1</v>
      </c>
      <c r="P1098" s="4">
        <f>VLOOKUP(A1098,Übersicht!$C$2:$I$67,7,FALSE)*100</f>
        <v>40</v>
      </c>
      <c r="Q1098" s="4" t="s">
        <v>67</v>
      </c>
      <c r="R1098" s="4">
        <f>VLOOKUP(A1098,Übersicht!$C$2:$J$67,8,FALSE)*100</f>
        <v>100</v>
      </c>
      <c r="S1098" s="4" t="str">
        <f>VLOOKUP(A1098,Übersicht!$C$2:$K$67,9,FALSE)</f>
        <v>-</v>
      </c>
      <c r="T1098" s="4" t="str">
        <f>VLOOKUP(A1098,Übersicht!$C$2:$L$67,10,FALSE)</f>
        <v>-</v>
      </c>
      <c r="U1098" s="25">
        <f>VLOOKUP(A1098,Übersicht!$C$2:$M$67,11,FALSE)</f>
        <v>7000</v>
      </c>
      <c r="V1098" s="25" t="str">
        <f>VLOOKUP(A1098,Übersicht!$C$2:$N$67,12,FALSE)</f>
        <v>-</v>
      </c>
      <c r="W1098" s="25" t="str">
        <f>VLOOKUP(A1098,Übersicht!$C$2:$O$67,13,FALSE)</f>
        <v>-</v>
      </c>
      <c r="X1098" s="4" t="s">
        <v>67</v>
      </c>
    </row>
    <row r="1099" spans="1:24" x14ac:dyDescent="0.35">
      <c r="A1099" s="3">
        <v>2205</v>
      </c>
      <c r="B1099" s="22" t="s">
        <v>15</v>
      </c>
      <c r="C1099" t="s">
        <v>26</v>
      </c>
      <c r="D1099" s="23">
        <f>VLOOKUP(A1099,Übersicht!$C$2:$D$67,2,FALSE)</f>
        <v>0</v>
      </c>
      <c r="E1099" s="23" t="str">
        <f>VLOOKUP(A1099,Übersicht!$C$2:$E$67,3,FALSE)</f>
        <v>&gt; 16 bar</v>
      </c>
      <c r="F1099" s="3">
        <v>1093</v>
      </c>
      <c r="G1099" s="3">
        <f>VLOOKUP(A1099,Übersicht!$C$2:$P$67,14,FALSE)</f>
        <v>3</v>
      </c>
      <c r="H1099" s="3">
        <v>1</v>
      </c>
      <c r="I1099" s="24">
        <v>253.55555555555554</v>
      </c>
      <c r="J1099" s="3">
        <v>2008</v>
      </c>
      <c r="K1099" s="4">
        <f t="shared" si="17"/>
        <v>32</v>
      </c>
      <c r="L1099" s="21">
        <f>VLOOKUP(A1099,Übersicht!$C$2:$F$67,4,FALSE)</f>
        <v>45</v>
      </c>
      <c r="M1099" s="21">
        <f>VLOOKUP(A1099,Übersicht!$C$2:$F$67,4,FALSE)</f>
        <v>45</v>
      </c>
      <c r="N1099" s="3" t="s">
        <v>67</v>
      </c>
      <c r="O1099" s="3">
        <v>1</v>
      </c>
      <c r="P1099" s="4">
        <f>VLOOKUP(A1099,Übersicht!$C$2:$I$67,7,FALSE)*100</f>
        <v>40</v>
      </c>
      <c r="Q1099" s="4" t="s">
        <v>67</v>
      </c>
      <c r="R1099" s="4">
        <f>VLOOKUP(A1099,Übersicht!$C$2:$J$67,8,FALSE)*100</f>
        <v>100</v>
      </c>
      <c r="S1099" s="4" t="str">
        <f>VLOOKUP(A1099,Übersicht!$C$2:$K$67,9,FALSE)</f>
        <v>-</v>
      </c>
      <c r="T1099" s="4" t="str">
        <f>VLOOKUP(A1099,Übersicht!$C$2:$L$67,10,FALSE)</f>
        <v>-</v>
      </c>
      <c r="U1099" s="25">
        <f>VLOOKUP(A1099,Übersicht!$C$2:$M$67,11,FALSE)</f>
        <v>7000</v>
      </c>
      <c r="V1099" s="25" t="str">
        <f>VLOOKUP(A1099,Übersicht!$C$2:$N$67,12,FALSE)</f>
        <v>-</v>
      </c>
      <c r="W1099" s="25" t="str">
        <f>VLOOKUP(A1099,Übersicht!$C$2:$O$67,13,FALSE)</f>
        <v>-</v>
      </c>
      <c r="X1099" s="4" t="s">
        <v>67</v>
      </c>
    </row>
    <row r="1100" spans="1:24" x14ac:dyDescent="0.35">
      <c r="A1100" s="3">
        <v>2205</v>
      </c>
      <c r="B1100" s="22" t="s">
        <v>15</v>
      </c>
      <c r="C1100" t="s">
        <v>26</v>
      </c>
      <c r="D1100" s="23">
        <f>VLOOKUP(A1100,Übersicht!$C$2:$D$67,2,FALSE)</f>
        <v>0</v>
      </c>
      <c r="E1100" s="23" t="str">
        <f>VLOOKUP(A1100,Übersicht!$C$2:$E$67,3,FALSE)</f>
        <v>&gt; 16 bar</v>
      </c>
      <c r="F1100" s="3">
        <v>1094</v>
      </c>
      <c r="G1100" s="3">
        <f>VLOOKUP(A1100,Übersicht!$C$2:$P$67,14,FALSE)</f>
        <v>3</v>
      </c>
      <c r="H1100" s="3">
        <v>1</v>
      </c>
      <c r="I1100" s="24">
        <v>253.55555555555554</v>
      </c>
      <c r="J1100" s="3">
        <v>2009</v>
      </c>
      <c r="K1100" s="4">
        <f t="shared" si="17"/>
        <v>33</v>
      </c>
      <c r="L1100" s="21">
        <f>VLOOKUP(A1100,Übersicht!$C$2:$F$67,4,FALSE)</f>
        <v>45</v>
      </c>
      <c r="M1100" s="21">
        <f>VLOOKUP(A1100,Übersicht!$C$2:$F$67,4,FALSE)</f>
        <v>45</v>
      </c>
      <c r="N1100" s="3" t="s">
        <v>67</v>
      </c>
      <c r="O1100" s="3">
        <v>1</v>
      </c>
      <c r="P1100" s="4">
        <f>VLOOKUP(A1100,Übersicht!$C$2:$I$67,7,FALSE)*100</f>
        <v>40</v>
      </c>
      <c r="Q1100" s="4" t="s">
        <v>67</v>
      </c>
      <c r="R1100" s="4">
        <f>VLOOKUP(A1100,Übersicht!$C$2:$J$67,8,FALSE)*100</f>
        <v>100</v>
      </c>
      <c r="S1100" s="4" t="str">
        <f>VLOOKUP(A1100,Übersicht!$C$2:$K$67,9,FALSE)</f>
        <v>-</v>
      </c>
      <c r="T1100" s="4" t="str">
        <f>VLOOKUP(A1100,Übersicht!$C$2:$L$67,10,FALSE)</f>
        <v>-</v>
      </c>
      <c r="U1100" s="25">
        <f>VLOOKUP(A1100,Übersicht!$C$2:$M$67,11,FALSE)</f>
        <v>7000</v>
      </c>
      <c r="V1100" s="25" t="str">
        <f>VLOOKUP(A1100,Übersicht!$C$2:$N$67,12,FALSE)</f>
        <v>-</v>
      </c>
      <c r="W1100" s="25" t="str">
        <f>VLOOKUP(A1100,Übersicht!$C$2:$O$67,13,FALSE)</f>
        <v>-</v>
      </c>
      <c r="X1100" s="4" t="s">
        <v>67</v>
      </c>
    </row>
    <row r="1101" spans="1:24" x14ac:dyDescent="0.35">
      <c r="A1101" s="3">
        <v>2205</v>
      </c>
      <c r="B1101" s="22" t="s">
        <v>15</v>
      </c>
      <c r="C1101" t="s">
        <v>26</v>
      </c>
      <c r="D1101" s="23">
        <f>VLOOKUP(A1101,Übersicht!$C$2:$D$67,2,FALSE)</f>
        <v>0</v>
      </c>
      <c r="E1101" s="23" t="str">
        <f>VLOOKUP(A1101,Übersicht!$C$2:$E$67,3,FALSE)</f>
        <v>&gt; 16 bar</v>
      </c>
      <c r="F1101" s="3">
        <v>1095</v>
      </c>
      <c r="G1101" s="3">
        <f>VLOOKUP(A1101,Übersicht!$C$2:$P$67,14,FALSE)</f>
        <v>3</v>
      </c>
      <c r="H1101" s="3">
        <v>1</v>
      </c>
      <c r="I1101" s="24">
        <v>253.55555555555554</v>
      </c>
      <c r="J1101" s="3">
        <v>2010</v>
      </c>
      <c r="K1101" s="4">
        <f t="shared" si="17"/>
        <v>34</v>
      </c>
      <c r="L1101" s="21">
        <f>VLOOKUP(A1101,Übersicht!$C$2:$F$67,4,FALSE)</f>
        <v>45</v>
      </c>
      <c r="M1101" s="21">
        <f>VLOOKUP(A1101,Übersicht!$C$2:$F$67,4,FALSE)</f>
        <v>45</v>
      </c>
      <c r="N1101" s="3" t="s">
        <v>67</v>
      </c>
      <c r="O1101" s="3">
        <v>1</v>
      </c>
      <c r="P1101" s="4">
        <f>VLOOKUP(A1101,Übersicht!$C$2:$I$67,7,FALSE)*100</f>
        <v>40</v>
      </c>
      <c r="Q1101" s="4" t="s">
        <v>67</v>
      </c>
      <c r="R1101" s="4">
        <f>VLOOKUP(A1101,Übersicht!$C$2:$J$67,8,FALSE)*100</f>
        <v>100</v>
      </c>
      <c r="S1101" s="4" t="str">
        <f>VLOOKUP(A1101,Übersicht!$C$2:$K$67,9,FALSE)</f>
        <v>-</v>
      </c>
      <c r="T1101" s="4" t="str">
        <f>VLOOKUP(A1101,Übersicht!$C$2:$L$67,10,FALSE)</f>
        <v>-</v>
      </c>
      <c r="U1101" s="25">
        <f>VLOOKUP(A1101,Übersicht!$C$2:$M$67,11,FALSE)</f>
        <v>7000</v>
      </c>
      <c r="V1101" s="25" t="str">
        <f>VLOOKUP(A1101,Übersicht!$C$2:$N$67,12,FALSE)</f>
        <v>-</v>
      </c>
      <c r="W1101" s="25" t="str">
        <f>VLOOKUP(A1101,Übersicht!$C$2:$O$67,13,FALSE)</f>
        <v>-</v>
      </c>
      <c r="X1101" s="4" t="s">
        <v>67</v>
      </c>
    </row>
    <row r="1102" spans="1:24" x14ac:dyDescent="0.35">
      <c r="A1102" s="3">
        <v>2205</v>
      </c>
      <c r="B1102" s="22" t="s">
        <v>15</v>
      </c>
      <c r="C1102" t="s">
        <v>26</v>
      </c>
      <c r="D1102" s="23">
        <f>VLOOKUP(A1102,Übersicht!$C$2:$D$67,2,FALSE)</f>
        <v>0</v>
      </c>
      <c r="E1102" s="23" t="str">
        <f>VLOOKUP(A1102,Übersicht!$C$2:$E$67,3,FALSE)</f>
        <v>&gt; 16 bar</v>
      </c>
      <c r="F1102" s="3">
        <v>1096</v>
      </c>
      <c r="G1102" s="3">
        <f>VLOOKUP(A1102,Übersicht!$C$2:$P$67,14,FALSE)</f>
        <v>3</v>
      </c>
      <c r="H1102" s="3">
        <v>1</v>
      </c>
      <c r="I1102" s="24">
        <v>253.55555555555554</v>
      </c>
      <c r="J1102" s="3">
        <v>2011</v>
      </c>
      <c r="K1102" s="4">
        <f t="shared" si="17"/>
        <v>35</v>
      </c>
      <c r="L1102" s="21">
        <f>VLOOKUP(A1102,Übersicht!$C$2:$F$67,4,FALSE)</f>
        <v>45</v>
      </c>
      <c r="M1102" s="21">
        <f>VLOOKUP(A1102,Übersicht!$C$2:$F$67,4,FALSE)</f>
        <v>45</v>
      </c>
      <c r="N1102" s="3" t="s">
        <v>67</v>
      </c>
      <c r="O1102" s="3">
        <v>1</v>
      </c>
      <c r="P1102" s="4">
        <f>VLOOKUP(A1102,Übersicht!$C$2:$I$67,7,FALSE)*100</f>
        <v>40</v>
      </c>
      <c r="Q1102" s="4" t="s">
        <v>67</v>
      </c>
      <c r="R1102" s="4">
        <f>VLOOKUP(A1102,Übersicht!$C$2:$J$67,8,FALSE)*100</f>
        <v>100</v>
      </c>
      <c r="S1102" s="4" t="str">
        <f>VLOOKUP(A1102,Übersicht!$C$2:$K$67,9,FALSE)</f>
        <v>-</v>
      </c>
      <c r="T1102" s="4" t="str">
        <f>VLOOKUP(A1102,Übersicht!$C$2:$L$67,10,FALSE)</f>
        <v>-</v>
      </c>
      <c r="U1102" s="25">
        <f>VLOOKUP(A1102,Übersicht!$C$2:$M$67,11,FALSE)</f>
        <v>7000</v>
      </c>
      <c r="V1102" s="25" t="str">
        <f>VLOOKUP(A1102,Übersicht!$C$2:$N$67,12,FALSE)</f>
        <v>-</v>
      </c>
      <c r="W1102" s="25" t="str">
        <f>VLOOKUP(A1102,Übersicht!$C$2:$O$67,13,FALSE)</f>
        <v>-</v>
      </c>
      <c r="X1102" s="4" t="s">
        <v>67</v>
      </c>
    </row>
    <row r="1103" spans="1:24" x14ac:dyDescent="0.35">
      <c r="A1103" s="3">
        <v>2205</v>
      </c>
      <c r="B1103" s="22" t="s">
        <v>15</v>
      </c>
      <c r="C1103" t="s">
        <v>26</v>
      </c>
      <c r="D1103" s="23">
        <f>VLOOKUP(A1103,Übersicht!$C$2:$D$67,2,FALSE)</f>
        <v>0</v>
      </c>
      <c r="E1103" s="23" t="str">
        <f>VLOOKUP(A1103,Übersicht!$C$2:$E$67,3,FALSE)</f>
        <v>&gt; 16 bar</v>
      </c>
      <c r="F1103" s="3">
        <v>1097</v>
      </c>
      <c r="G1103" s="3">
        <f>VLOOKUP(A1103,Übersicht!$C$2:$P$67,14,FALSE)</f>
        <v>3</v>
      </c>
      <c r="H1103" s="3">
        <v>1</v>
      </c>
      <c r="I1103" s="24">
        <v>253.55555555555554</v>
      </c>
      <c r="J1103" s="3">
        <v>2012</v>
      </c>
      <c r="K1103" s="4">
        <f t="shared" si="17"/>
        <v>36</v>
      </c>
      <c r="L1103" s="21">
        <f>VLOOKUP(A1103,Übersicht!$C$2:$F$67,4,FALSE)</f>
        <v>45</v>
      </c>
      <c r="M1103" s="21">
        <f>VLOOKUP(A1103,Übersicht!$C$2:$F$67,4,FALSE)</f>
        <v>45</v>
      </c>
      <c r="N1103" s="3" t="s">
        <v>67</v>
      </c>
      <c r="O1103" s="3">
        <v>1</v>
      </c>
      <c r="P1103" s="4">
        <f>VLOOKUP(A1103,Übersicht!$C$2:$I$67,7,FALSE)*100</f>
        <v>40</v>
      </c>
      <c r="Q1103" s="4" t="s">
        <v>67</v>
      </c>
      <c r="R1103" s="4">
        <f>VLOOKUP(A1103,Übersicht!$C$2:$J$67,8,FALSE)*100</f>
        <v>100</v>
      </c>
      <c r="S1103" s="4" t="str">
        <f>VLOOKUP(A1103,Übersicht!$C$2:$K$67,9,FALSE)</f>
        <v>-</v>
      </c>
      <c r="T1103" s="4" t="str">
        <f>VLOOKUP(A1103,Übersicht!$C$2:$L$67,10,FALSE)</f>
        <v>-</v>
      </c>
      <c r="U1103" s="25">
        <f>VLOOKUP(A1103,Übersicht!$C$2:$M$67,11,FALSE)</f>
        <v>7000</v>
      </c>
      <c r="V1103" s="25" t="str">
        <f>VLOOKUP(A1103,Übersicht!$C$2:$N$67,12,FALSE)</f>
        <v>-</v>
      </c>
      <c r="W1103" s="25" t="str">
        <f>VLOOKUP(A1103,Übersicht!$C$2:$O$67,13,FALSE)</f>
        <v>-</v>
      </c>
      <c r="X1103" s="4" t="s">
        <v>67</v>
      </c>
    </row>
    <row r="1104" spans="1:24" x14ac:dyDescent="0.35">
      <c r="A1104" s="3">
        <v>2205</v>
      </c>
      <c r="B1104" s="22" t="s">
        <v>15</v>
      </c>
      <c r="C1104" t="s">
        <v>26</v>
      </c>
      <c r="D1104" s="23">
        <f>VLOOKUP(A1104,Übersicht!$C$2:$D$67,2,FALSE)</f>
        <v>0</v>
      </c>
      <c r="E1104" s="23" t="str">
        <f>VLOOKUP(A1104,Übersicht!$C$2:$E$67,3,FALSE)</f>
        <v>&gt; 16 bar</v>
      </c>
      <c r="F1104" s="3">
        <v>1098</v>
      </c>
      <c r="G1104" s="3">
        <f>VLOOKUP(A1104,Übersicht!$C$2:$P$67,14,FALSE)</f>
        <v>3</v>
      </c>
      <c r="H1104" s="3">
        <v>1</v>
      </c>
      <c r="I1104" s="24">
        <v>253.55555555555554</v>
      </c>
      <c r="J1104" s="3">
        <v>2013</v>
      </c>
      <c r="K1104" s="4">
        <f t="shared" si="17"/>
        <v>37</v>
      </c>
      <c r="L1104" s="21">
        <f>VLOOKUP(A1104,Übersicht!$C$2:$F$67,4,FALSE)</f>
        <v>45</v>
      </c>
      <c r="M1104" s="21">
        <f>VLOOKUP(A1104,Übersicht!$C$2:$F$67,4,FALSE)</f>
        <v>45</v>
      </c>
      <c r="N1104" s="3" t="s">
        <v>67</v>
      </c>
      <c r="O1104" s="3">
        <v>1</v>
      </c>
      <c r="P1104" s="4">
        <f>VLOOKUP(A1104,Übersicht!$C$2:$I$67,7,FALSE)*100</f>
        <v>40</v>
      </c>
      <c r="Q1104" s="4" t="s">
        <v>67</v>
      </c>
      <c r="R1104" s="4">
        <f>VLOOKUP(A1104,Übersicht!$C$2:$J$67,8,FALSE)*100</f>
        <v>100</v>
      </c>
      <c r="S1104" s="4" t="str">
        <f>VLOOKUP(A1104,Übersicht!$C$2:$K$67,9,FALSE)</f>
        <v>-</v>
      </c>
      <c r="T1104" s="4" t="str">
        <f>VLOOKUP(A1104,Übersicht!$C$2:$L$67,10,FALSE)</f>
        <v>-</v>
      </c>
      <c r="U1104" s="25">
        <f>VLOOKUP(A1104,Übersicht!$C$2:$M$67,11,FALSE)</f>
        <v>7000</v>
      </c>
      <c r="V1104" s="25" t="str">
        <f>VLOOKUP(A1104,Übersicht!$C$2:$N$67,12,FALSE)</f>
        <v>-</v>
      </c>
      <c r="W1104" s="25" t="str">
        <f>VLOOKUP(A1104,Übersicht!$C$2:$O$67,13,FALSE)</f>
        <v>-</v>
      </c>
      <c r="X1104" s="4" t="s">
        <v>67</v>
      </c>
    </row>
    <row r="1105" spans="1:24" x14ac:dyDescent="0.35">
      <c r="A1105" s="3">
        <v>2205</v>
      </c>
      <c r="B1105" s="22" t="s">
        <v>15</v>
      </c>
      <c r="C1105" t="s">
        <v>26</v>
      </c>
      <c r="D1105" s="23">
        <f>VLOOKUP(A1105,Übersicht!$C$2:$D$67,2,FALSE)</f>
        <v>0</v>
      </c>
      <c r="E1105" s="23" t="str">
        <f>VLOOKUP(A1105,Übersicht!$C$2:$E$67,3,FALSE)</f>
        <v>&gt; 16 bar</v>
      </c>
      <c r="F1105" s="3">
        <v>1099</v>
      </c>
      <c r="G1105" s="3">
        <f>VLOOKUP(A1105,Übersicht!$C$2:$P$67,14,FALSE)</f>
        <v>3</v>
      </c>
      <c r="H1105" s="3">
        <v>1</v>
      </c>
      <c r="I1105" s="24">
        <v>253.55555555555554</v>
      </c>
      <c r="J1105" s="3">
        <v>2014</v>
      </c>
      <c r="K1105" s="4">
        <f t="shared" si="17"/>
        <v>38</v>
      </c>
      <c r="L1105" s="21">
        <f>VLOOKUP(A1105,Übersicht!$C$2:$F$67,4,FALSE)</f>
        <v>45</v>
      </c>
      <c r="M1105" s="21">
        <f>VLOOKUP(A1105,Übersicht!$C$2:$F$67,4,FALSE)</f>
        <v>45</v>
      </c>
      <c r="N1105" s="3" t="s">
        <v>67</v>
      </c>
      <c r="O1105" s="3">
        <v>1</v>
      </c>
      <c r="P1105" s="4">
        <f>VLOOKUP(A1105,Übersicht!$C$2:$I$67,7,FALSE)*100</f>
        <v>40</v>
      </c>
      <c r="Q1105" s="4" t="s">
        <v>67</v>
      </c>
      <c r="R1105" s="4">
        <f>VLOOKUP(A1105,Übersicht!$C$2:$J$67,8,FALSE)*100</f>
        <v>100</v>
      </c>
      <c r="S1105" s="4" t="str">
        <f>VLOOKUP(A1105,Übersicht!$C$2:$K$67,9,FALSE)</f>
        <v>-</v>
      </c>
      <c r="T1105" s="4" t="str">
        <f>VLOOKUP(A1105,Übersicht!$C$2:$L$67,10,FALSE)</f>
        <v>-</v>
      </c>
      <c r="U1105" s="25">
        <f>VLOOKUP(A1105,Übersicht!$C$2:$M$67,11,FALSE)</f>
        <v>7000</v>
      </c>
      <c r="V1105" s="25" t="str">
        <f>VLOOKUP(A1105,Übersicht!$C$2:$N$67,12,FALSE)</f>
        <v>-</v>
      </c>
      <c r="W1105" s="25" t="str">
        <f>VLOOKUP(A1105,Übersicht!$C$2:$O$67,13,FALSE)</f>
        <v>-</v>
      </c>
      <c r="X1105" s="4" t="s">
        <v>67</v>
      </c>
    </row>
    <row r="1106" spans="1:24" x14ac:dyDescent="0.35">
      <c r="A1106" s="3">
        <v>2205</v>
      </c>
      <c r="B1106" s="22" t="s">
        <v>15</v>
      </c>
      <c r="C1106" t="s">
        <v>26</v>
      </c>
      <c r="D1106" s="23">
        <f>VLOOKUP(A1106,Übersicht!$C$2:$D$67,2,FALSE)</f>
        <v>0</v>
      </c>
      <c r="E1106" s="23" t="str">
        <f>VLOOKUP(A1106,Übersicht!$C$2:$E$67,3,FALSE)</f>
        <v>&gt; 16 bar</v>
      </c>
      <c r="F1106" s="3">
        <v>1100</v>
      </c>
      <c r="G1106" s="3">
        <f>VLOOKUP(A1106,Übersicht!$C$2:$P$67,14,FALSE)</f>
        <v>3</v>
      </c>
      <c r="H1106" s="3">
        <v>1</v>
      </c>
      <c r="I1106" s="24">
        <v>253.55555555555554</v>
      </c>
      <c r="J1106" s="3">
        <v>2015</v>
      </c>
      <c r="K1106" s="4">
        <f t="shared" si="17"/>
        <v>39</v>
      </c>
      <c r="L1106" s="21">
        <f>VLOOKUP(A1106,Übersicht!$C$2:$F$67,4,FALSE)</f>
        <v>45</v>
      </c>
      <c r="M1106" s="21">
        <f>VLOOKUP(A1106,Übersicht!$C$2:$F$67,4,FALSE)</f>
        <v>45</v>
      </c>
      <c r="N1106" s="3" t="s">
        <v>67</v>
      </c>
      <c r="O1106" s="3">
        <v>1</v>
      </c>
      <c r="P1106" s="4">
        <f>VLOOKUP(A1106,Übersicht!$C$2:$I$67,7,FALSE)*100</f>
        <v>40</v>
      </c>
      <c r="Q1106" s="4" t="s">
        <v>67</v>
      </c>
      <c r="R1106" s="4">
        <f>VLOOKUP(A1106,Übersicht!$C$2:$J$67,8,FALSE)*100</f>
        <v>100</v>
      </c>
      <c r="S1106" s="4" t="str">
        <f>VLOOKUP(A1106,Übersicht!$C$2:$K$67,9,FALSE)</f>
        <v>-</v>
      </c>
      <c r="T1106" s="4" t="str">
        <f>VLOOKUP(A1106,Übersicht!$C$2:$L$67,10,FALSE)</f>
        <v>-</v>
      </c>
      <c r="U1106" s="25">
        <f>VLOOKUP(A1106,Übersicht!$C$2:$M$67,11,FALSE)</f>
        <v>7000</v>
      </c>
      <c r="V1106" s="25" t="str">
        <f>VLOOKUP(A1106,Übersicht!$C$2:$N$67,12,FALSE)</f>
        <v>-</v>
      </c>
      <c r="W1106" s="25" t="str">
        <f>VLOOKUP(A1106,Übersicht!$C$2:$O$67,13,FALSE)</f>
        <v>-</v>
      </c>
      <c r="X1106" s="4" t="s">
        <v>67</v>
      </c>
    </row>
    <row r="1107" spans="1:24" x14ac:dyDescent="0.35">
      <c r="A1107" s="3">
        <v>2205</v>
      </c>
      <c r="B1107" s="22" t="s">
        <v>15</v>
      </c>
      <c r="C1107" t="s">
        <v>26</v>
      </c>
      <c r="D1107" s="23">
        <f>VLOOKUP(A1107,Übersicht!$C$2:$D$67,2,FALSE)</f>
        <v>0</v>
      </c>
      <c r="E1107" s="23" t="str">
        <f>VLOOKUP(A1107,Übersicht!$C$2:$E$67,3,FALSE)</f>
        <v>&gt; 16 bar</v>
      </c>
      <c r="F1107" s="3">
        <v>1101</v>
      </c>
      <c r="G1107" s="3">
        <f>VLOOKUP(A1107,Übersicht!$C$2:$P$67,14,FALSE)</f>
        <v>3</v>
      </c>
      <c r="H1107" s="3">
        <v>1</v>
      </c>
      <c r="I1107" s="24">
        <v>253.55555555555554</v>
      </c>
      <c r="J1107" s="3">
        <v>2016</v>
      </c>
      <c r="K1107" s="4">
        <f t="shared" si="17"/>
        <v>40</v>
      </c>
      <c r="L1107" s="21">
        <f>VLOOKUP(A1107,Übersicht!$C$2:$F$67,4,FALSE)</f>
        <v>45</v>
      </c>
      <c r="M1107" s="21">
        <f>VLOOKUP(A1107,Übersicht!$C$2:$F$67,4,FALSE)</f>
        <v>45</v>
      </c>
      <c r="N1107" s="3" t="s">
        <v>67</v>
      </c>
      <c r="O1107" s="3">
        <v>1</v>
      </c>
      <c r="P1107" s="4">
        <f>VLOOKUP(A1107,Übersicht!$C$2:$I$67,7,FALSE)*100</f>
        <v>40</v>
      </c>
      <c r="Q1107" s="4" t="s">
        <v>67</v>
      </c>
      <c r="R1107" s="4">
        <f>VLOOKUP(A1107,Übersicht!$C$2:$J$67,8,FALSE)*100</f>
        <v>100</v>
      </c>
      <c r="S1107" s="4" t="str">
        <f>VLOOKUP(A1107,Übersicht!$C$2:$K$67,9,FALSE)</f>
        <v>-</v>
      </c>
      <c r="T1107" s="4" t="str">
        <f>VLOOKUP(A1107,Übersicht!$C$2:$L$67,10,FALSE)</f>
        <v>-</v>
      </c>
      <c r="U1107" s="25">
        <f>VLOOKUP(A1107,Übersicht!$C$2:$M$67,11,FALSE)</f>
        <v>7000</v>
      </c>
      <c r="V1107" s="25" t="str">
        <f>VLOOKUP(A1107,Übersicht!$C$2:$N$67,12,FALSE)</f>
        <v>-</v>
      </c>
      <c r="W1107" s="25" t="str">
        <f>VLOOKUP(A1107,Übersicht!$C$2:$O$67,13,FALSE)</f>
        <v>-</v>
      </c>
      <c r="X1107" s="4" t="s">
        <v>67</v>
      </c>
    </row>
    <row r="1108" spans="1:24" x14ac:dyDescent="0.35">
      <c r="A1108" s="3">
        <v>2205</v>
      </c>
      <c r="B1108" s="22" t="s">
        <v>15</v>
      </c>
      <c r="C1108" t="s">
        <v>26</v>
      </c>
      <c r="D1108" s="23">
        <f>VLOOKUP(A1108,Übersicht!$C$2:$D$67,2,FALSE)</f>
        <v>0</v>
      </c>
      <c r="E1108" s="23" t="str">
        <f>VLOOKUP(A1108,Übersicht!$C$2:$E$67,3,FALSE)</f>
        <v>&gt; 16 bar</v>
      </c>
      <c r="F1108" s="3">
        <v>1102</v>
      </c>
      <c r="G1108" s="3">
        <f>VLOOKUP(A1108,Übersicht!$C$2:$P$67,14,FALSE)</f>
        <v>3</v>
      </c>
      <c r="H1108" s="3">
        <v>1</v>
      </c>
      <c r="I1108" s="24">
        <v>253.55555555555554</v>
      </c>
      <c r="J1108" s="3">
        <v>2017</v>
      </c>
      <c r="K1108" s="4">
        <f t="shared" si="17"/>
        <v>41</v>
      </c>
      <c r="L1108" s="21">
        <f>VLOOKUP(A1108,Übersicht!$C$2:$F$67,4,FALSE)</f>
        <v>45</v>
      </c>
      <c r="M1108" s="21">
        <f>VLOOKUP(A1108,Übersicht!$C$2:$F$67,4,FALSE)</f>
        <v>45</v>
      </c>
      <c r="N1108" s="3" t="s">
        <v>67</v>
      </c>
      <c r="O1108" s="3">
        <v>1</v>
      </c>
      <c r="P1108" s="4">
        <f>VLOOKUP(A1108,Übersicht!$C$2:$I$67,7,FALSE)*100</f>
        <v>40</v>
      </c>
      <c r="Q1108" s="4" t="s">
        <v>67</v>
      </c>
      <c r="R1108" s="4">
        <f>VLOOKUP(A1108,Übersicht!$C$2:$J$67,8,FALSE)*100</f>
        <v>100</v>
      </c>
      <c r="S1108" s="4" t="str">
        <f>VLOOKUP(A1108,Übersicht!$C$2:$K$67,9,FALSE)</f>
        <v>-</v>
      </c>
      <c r="T1108" s="4" t="str">
        <f>VLOOKUP(A1108,Übersicht!$C$2:$L$67,10,FALSE)</f>
        <v>-</v>
      </c>
      <c r="U1108" s="25">
        <f>VLOOKUP(A1108,Übersicht!$C$2:$M$67,11,FALSE)</f>
        <v>7000</v>
      </c>
      <c r="V1108" s="25" t="str">
        <f>VLOOKUP(A1108,Übersicht!$C$2:$N$67,12,FALSE)</f>
        <v>-</v>
      </c>
      <c r="W1108" s="25" t="str">
        <f>VLOOKUP(A1108,Übersicht!$C$2:$O$67,13,FALSE)</f>
        <v>-</v>
      </c>
      <c r="X1108" s="4" t="s">
        <v>67</v>
      </c>
    </row>
    <row r="1109" spans="1:24" x14ac:dyDescent="0.35">
      <c r="A1109" s="3">
        <v>2205</v>
      </c>
      <c r="B1109" s="22" t="s">
        <v>15</v>
      </c>
      <c r="C1109" t="s">
        <v>26</v>
      </c>
      <c r="D1109" s="23">
        <f>VLOOKUP(A1109,Übersicht!$C$2:$D$67,2,FALSE)</f>
        <v>0</v>
      </c>
      <c r="E1109" s="23" t="str">
        <f>VLOOKUP(A1109,Übersicht!$C$2:$E$67,3,FALSE)</f>
        <v>&gt; 16 bar</v>
      </c>
      <c r="F1109" s="3">
        <v>1103</v>
      </c>
      <c r="G1109" s="3">
        <f>VLOOKUP(A1109,Übersicht!$C$2:$P$67,14,FALSE)</f>
        <v>3</v>
      </c>
      <c r="H1109" s="3">
        <v>1</v>
      </c>
      <c r="I1109" s="24">
        <v>253.55555555555554</v>
      </c>
      <c r="J1109" s="3">
        <v>2018</v>
      </c>
      <c r="K1109" s="4">
        <f t="shared" si="17"/>
        <v>42</v>
      </c>
      <c r="L1109" s="21">
        <f>VLOOKUP(A1109,Übersicht!$C$2:$F$67,4,FALSE)</f>
        <v>45</v>
      </c>
      <c r="M1109" s="21">
        <f>VLOOKUP(A1109,Übersicht!$C$2:$F$67,4,FALSE)</f>
        <v>45</v>
      </c>
      <c r="N1109" s="3" t="s">
        <v>67</v>
      </c>
      <c r="O1109" s="3">
        <v>1</v>
      </c>
      <c r="P1109" s="4">
        <f>VLOOKUP(A1109,Übersicht!$C$2:$I$67,7,FALSE)*100</f>
        <v>40</v>
      </c>
      <c r="Q1109" s="4" t="s">
        <v>67</v>
      </c>
      <c r="R1109" s="4">
        <f>VLOOKUP(A1109,Übersicht!$C$2:$J$67,8,FALSE)*100</f>
        <v>100</v>
      </c>
      <c r="S1109" s="4" t="str">
        <f>VLOOKUP(A1109,Übersicht!$C$2:$K$67,9,FALSE)</f>
        <v>-</v>
      </c>
      <c r="T1109" s="4" t="str">
        <f>VLOOKUP(A1109,Übersicht!$C$2:$L$67,10,FALSE)</f>
        <v>-</v>
      </c>
      <c r="U1109" s="25">
        <f>VLOOKUP(A1109,Übersicht!$C$2:$M$67,11,FALSE)</f>
        <v>7000</v>
      </c>
      <c r="V1109" s="25" t="str">
        <f>VLOOKUP(A1109,Übersicht!$C$2:$N$67,12,FALSE)</f>
        <v>-</v>
      </c>
      <c r="W1109" s="25" t="str">
        <f>VLOOKUP(A1109,Übersicht!$C$2:$O$67,13,FALSE)</f>
        <v>-</v>
      </c>
      <c r="X1109" s="4" t="s">
        <v>67</v>
      </c>
    </row>
    <row r="1110" spans="1:24" x14ac:dyDescent="0.35">
      <c r="A1110" s="3">
        <v>2205</v>
      </c>
      <c r="B1110" s="22" t="s">
        <v>15</v>
      </c>
      <c r="C1110" t="s">
        <v>26</v>
      </c>
      <c r="D1110" s="23">
        <f>VLOOKUP(A1110,Übersicht!$C$2:$D$67,2,FALSE)</f>
        <v>0</v>
      </c>
      <c r="E1110" s="23" t="str">
        <f>VLOOKUP(A1110,Übersicht!$C$2:$E$67,3,FALSE)</f>
        <v>&gt; 16 bar</v>
      </c>
      <c r="F1110" s="3">
        <v>1104</v>
      </c>
      <c r="G1110" s="3">
        <f>VLOOKUP(A1110,Übersicht!$C$2:$P$67,14,FALSE)</f>
        <v>3</v>
      </c>
      <c r="H1110" s="3">
        <v>1</v>
      </c>
      <c r="I1110" s="24">
        <v>253.55555555555554</v>
      </c>
      <c r="J1110" s="3">
        <v>2019</v>
      </c>
      <c r="K1110" s="4">
        <f t="shared" si="17"/>
        <v>43</v>
      </c>
      <c r="L1110" s="21">
        <f>VLOOKUP(A1110,Übersicht!$C$2:$F$67,4,FALSE)</f>
        <v>45</v>
      </c>
      <c r="M1110" s="21">
        <f>VLOOKUP(A1110,Übersicht!$C$2:$F$67,4,FALSE)</f>
        <v>45</v>
      </c>
      <c r="N1110" s="3" t="s">
        <v>67</v>
      </c>
      <c r="O1110" s="3">
        <v>1</v>
      </c>
      <c r="P1110" s="4">
        <f>VLOOKUP(A1110,Übersicht!$C$2:$I$67,7,FALSE)*100</f>
        <v>40</v>
      </c>
      <c r="Q1110" s="4" t="s">
        <v>67</v>
      </c>
      <c r="R1110" s="4">
        <f>VLOOKUP(A1110,Übersicht!$C$2:$J$67,8,FALSE)*100</f>
        <v>100</v>
      </c>
      <c r="S1110" s="4" t="str">
        <f>VLOOKUP(A1110,Übersicht!$C$2:$K$67,9,FALSE)</f>
        <v>-</v>
      </c>
      <c r="T1110" s="4" t="str">
        <f>VLOOKUP(A1110,Übersicht!$C$2:$L$67,10,FALSE)</f>
        <v>-</v>
      </c>
      <c r="U1110" s="25">
        <f>VLOOKUP(A1110,Übersicht!$C$2:$M$67,11,FALSE)</f>
        <v>7000</v>
      </c>
      <c r="V1110" s="25" t="str">
        <f>VLOOKUP(A1110,Übersicht!$C$2:$N$67,12,FALSE)</f>
        <v>-</v>
      </c>
      <c r="W1110" s="25" t="str">
        <f>VLOOKUP(A1110,Übersicht!$C$2:$O$67,13,FALSE)</f>
        <v>-</v>
      </c>
      <c r="X1110" s="4" t="s">
        <v>67</v>
      </c>
    </row>
    <row r="1111" spans="1:24" x14ac:dyDescent="0.35">
      <c r="A1111" s="3">
        <v>2205</v>
      </c>
      <c r="B1111" s="22" t="s">
        <v>15</v>
      </c>
      <c r="C1111" t="s">
        <v>26</v>
      </c>
      <c r="D1111" s="23">
        <f>VLOOKUP(A1111,Übersicht!$C$2:$D$67,2,FALSE)</f>
        <v>0</v>
      </c>
      <c r="E1111" s="23" t="str">
        <f>VLOOKUP(A1111,Übersicht!$C$2:$E$67,3,FALSE)</f>
        <v>&gt; 16 bar</v>
      </c>
      <c r="F1111" s="3">
        <v>1105</v>
      </c>
      <c r="G1111" s="3">
        <f>VLOOKUP(A1111,Übersicht!$C$2:$P$67,14,FALSE)</f>
        <v>3</v>
      </c>
      <c r="H1111" s="3">
        <v>1</v>
      </c>
      <c r="I1111" s="24">
        <v>253.55555555555554</v>
      </c>
      <c r="J1111" s="3">
        <v>2020</v>
      </c>
      <c r="K1111" s="4">
        <f t="shared" si="17"/>
        <v>44</v>
      </c>
      <c r="L1111" s="21">
        <f>VLOOKUP(A1111,Übersicht!$C$2:$F$67,4,FALSE)</f>
        <v>45</v>
      </c>
      <c r="M1111" s="21">
        <f>VLOOKUP(A1111,Übersicht!$C$2:$F$67,4,FALSE)</f>
        <v>45</v>
      </c>
      <c r="N1111" s="3" t="s">
        <v>67</v>
      </c>
      <c r="O1111" s="3">
        <v>1</v>
      </c>
      <c r="P1111" s="4">
        <f>VLOOKUP(A1111,Übersicht!$C$2:$I$67,7,FALSE)*100</f>
        <v>40</v>
      </c>
      <c r="Q1111" s="4" t="s">
        <v>67</v>
      </c>
      <c r="R1111" s="4">
        <f>VLOOKUP(A1111,Übersicht!$C$2:$J$67,8,FALSE)*100</f>
        <v>100</v>
      </c>
      <c r="S1111" s="4" t="str">
        <f>VLOOKUP(A1111,Übersicht!$C$2:$K$67,9,FALSE)</f>
        <v>-</v>
      </c>
      <c r="T1111" s="4" t="str">
        <f>VLOOKUP(A1111,Übersicht!$C$2:$L$67,10,FALSE)</f>
        <v>-</v>
      </c>
      <c r="U1111" s="25">
        <f>VLOOKUP(A1111,Übersicht!$C$2:$M$67,11,FALSE)</f>
        <v>7000</v>
      </c>
      <c r="V1111" s="25" t="str">
        <f>VLOOKUP(A1111,Übersicht!$C$2:$N$67,12,FALSE)</f>
        <v>-</v>
      </c>
      <c r="W1111" s="25" t="str">
        <f>VLOOKUP(A1111,Übersicht!$C$2:$O$67,13,FALSE)</f>
        <v>-</v>
      </c>
      <c r="X1111" s="4" t="s">
        <v>67</v>
      </c>
    </row>
    <row r="1112" spans="1:24" x14ac:dyDescent="0.35">
      <c r="A1112" s="3">
        <v>2205</v>
      </c>
      <c r="B1112" s="22" t="s">
        <v>15</v>
      </c>
      <c r="C1112" t="s">
        <v>26</v>
      </c>
      <c r="D1112" s="23">
        <f>VLOOKUP(A1112,Übersicht!$C$2:$D$67,2,FALSE)</f>
        <v>0</v>
      </c>
      <c r="E1112" s="23" t="str">
        <f>VLOOKUP(A1112,Übersicht!$C$2:$E$67,3,FALSE)</f>
        <v>&gt; 16 bar</v>
      </c>
      <c r="F1112" s="3">
        <v>1106</v>
      </c>
      <c r="G1112" s="3">
        <f>VLOOKUP(A1112,Übersicht!$C$2:$P$67,14,FALSE)</f>
        <v>3</v>
      </c>
      <c r="H1112" s="3">
        <v>1</v>
      </c>
      <c r="I1112" s="24">
        <v>253.55555555555554</v>
      </c>
      <c r="J1112" s="3">
        <v>2021</v>
      </c>
      <c r="K1112" s="4">
        <f t="shared" si="17"/>
        <v>45</v>
      </c>
      <c r="L1112" s="21">
        <f>VLOOKUP(A1112,Übersicht!$C$2:$F$67,4,FALSE)</f>
        <v>45</v>
      </c>
      <c r="M1112" s="21">
        <f>VLOOKUP(A1112,Übersicht!$C$2:$F$67,4,FALSE)</f>
        <v>45</v>
      </c>
      <c r="N1112" s="3" t="s">
        <v>67</v>
      </c>
      <c r="O1112" s="3">
        <v>1</v>
      </c>
      <c r="P1112" s="4">
        <f>VLOOKUP(A1112,Übersicht!$C$2:$I$67,7,FALSE)*100</f>
        <v>40</v>
      </c>
      <c r="Q1112" s="4" t="s">
        <v>67</v>
      </c>
      <c r="R1112" s="4">
        <f>VLOOKUP(A1112,Übersicht!$C$2:$J$67,8,FALSE)*100</f>
        <v>100</v>
      </c>
      <c r="S1112" s="4" t="str">
        <f>VLOOKUP(A1112,Übersicht!$C$2:$K$67,9,FALSE)</f>
        <v>-</v>
      </c>
      <c r="T1112" s="4" t="str">
        <f>VLOOKUP(A1112,Übersicht!$C$2:$L$67,10,FALSE)</f>
        <v>-</v>
      </c>
      <c r="U1112" s="25">
        <f>VLOOKUP(A1112,Übersicht!$C$2:$M$67,11,FALSE)</f>
        <v>7000</v>
      </c>
      <c r="V1112" s="25" t="str">
        <f>VLOOKUP(A1112,Übersicht!$C$2:$N$67,12,FALSE)</f>
        <v>-</v>
      </c>
      <c r="W1112" s="25" t="str">
        <f>VLOOKUP(A1112,Übersicht!$C$2:$O$67,13,FALSE)</f>
        <v>-</v>
      </c>
      <c r="X1112" s="4" t="s">
        <v>67</v>
      </c>
    </row>
    <row r="1113" spans="1:24" x14ac:dyDescent="0.35">
      <c r="A1113" s="3">
        <v>2208</v>
      </c>
      <c r="B1113" s="22" t="s">
        <v>15</v>
      </c>
      <c r="C1113" t="s">
        <v>27</v>
      </c>
      <c r="D1113" s="23">
        <f>VLOOKUP(A1113,Übersicht!$C$2:$D$67,2,FALSE)</f>
        <v>0</v>
      </c>
      <c r="E1113" s="23" t="str">
        <f>VLOOKUP(A1113,Übersicht!$C$2:$E$67,3,FALSE)</f>
        <v>&gt; 16 bar</v>
      </c>
      <c r="F1113" s="3">
        <v>1107</v>
      </c>
      <c r="G1113" s="3">
        <f>VLOOKUP(A1113,Übersicht!$C$2:$P$67,14,FALSE)</f>
        <v>99</v>
      </c>
      <c r="H1113" s="3">
        <v>1</v>
      </c>
      <c r="I1113" s="24">
        <v>476.33333333333331</v>
      </c>
      <c r="J1113" s="3">
        <v>1998</v>
      </c>
      <c r="K1113" s="4">
        <f t="shared" si="17"/>
        <v>1</v>
      </c>
      <c r="L1113" s="21">
        <f>VLOOKUP(A1113,Übersicht!$C$2:$F$67,4,FALSE)</f>
        <v>24</v>
      </c>
      <c r="M1113" s="21">
        <f>VLOOKUP(A1113,Übersicht!$C$2:$F$67,4,FALSE)</f>
        <v>24</v>
      </c>
      <c r="N1113" s="3" t="s">
        <v>67</v>
      </c>
      <c r="O1113" s="3">
        <v>1</v>
      </c>
      <c r="P1113" s="4">
        <f>VLOOKUP(A1113,Übersicht!$C$2:$I$67,7,FALSE)*100</f>
        <v>10</v>
      </c>
      <c r="Q1113" s="4" t="s">
        <v>67</v>
      </c>
      <c r="R1113" s="4">
        <f>VLOOKUP(A1113,Übersicht!$C$2:$J$67,8,FALSE)*100</f>
        <v>100</v>
      </c>
      <c r="S1113" s="4">
        <f>VLOOKUP(A1113,Übersicht!$C$2:$K$67,9,FALSE)*100</f>
        <v>30</v>
      </c>
      <c r="T1113" s="4" t="str">
        <f>VLOOKUP(A1113,Übersicht!$C$2:$L$67,10,FALSE)</f>
        <v>-</v>
      </c>
      <c r="U1113" s="25">
        <f>VLOOKUP(A1113,Übersicht!$C$2:$M$67,11,FALSE)</f>
        <v>12585</v>
      </c>
      <c r="V1113" s="25">
        <f>VLOOKUP(A1113,Übersicht!$C$2:$N$67,12,FALSE)</f>
        <v>12585</v>
      </c>
      <c r="W1113" s="25" t="str">
        <f>VLOOKUP(A1113,Übersicht!$C$2:$O$67,13,FALSE)</f>
        <v>-</v>
      </c>
      <c r="X1113" s="4" t="s">
        <v>67</v>
      </c>
    </row>
    <row r="1114" spans="1:24" x14ac:dyDescent="0.35">
      <c r="A1114" s="3">
        <v>2208</v>
      </c>
      <c r="B1114" s="22" t="s">
        <v>15</v>
      </c>
      <c r="C1114" t="s">
        <v>27</v>
      </c>
      <c r="D1114" s="23">
        <f>VLOOKUP(A1114,Übersicht!$C$2:$D$67,2,FALSE)</f>
        <v>0</v>
      </c>
      <c r="E1114" s="23" t="str">
        <f>VLOOKUP(A1114,Übersicht!$C$2:$E$67,3,FALSE)</f>
        <v>&gt; 16 bar</v>
      </c>
      <c r="F1114" s="3">
        <v>1108</v>
      </c>
      <c r="G1114" s="3">
        <f>VLOOKUP(A1114,Übersicht!$C$2:$P$67,14,FALSE)</f>
        <v>99</v>
      </c>
      <c r="H1114" s="3">
        <v>1</v>
      </c>
      <c r="I1114" s="24">
        <v>476.33333333333331</v>
      </c>
      <c r="J1114" s="3">
        <v>1999</v>
      </c>
      <c r="K1114" s="4">
        <f t="shared" si="17"/>
        <v>2</v>
      </c>
      <c r="L1114" s="21">
        <f>VLOOKUP(A1114,Übersicht!$C$2:$F$67,4,FALSE)</f>
        <v>24</v>
      </c>
      <c r="M1114" s="21">
        <f>VLOOKUP(A1114,Übersicht!$C$2:$F$67,4,FALSE)</f>
        <v>24</v>
      </c>
      <c r="N1114" s="3" t="s">
        <v>67</v>
      </c>
      <c r="O1114" s="3">
        <v>1</v>
      </c>
      <c r="P1114" s="4">
        <f>VLOOKUP(A1114,Übersicht!$C$2:$I$67,7,FALSE)*100</f>
        <v>10</v>
      </c>
      <c r="Q1114" s="4" t="s">
        <v>67</v>
      </c>
      <c r="R1114" s="4">
        <f>VLOOKUP(A1114,Übersicht!$C$2:$J$67,8,FALSE)*100</f>
        <v>100</v>
      </c>
      <c r="S1114" s="4">
        <f>VLOOKUP(A1114,Übersicht!$C$2:$K$67,9,FALSE)*100</f>
        <v>30</v>
      </c>
      <c r="T1114" s="4" t="str">
        <f>VLOOKUP(A1114,Übersicht!$C$2:$L$67,10,FALSE)</f>
        <v>-</v>
      </c>
      <c r="U1114" s="25">
        <f>VLOOKUP(A1114,Übersicht!$C$2:$M$67,11,FALSE)</f>
        <v>12585</v>
      </c>
      <c r="V1114" s="25">
        <f>VLOOKUP(A1114,Übersicht!$C$2:$N$67,12,FALSE)</f>
        <v>12585</v>
      </c>
      <c r="W1114" s="25" t="str">
        <f>VLOOKUP(A1114,Übersicht!$C$2:$O$67,13,FALSE)</f>
        <v>-</v>
      </c>
      <c r="X1114" s="4" t="s">
        <v>67</v>
      </c>
    </row>
    <row r="1115" spans="1:24" x14ac:dyDescent="0.35">
      <c r="A1115" s="3">
        <v>2208</v>
      </c>
      <c r="B1115" s="22" t="s">
        <v>15</v>
      </c>
      <c r="C1115" t="s">
        <v>27</v>
      </c>
      <c r="D1115" s="23">
        <f>VLOOKUP(A1115,Übersicht!$C$2:$D$67,2,FALSE)</f>
        <v>0</v>
      </c>
      <c r="E1115" s="23" t="str">
        <f>VLOOKUP(A1115,Übersicht!$C$2:$E$67,3,FALSE)</f>
        <v>&gt; 16 bar</v>
      </c>
      <c r="F1115" s="3">
        <v>1109</v>
      </c>
      <c r="G1115" s="3">
        <f>VLOOKUP(A1115,Übersicht!$C$2:$P$67,14,FALSE)</f>
        <v>99</v>
      </c>
      <c r="H1115" s="3">
        <v>1</v>
      </c>
      <c r="I1115" s="24">
        <v>476.33333333333331</v>
      </c>
      <c r="J1115" s="3">
        <v>2000</v>
      </c>
      <c r="K1115" s="4">
        <f t="shared" si="17"/>
        <v>3</v>
      </c>
      <c r="L1115" s="21">
        <f>VLOOKUP(A1115,Übersicht!$C$2:$F$67,4,FALSE)</f>
        <v>24</v>
      </c>
      <c r="M1115" s="21">
        <f>VLOOKUP(A1115,Übersicht!$C$2:$F$67,4,FALSE)</f>
        <v>24</v>
      </c>
      <c r="N1115" s="3" t="s">
        <v>67</v>
      </c>
      <c r="O1115" s="3">
        <v>1</v>
      </c>
      <c r="P1115" s="4">
        <f>VLOOKUP(A1115,Übersicht!$C$2:$I$67,7,FALSE)*100</f>
        <v>10</v>
      </c>
      <c r="Q1115" s="4" t="s">
        <v>67</v>
      </c>
      <c r="R1115" s="4">
        <f>VLOOKUP(A1115,Übersicht!$C$2:$J$67,8,FALSE)*100</f>
        <v>100</v>
      </c>
      <c r="S1115" s="4">
        <f>VLOOKUP(A1115,Übersicht!$C$2:$K$67,9,FALSE)*100</f>
        <v>30</v>
      </c>
      <c r="T1115" s="4" t="str">
        <f>VLOOKUP(A1115,Übersicht!$C$2:$L$67,10,FALSE)</f>
        <v>-</v>
      </c>
      <c r="U1115" s="25">
        <f>VLOOKUP(A1115,Übersicht!$C$2:$M$67,11,FALSE)</f>
        <v>12585</v>
      </c>
      <c r="V1115" s="25">
        <f>VLOOKUP(A1115,Übersicht!$C$2:$N$67,12,FALSE)</f>
        <v>12585</v>
      </c>
      <c r="W1115" s="25" t="str">
        <f>VLOOKUP(A1115,Übersicht!$C$2:$O$67,13,FALSE)</f>
        <v>-</v>
      </c>
      <c r="X1115" s="4" t="s">
        <v>67</v>
      </c>
    </row>
    <row r="1116" spans="1:24" x14ac:dyDescent="0.35">
      <c r="A1116" s="3">
        <v>2208</v>
      </c>
      <c r="B1116" s="22" t="s">
        <v>15</v>
      </c>
      <c r="C1116" t="s">
        <v>27</v>
      </c>
      <c r="D1116" s="23">
        <f>VLOOKUP(A1116,Übersicht!$C$2:$D$67,2,FALSE)</f>
        <v>0</v>
      </c>
      <c r="E1116" s="23" t="str">
        <f>VLOOKUP(A1116,Übersicht!$C$2:$E$67,3,FALSE)</f>
        <v>&gt; 16 bar</v>
      </c>
      <c r="F1116" s="3">
        <v>1110</v>
      </c>
      <c r="G1116" s="3">
        <f>VLOOKUP(A1116,Übersicht!$C$2:$P$67,14,FALSE)</f>
        <v>99</v>
      </c>
      <c r="H1116" s="3">
        <v>1</v>
      </c>
      <c r="I1116" s="24">
        <v>476.33333333333331</v>
      </c>
      <c r="J1116" s="3">
        <v>2001</v>
      </c>
      <c r="K1116" s="4">
        <f t="shared" si="17"/>
        <v>4</v>
      </c>
      <c r="L1116" s="21">
        <f>VLOOKUP(A1116,Übersicht!$C$2:$F$67,4,FALSE)</f>
        <v>24</v>
      </c>
      <c r="M1116" s="21">
        <f>VLOOKUP(A1116,Übersicht!$C$2:$F$67,4,FALSE)</f>
        <v>24</v>
      </c>
      <c r="N1116" s="3" t="s">
        <v>67</v>
      </c>
      <c r="O1116" s="3">
        <v>1</v>
      </c>
      <c r="P1116" s="4">
        <f>VLOOKUP(A1116,Übersicht!$C$2:$I$67,7,FALSE)*100</f>
        <v>10</v>
      </c>
      <c r="Q1116" s="4" t="s">
        <v>67</v>
      </c>
      <c r="R1116" s="4">
        <f>VLOOKUP(A1116,Übersicht!$C$2:$J$67,8,FALSE)*100</f>
        <v>100</v>
      </c>
      <c r="S1116" s="4">
        <f>VLOOKUP(A1116,Übersicht!$C$2:$K$67,9,FALSE)*100</f>
        <v>30</v>
      </c>
      <c r="T1116" s="4" t="str">
        <f>VLOOKUP(A1116,Übersicht!$C$2:$L$67,10,FALSE)</f>
        <v>-</v>
      </c>
      <c r="U1116" s="25">
        <f>VLOOKUP(A1116,Übersicht!$C$2:$M$67,11,FALSE)</f>
        <v>12585</v>
      </c>
      <c r="V1116" s="25">
        <f>VLOOKUP(A1116,Übersicht!$C$2:$N$67,12,FALSE)</f>
        <v>12585</v>
      </c>
      <c r="W1116" s="25" t="str">
        <f>VLOOKUP(A1116,Übersicht!$C$2:$O$67,13,FALSE)</f>
        <v>-</v>
      </c>
      <c r="X1116" s="4" t="s">
        <v>67</v>
      </c>
    </row>
    <row r="1117" spans="1:24" x14ac:dyDescent="0.35">
      <c r="A1117" s="3">
        <v>2208</v>
      </c>
      <c r="B1117" s="22" t="s">
        <v>15</v>
      </c>
      <c r="C1117" t="s">
        <v>27</v>
      </c>
      <c r="D1117" s="23">
        <f>VLOOKUP(A1117,Übersicht!$C$2:$D$67,2,FALSE)</f>
        <v>0</v>
      </c>
      <c r="E1117" s="23" t="str">
        <f>VLOOKUP(A1117,Übersicht!$C$2:$E$67,3,FALSE)</f>
        <v>&gt; 16 bar</v>
      </c>
      <c r="F1117" s="3">
        <v>1111</v>
      </c>
      <c r="G1117" s="3">
        <f>VLOOKUP(A1117,Übersicht!$C$2:$P$67,14,FALSE)</f>
        <v>99</v>
      </c>
      <c r="H1117" s="3">
        <v>1</v>
      </c>
      <c r="I1117" s="24">
        <v>476.33333333333331</v>
      </c>
      <c r="J1117" s="3">
        <v>2002</v>
      </c>
      <c r="K1117" s="4">
        <f t="shared" si="17"/>
        <v>5</v>
      </c>
      <c r="L1117" s="21">
        <f>VLOOKUP(A1117,Übersicht!$C$2:$F$67,4,FALSE)</f>
        <v>24</v>
      </c>
      <c r="M1117" s="21">
        <f>VLOOKUP(A1117,Übersicht!$C$2:$F$67,4,FALSE)</f>
        <v>24</v>
      </c>
      <c r="N1117" s="3" t="s">
        <v>67</v>
      </c>
      <c r="O1117" s="3">
        <v>1</v>
      </c>
      <c r="P1117" s="4">
        <f>VLOOKUP(A1117,Übersicht!$C$2:$I$67,7,FALSE)*100</f>
        <v>10</v>
      </c>
      <c r="Q1117" s="4" t="s">
        <v>67</v>
      </c>
      <c r="R1117" s="4">
        <f>VLOOKUP(A1117,Übersicht!$C$2:$J$67,8,FALSE)*100</f>
        <v>100</v>
      </c>
      <c r="S1117" s="4">
        <f>VLOOKUP(A1117,Übersicht!$C$2:$K$67,9,FALSE)*100</f>
        <v>30</v>
      </c>
      <c r="T1117" s="4" t="str">
        <f>VLOOKUP(A1117,Übersicht!$C$2:$L$67,10,FALSE)</f>
        <v>-</v>
      </c>
      <c r="U1117" s="25">
        <f>VLOOKUP(A1117,Übersicht!$C$2:$M$67,11,FALSE)</f>
        <v>12585</v>
      </c>
      <c r="V1117" s="25">
        <f>VLOOKUP(A1117,Übersicht!$C$2:$N$67,12,FALSE)</f>
        <v>12585</v>
      </c>
      <c r="W1117" s="25" t="str">
        <f>VLOOKUP(A1117,Übersicht!$C$2:$O$67,13,FALSE)</f>
        <v>-</v>
      </c>
      <c r="X1117" s="4" t="s">
        <v>67</v>
      </c>
    </row>
    <row r="1118" spans="1:24" x14ac:dyDescent="0.35">
      <c r="A1118" s="3">
        <v>2208</v>
      </c>
      <c r="B1118" s="22" t="s">
        <v>15</v>
      </c>
      <c r="C1118" t="s">
        <v>27</v>
      </c>
      <c r="D1118" s="23">
        <f>VLOOKUP(A1118,Übersicht!$C$2:$D$67,2,FALSE)</f>
        <v>0</v>
      </c>
      <c r="E1118" s="23" t="str">
        <f>VLOOKUP(A1118,Übersicht!$C$2:$E$67,3,FALSE)</f>
        <v>&gt; 16 bar</v>
      </c>
      <c r="F1118" s="3">
        <v>1112</v>
      </c>
      <c r="G1118" s="3">
        <f>VLOOKUP(A1118,Übersicht!$C$2:$P$67,14,FALSE)</f>
        <v>99</v>
      </c>
      <c r="H1118" s="3">
        <v>1</v>
      </c>
      <c r="I1118" s="24">
        <v>476.33333333333331</v>
      </c>
      <c r="J1118" s="3">
        <v>2003</v>
      </c>
      <c r="K1118" s="4">
        <f t="shared" si="17"/>
        <v>6</v>
      </c>
      <c r="L1118" s="21">
        <f>VLOOKUP(A1118,Übersicht!$C$2:$F$67,4,FALSE)</f>
        <v>24</v>
      </c>
      <c r="M1118" s="21">
        <f>VLOOKUP(A1118,Übersicht!$C$2:$F$67,4,FALSE)</f>
        <v>24</v>
      </c>
      <c r="N1118" s="3" t="s">
        <v>67</v>
      </c>
      <c r="O1118" s="3">
        <v>1</v>
      </c>
      <c r="P1118" s="4">
        <f>VLOOKUP(A1118,Übersicht!$C$2:$I$67,7,FALSE)*100</f>
        <v>10</v>
      </c>
      <c r="Q1118" s="4" t="s">
        <v>67</v>
      </c>
      <c r="R1118" s="4">
        <f>VLOOKUP(A1118,Übersicht!$C$2:$J$67,8,FALSE)*100</f>
        <v>100</v>
      </c>
      <c r="S1118" s="4">
        <f>VLOOKUP(A1118,Übersicht!$C$2:$K$67,9,FALSE)*100</f>
        <v>30</v>
      </c>
      <c r="T1118" s="4" t="str">
        <f>VLOOKUP(A1118,Übersicht!$C$2:$L$67,10,FALSE)</f>
        <v>-</v>
      </c>
      <c r="U1118" s="25">
        <f>VLOOKUP(A1118,Übersicht!$C$2:$M$67,11,FALSE)</f>
        <v>12585</v>
      </c>
      <c r="V1118" s="25">
        <f>VLOOKUP(A1118,Übersicht!$C$2:$N$67,12,FALSE)</f>
        <v>12585</v>
      </c>
      <c r="W1118" s="25" t="str">
        <f>VLOOKUP(A1118,Übersicht!$C$2:$O$67,13,FALSE)</f>
        <v>-</v>
      </c>
      <c r="X1118" s="4" t="s">
        <v>67</v>
      </c>
    </row>
    <row r="1119" spans="1:24" x14ac:dyDescent="0.35">
      <c r="A1119" s="3">
        <v>2208</v>
      </c>
      <c r="B1119" s="22" t="s">
        <v>15</v>
      </c>
      <c r="C1119" t="s">
        <v>27</v>
      </c>
      <c r="D1119" s="23">
        <f>VLOOKUP(A1119,Übersicht!$C$2:$D$67,2,FALSE)</f>
        <v>0</v>
      </c>
      <c r="E1119" s="23" t="str">
        <f>VLOOKUP(A1119,Übersicht!$C$2:$E$67,3,FALSE)</f>
        <v>&gt; 16 bar</v>
      </c>
      <c r="F1119" s="3">
        <v>1113</v>
      </c>
      <c r="G1119" s="3">
        <f>VLOOKUP(A1119,Übersicht!$C$2:$P$67,14,FALSE)</f>
        <v>99</v>
      </c>
      <c r="H1119" s="3">
        <v>1</v>
      </c>
      <c r="I1119" s="24">
        <v>476.33333333333331</v>
      </c>
      <c r="J1119" s="3">
        <v>2004</v>
      </c>
      <c r="K1119" s="4">
        <f t="shared" si="17"/>
        <v>7</v>
      </c>
      <c r="L1119" s="21">
        <f>VLOOKUP(A1119,Übersicht!$C$2:$F$67,4,FALSE)</f>
        <v>24</v>
      </c>
      <c r="M1119" s="21">
        <f>VLOOKUP(A1119,Übersicht!$C$2:$F$67,4,FALSE)</f>
        <v>24</v>
      </c>
      <c r="N1119" s="3" t="s">
        <v>67</v>
      </c>
      <c r="O1119" s="3">
        <v>1</v>
      </c>
      <c r="P1119" s="4">
        <f>VLOOKUP(A1119,Übersicht!$C$2:$I$67,7,FALSE)*100</f>
        <v>10</v>
      </c>
      <c r="Q1119" s="4" t="s">
        <v>67</v>
      </c>
      <c r="R1119" s="4">
        <f>VLOOKUP(A1119,Übersicht!$C$2:$J$67,8,FALSE)*100</f>
        <v>100</v>
      </c>
      <c r="S1119" s="4">
        <f>VLOOKUP(A1119,Übersicht!$C$2:$K$67,9,FALSE)*100</f>
        <v>30</v>
      </c>
      <c r="T1119" s="4" t="str">
        <f>VLOOKUP(A1119,Übersicht!$C$2:$L$67,10,FALSE)</f>
        <v>-</v>
      </c>
      <c r="U1119" s="25">
        <f>VLOOKUP(A1119,Übersicht!$C$2:$M$67,11,FALSE)</f>
        <v>12585</v>
      </c>
      <c r="V1119" s="25">
        <f>VLOOKUP(A1119,Übersicht!$C$2:$N$67,12,FALSE)</f>
        <v>12585</v>
      </c>
      <c r="W1119" s="25" t="str">
        <f>VLOOKUP(A1119,Übersicht!$C$2:$O$67,13,FALSE)</f>
        <v>-</v>
      </c>
      <c r="X1119" s="4" t="s">
        <v>67</v>
      </c>
    </row>
    <row r="1120" spans="1:24" x14ac:dyDescent="0.35">
      <c r="A1120" s="3">
        <v>2208</v>
      </c>
      <c r="B1120" s="22" t="s">
        <v>15</v>
      </c>
      <c r="C1120" t="s">
        <v>27</v>
      </c>
      <c r="D1120" s="23">
        <f>VLOOKUP(A1120,Übersicht!$C$2:$D$67,2,FALSE)</f>
        <v>0</v>
      </c>
      <c r="E1120" s="23" t="str">
        <f>VLOOKUP(A1120,Übersicht!$C$2:$E$67,3,FALSE)</f>
        <v>&gt; 16 bar</v>
      </c>
      <c r="F1120" s="3">
        <v>1114</v>
      </c>
      <c r="G1120" s="3">
        <f>VLOOKUP(A1120,Übersicht!$C$2:$P$67,14,FALSE)</f>
        <v>99</v>
      </c>
      <c r="H1120" s="3">
        <v>1</v>
      </c>
      <c r="I1120" s="24">
        <v>476.33333333333331</v>
      </c>
      <c r="J1120" s="3">
        <v>2005</v>
      </c>
      <c r="K1120" s="4">
        <f t="shared" si="17"/>
        <v>8</v>
      </c>
      <c r="L1120" s="21">
        <f>VLOOKUP(A1120,Übersicht!$C$2:$F$67,4,FALSE)</f>
        <v>24</v>
      </c>
      <c r="M1120" s="21">
        <f>VLOOKUP(A1120,Übersicht!$C$2:$F$67,4,FALSE)</f>
        <v>24</v>
      </c>
      <c r="N1120" s="3" t="s">
        <v>67</v>
      </c>
      <c r="O1120" s="3">
        <v>1</v>
      </c>
      <c r="P1120" s="4">
        <f>VLOOKUP(A1120,Übersicht!$C$2:$I$67,7,FALSE)*100</f>
        <v>10</v>
      </c>
      <c r="Q1120" s="4" t="s">
        <v>67</v>
      </c>
      <c r="R1120" s="4">
        <f>VLOOKUP(A1120,Übersicht!$C$2:$J$67,8,FALSE)*100</f>
        <v>100</v>
      </c>
      <c r="S1120" s="4">
        <f>VLOOKUP(A1120,Übersicht!$C$2:$K$67,9,FALSE)*100</f>
        <v>30</v>
      </c>
      <c r="T1120" s="4" t="str">
        <f>VLOOKUP(A1120,Übersicht!$C$2:$L$67,10,FALSE)</f>
        <v>-</v>
      </c>
      <c r="U1120" s="25">
        <f>VLOOKUP(A1120,Übersicht!$C$2:$M$67,11,FALSE)</f>
        <v>12585</v>
      </c>
      <c r="V1120" s="25">
        <f>VLOOKUP(A1120,Übersicht!$C$2:$N$67,12,FALSE)</f>
        <v>12585</v>
      </c>
      <c r="W1120" s="25" t="str">
        <f>VLOOKUP(A1120,Übersicht!$C$2:$O$67,13,FALSE)</f>
        <v>-</v>
      </c>
      <c r="X1120" s="4" t="s">
        <v>67</v>
      </c>
    </row>
    <row r="1121" spans="1:24" x14ac:dyDescent="0.35">
      <c r="A1121" s="3">
        <v>2208</v>
      </c>
      <c r="B1121" s="22" t="s">
        <v>15</v>
      </c>
      <c r="C1121" t="s">
        <v>27</v>
      </c>
      <c r="D1121" s="23">
        <f>VLOOKUP(A1121,Übersicht!$C$2:$D$67,2,FALSE)</f>
        <v>0</v>
      </c>
      <c r="E1121" s="23" t="str">
        <f>VLOOKUP(A1121,Übersicht!$C$2:$E$67,3,FALSE)</f>
        <v>&gt; 16 bar</v>
      </c>
      <c r="F1121" s="3">
        <v>1115</v>
      </c>
      <c r="G1121" s="3">
        <f>VLOOKUP(A1121,Übersicht!$C$2:$P$67,14,FALSE)</f>
        <v>99</v>
      </c>
      <c r="H1121" s="3">
        <v>1</v>
      </c>
      <c r="I1121" s="24">
        <v>476.33333333333331</v>
      </c>
      <c r="J1121" s="3">
        <v>2006</v>
      </c>
      <c r="K1121" s="4">
        <f t="shared" si="17"/>
        <v>9</v>
      </c>
      <c r="L1121" s="21">
        <f>VLOOKUP(A1121,Übersicht!$C$2:$F$67,4,FALSE)</f>
        <v>24</v>
      </c>
      <c r="M1121" s="21">
        <f>VLOOKUP(A1121,Übersicht!$C$2:$F$67,4,FALSE)</f>
        <v>24</v>
      </c>
      <c r="N1121" s="3" t="s">
        <v>67</v>
      </c>
      <c r="O1121" s="3">
        <v>1</v>
      </c>
      <c r="P1121" s="4">
        <f>VLOOKUP(A1121,Übersicht!$C$2:$I$67,7,FALSE)*100</f>
        <v>10</v>
      </c>
      <c r="Q1121" s="4" t="s">
        <v>67</v>
      </c>
      <c r="R1121" s="4">
        <f>VLOOKUP(A1121,Übersicht!$C$2:$J$67,8,FALSE)*100</f>
        <v>100</v>
      </c>
      <c r="S1121" s="4">
        <f>VLOOKUP(A1121,Übersicht!$C$2:$K$67,9,FALSE)*100</f>
        <v>30</v>
      </c>
      <c r="T1121" s="4" t="str">
        <f>VLOOKUP(A1121,Übersicht!$C$2:$L$67,10,FALSE)</f>
        <v>-</v>
      </c>
      <c r="U1121" s="25">
        <f>VLOOKUP(A1121,Übersicht!$C$2:$M$67,11,FALSE)</f>
        <v>12585</v>
      </c>
      <c r="V1121" s="25">
        <f>VLOOKUP(A1121,Übersicht!$C$2:$N$67,12,FALSE)</f>
        <v>12585</v>
      </c>
      <c r="W1121" s="25" t="str">
        <f>VLOOKUP(A1121,Übersicht!$C$2:$O$67,13,FALSE)</f>
        <v>-</v>
      </c>
      <c r="X1121" s="4" t="s">
        <v>67</v>
      </c>
    </row>
    <row r="1122" spans="1:24" x14ac:dyDescent="0.35">
      <c r="A1122" s="3">
        <v>2208</v>
      </c>
      <c r="B1122" s="22" t="s">
        <v>15</v>
      </c>
      <c r="C1122" t="s">
        <v>27</v>
      </c>
      <c r="D1122" s="23">
        <f>VLOOKUP(A1122,Übersicht!$C$2:$D$67,2,FALSE)</f>
        <v>0</v>
      </c>
      <c r="E1122" s="23" t="str">
        <f>VLOOKUP(A1122,Übersicht!$C$2:$E$67,3,FALSE)</f>
        <v>&gt; 16 bar</v>
      </c>
      <c r="F1122" s="3">
        <v>1116</v>
      </c>
      <c r="G1122" s="3">
        <f>VLOOKUP(A1122,Übersicht!$C$2:$P$67,14,FALSE)</f>
        <v>99</v>
      </c>
      <c r="H1122" s="3">
        <v>1</v>
      </c>
      <c r="I1122" s="24">
        <v>476.33333333333331</v>
      </c>
      <c r="J1122" s="3">
        <v>2007</v>
      </c>
      <c r="K1122" s="4">
        <f t="shared" si="17"/>
        <v>10</v>
      </c>
      <c r="L1122" s="21">
        <f>VLOOKUP(A1122,Übersicht!$C$2:$F$67,4,FALSE)</f>
        <v>24</v>
      </c>
      <c r="M1122" s="21">
        <f>VLOOKUP(A1122,Übersicht!$C$2:$F$67,4,FALSE)</f>
        <v>24</v>
      </c>
      <c r="N1122" s="3" t="s">
        <v>67</v>
      </c>
      <c r="O1122" s="3">
        <v>1</v>
      </c>
      <c r="P1122" s="4">
        <f>VLOOKUP(A1122,Übersicht!$C$2:$I$67,7,FALSE)*100</f>
        <v>10</v>
      </c>
      <c r="Q1122" s="4" t="s">
        <v>67</v>
      </c>
      <c r="R1122" s="4">
        <f>VLOOKUP(A1122,Übersicht!$C$2:$J$67,8,FALSE)*100</f>
        <v>100</v>
      </c>
      <c r="S1122" s="4">
        <f>VLOOKUP(A1122,Übersicht!$C$2:$K$67,9,FALSE)*100</f>
        <v>30</v>
      </c>
      <c r="T1122" s="4" t="str">
        <f>VLOOKUP(A1122,Übersicht!$C$2:$L$67,10,FALSE)</f>
        <v>-</v>
      </c>
      <c r="U1122" s="25">
        <f>VLOOKUP(A1122,Übersicht!$C$2:$M$67,11,FALSE)</f>
        <v>12585</v>
      </c>
      <c r="V1122" s="25">
        <f>VLOOKUP(A1122,Übersicht!$C$2:$N$67,12,FALSE)</f>
        <v>12585</v>
      </c>
      <c r="W1122" s="25" t="str">
        <f>VLOOKUP(A1122,Übersicht!$C$2:$O$67,13,FALSE)</f>
        <v>-</v>
      </c>
      <c r="X1122" s="4" t="s">
        <v>67</v>
      </c>
    </row>
    <row r="1123" spans="1:24" x14ac:dyDescent="0.35">
      <c r="A1123" s="3">
        <v>2208</v>
      </c>
      <c r="B1123" s="22" t="s">
        <v>15</v>
      </c>
      <c r="C1123" t="s">
        <v>27</v>
      </c>
      <c r="D1123" s="23">
        <f>VLOOKUP(A1123,Übersicht!$C$2:$D$67,2,FALSE)</f>
        <v>0</v>
      </c>
      <c r="E1123" s="23" t="str">
        <f>VLOOKUP(A1123,Übersicht!$C$2:$E$67,3,FALSE)</f>
        <v>&gt; 16 bar</v>
      </c>
      <c r="F1123" s="3">
        <v>1117</v>
      </c>
      <c r="G1123" s="3">
        <f>VLOOKUP(A1123,Übersicht!$C$2:$P$67,14,FALSE)</f>
        <v>99</v>
      </c>
      <c r="H1123" s="3">
        <v>1</v>
      </c>
      <c r="I1123" s="24">
        <v>476.33333333333331</v>
      </c>
      <c r="J1123" s="3">
        <v>2008</v>
      </c>
      <c r="K1123" s="4">
        <f t="shared" si="17"/>
        <v>11</v>
      </c>
      <c r="L1123" s="21">
        <f>VLOOKUP(A1123,Übersicht!$C$2:$F$67,4,FALSE)</f>
        <v>24</v>
      </c>
      <c r="M1123" s="21">
        <f>VLOOKUP(A1123,Übersicht!$C$2:$F$67,4,FALSE)</f>
        <v>24</v>
      </c>
      <c r="N1123" s="3" t="s">
        <v>67</v>
      </c>
      <c r="O1123" s="3">
        <v>1</v>
      </c>
      <c r="P1123" s="4">
        <f>VLOOKUP(A1123,Übersicht!$C$2:$I$67,7,FALSE)*100</f>
        <v>10</v>
      </c>
      <c r="Q1123" s="4" t="s">
        <v>67</v>
      </c>
      <c r="R1123" s="4">
        <f>VLOOKUP(A1123,Übersicht!$C$2:$J$67,8,FALSE)*100</f>
        <v>100</v>
      </c>
      <c r="S1123" s="4">
        <f>VLOOKUP(A1123,Übersicht!$C$2:$K$67,9,FALSE)*100</f>
        <v>30</v>
      </c>
      <c r="T1123" s="4" t="str">
        <f>VLOOKUP(A1123,Übersicht!$C$2:$L$67,10,FALSE)</f>
        <v>-</v>
      </c>
      <c r="U1123" s="25">
        <f>VLOOKUP(A1123,Übersicht!$C$2:$M$67,11,FALSE)</f>
        <v>12585</v>
      </c>
      <c r="V1123" s="25">
        <f>VLOOKUP(A1123,Übersicht!$C$2:$N$67,12,FALSE)</f>
        <v>12585</v>
      </c>
      <c r="W1123" s="25" t="str">
        <f>VLOOKUP(A1123,Übersicht!$C$2:$O$67,13,FALSE)</f>
        <v>-</v>
      </c>
      <c r="X1123" s="4" t="s">
        <v>67</v>
      </c>
    </row>
    <row r="1124" spans="1:24" x14ac:dyDescent="0.35">
      <c r="A1124" s="3">
        <v>2208</v>
      </c>
      <c r="B1124" s="22" t="s">
        <v>15</v>
      </c>
      <c r="C1124" t="s">
        <v>27</v>
      </c>
      <c r="D1124" s="23">
        <f>VLOOKUP(A1124,Übersicht!$C$2:$D$67,2,FALSE)</f>
        <v>0</v>
      </c>
      <c r="E1124" s="23" t="str">
        <f>VLOOKUP(A1124,Übersicht!$C$2:$E$67,3,FALSE)</f>
        <v>&gt; 16 bar</v>
      </c>
      <c r="F1124" s="3">
        <v>1118</v>
      </c>
      <c r="G1124" s="3">
        <f>VLOOKUP(A1124,Übersicht!$C$2:$P$67,14,FALSE)</f>
        <v>99</v>
      </c>
      <c r="H1124" s="3">
        <v>1</v>
      </c>
      <c r="I1124" s="24">
        <v>476.33333333333331</v>
      </c>
      <c r="J1124" s="3">
        <v>2009</v>
      </c>
      <c r="K1124" s="4">
        <f t="shared" si="17"/>
        <v>12</v>
      </c>
      <c r="L1124" s="21">
        <f>VLOOKUP(A1124,Übersicht!$C$2:$F$67,4,FALSE)</f>
        <v>24</v>
      </c>
      <c r="M1124" s="21">
        <f>VLOOKUP(A1124,Übersicht!$C$2:$F$67,4,FALSE)</f>
        <v>24</v>
      </c>
      <c r="N1124" s="3" t="s">
        <v>67</v>
      </c>
      <c r="O1124" s="3">
        <v>1</v>
      </c>
      <c r="P1124" s="4">
        <f>VLOOKUP(A1124,Übersicht!$C$2:$I$67,7,FALSE)*100</f>
        <v>10</v>
      </c>
      <c r="Q1124" s="4" t="s">
        <v>67</v>
      </c>
      <c r="R1124" s="4">
        <f>VLOOKUP(A1124,Übersicht!$C$2:$J$67,8,FALSE)*100</f>
        <v>100</v>
      </c>
      <c r="S1124" s="4">
        <f>VLOOKUP(A1124,Übersicht!$C$2:$K$67,9,FALSE)*100</f>
        <v>30</v>
      </c>
      <c r="T1124" s="4" t="str">
        <f>VLOOKUP(A1124,Übersicht!$C$2:$L$67,10,FALSE)</f>
        <v>-</v>
      </c>
      <c r="U1124" s="25">
        <f>VLOOKUP(A1124,Übersicht!$C$2:$M$67,11,FALSE)</f>
        <v>12585</v>
      </c>
      <c r="V1124" s="25">
        <f>VLOOKUP(A1124,Übersicht!$C$2:$N$67,12,FALSE)</f>
        <v>12585</v>
      </c>
      <c r="W1124" s="25" t="str">
        <f>VLOOKUP(A1124,Übersicht!$C$2:$O$67,13,FALSE)</f>
        <v>-</v>
      </c>
      <c r="X1124" s="4" t="s">
        <v>67</v>
      </c>
    </row>
    <row r="1125" spans="1:24" x14ac:dyDescent="0.35">
      <c r="A1125" s="3">
        <v>2208</v>
      </c>
      <c r="B1125" s="22" t="s">
        <v>15</v>
      </c>
      <c r="C1125" t="s">
        <v>27</v>
      </c>
      <c r="D1125" s="23">
        <f>VLOOKUP(A1125,Übersicht!$C$2:$D$67,2,FALSE)</f>
        <v>0</v>
      </c>
      <c r="E1125" s="23" t="str">
        <f>VLOOKUP(A1125,Übersicht!$C$2:$E$67,3,FALSE)</f>
        <v>&gt; 16 bar</v>
      </c>
      <c r="F1125" s="3">
        <v>1119</v>
      </c>
      <c r="G1125" s="3">
        <f>VLOOKUP(A1125,Übersicht!$C$2:$P$67,14,FALSE)</f>
        <v>99</v>
      </c>
      <c r="H1125" s="3">
        <v>1</v>
      </c>
      <c r="I1125" s="24">
        <v>476.33333333333331</v>
      </c>
      <c r="J1125" s="3">
        <v>2010</v>
      </c>
      <c r="K1125" s="4">
        <f t="shared" si="17"/>
        <v>13</v>
      </c>
      <c r="L1125" s="21">
        <f>VLOOKUP(A1125,Übersicht!$C$2:$F$67,4,FALSE)</f>
        <v>24</v>
      </c>
      <c r="M1125" s="21">
        <f>VLOOKUP(A1125,Übersicht!$C$2:$F$67,4,FALSE)</f>
        <v>24</v>
      </c>
      <c r="N1125" s="3" t="s">
        <v>67</v>
      </c>
      <c r="O1125" s="3">
        <v>1</v>
      </c>
      <c r="P1125" s="4">
        <f>VLOOKUP(A1125,Übersicht!$C$2:$I$67,7,FALSE)*100</f>
        <v>10</v>
      </c>
      <c r="Q1125" s="4" t="s">
        <v>67</v>
      </c>
      <c r="R1125" s="4">
        <f>VLOOKUP(A1125,Übersicht!$C$2:$J$67,8,FALSE)*100</f>
        <v>100</v>
      </c>
      <c r="S1125" s="4">
        <f>VLOOKUP(A1125,Übersicht!$C$2:$K$67,9,FALSE)*100</f>
        <v>30</v>
      </c>
      <c r="T1125" s="4" t="str">
        <f>VLOOKUP(A1125,Übersicht!$C$2:$L$67,10,FALSE)</f>
        <v>-</v>
      </c>
      <c r="U1125" s="25">
        <f>VLOOKUP(A1125,Übersicht!$C$2:$M$67,11,FALSE)</f>
        <v>12585</v>
      </c>
      <c r="V1125" s="25">
        <f>VLOOKUP(A1125,Übersicht!$C$2:$N$67,12,FALSE)</f>
        <v>12585</v>
      </c>
      <c r="W1125" s="25" t="str">
        <f>VLOOKUP(A1125,Übersicht!$C$2:$O$67,13,FALSE)</f>
        <v>-</v>
      </c>
      <c r="X1125" s="4" t="s">
        <v>67</v>
      </c>
    </row>
    <row r="1126" spans="1:24" x14ac:dyDescent="0.35">
      <c r="A1126" s="3">
        <v>2208</v>
      </c>
      <c r="B1126" s="22" t="s">
        <v>15</v>
      </c>
      <c r="C1126" t="s">
        <v>27</v>
      </c>
      <c r="D1126" s="23">
        <f>VLOOKUP(A1126,Übersicht!$C$2:$D$67,2,FALSE)</f>
        <v>0</v>
      </c>
      <c r="E1126" s="23" t="str">
        <f>VLOOKUP(A1126,Übersicht!$C$2:$E$67,3,FALSE)</f>
        <v>&gt; 16 bar</v>
      </c>
      <c r="F1126" s="3">
        <v>1120</v>
      </c>
      <c r="G1126" s="3">
        <f>VLOOKUP(A1126,Übersicht!$C$2:$P$67,14,FALSE)</f>
        <v>99</v>
      </c>
      <c r="H1126" s="3">
        <v>1</v>
      </c>
      <c r="I1126" s="24">
        <v>476.33333333333331</v>
      </c>
      <c r="J1126" s="3">
        <v>2011</v>
      </c>
      <c r="K1126" s="4">
        <f t="shared" si="17"/>
        <v>14</v>
      </c>
      <c r="L1126" s="21">
        <f>VLOOKUP(A1126,Übersicht!$C$2:$F$67,4,FALSE)</f>
        <v>24</v>
      </c>
      <c r="M1126" s="21">
        <f>VLOOKUP(A1126,Übersicht!$C$2:$F$67,4,FALSE)</f>
        <v>24</v>
      </c>
      <c r="N1126" s="3" t="s">
        <v>67</v>
      </c>
      <c r="O1126" s="3">
        <v>1</v>
      </c>
      <c r="P1126" s="4">
        <f>VLOOKUP(A1126,Übersicht!$C$2:$I$67,7,FALSE)*100</f>
        <v>10</v>
      </c>
      <c r="Q1126" s="4" t="s">
        <v>67</v>
      </c>
      <c r="R1126" s="4">
        <f>VLOOKUP(A1126,Übersicht!$C$2:$J$67,8,FALSE)*100</f>
        <v>100</v>
      </c>
      <c r="S1126" s="4">
        <f>VLOOKUP(A1126,Übersicht!$C$2:$K$67,9,FALSE)*100</f>
        <v>30</v>
      </c>
      <c r="T1126" s="4" t="str">
        <f>VLOOKUP(A1126,Übersicht!$C$2:$L$67,10,FALSE)</f>
        <v>-</v>
      </c>
      <c r="U1126" s="25">
        <f>VLOOKUP(A1126,Übersicht!$C$2:$M$67,11,FALSE)</f>
        <v>12585</v>
      </c>
      <c r="V1126" s="25">
        <f>VLOOKUP(A1126,Übersicht!$C$2:$N$67,12,FALSE)</f>
        <v>12585</v>
      </c>
      <c r="W1126" s="25" t="str">
        <f>VLOOKUP(A1126,Übersicht!$C$2:$O$67,13,FALSE)</f>
        <v>-</v>
      </c>
      <c r="X1126" s="4" t="s">
        <v>67</v>
      </c>
    </row>
    <row r="1127" spans="1:24" x14ac:dyDescent="0.35">
      <c r="A1127" s="3">
        <v>2208</v>
      </c>
      <c r="B1127" s="22" t="s">
        <v>15</v>
      </c>
      <c r="C1127" t="s">
        <v>27</v>
      </c>
      <c r="D1127" s="23">
        <f>VLOOKUP(A1127,Übersicht!$C$2:$D$67,2,FALSE)</f>
        <v>0</v>
      </c>
      <c r="E1127" s="23" t="str">
        <f>VLOOKUP(A1127,Übersicht!$C$2:$E$67,3,FALSE)</f>
        <v>&gt; 16 bar</v>
      </c>
      <c r="F1127" s="3">
        <v>1121</v>
      </c>
      <c r="G1127" s="3">
        <f>VLOOKUP(A1127,Übersicht!$C$2:$P$67,14,FALSE)</f>
        <v>99</v>
      </c>
      <c r="H1127" s="3">
        <v>1</v>
      </c>
      <c r="I1127" s="24">
        <v>476.33333333333331</v>
      </c>
      <c r="J1127" s="3">
        <v>2012</v>
      </c>
      <c r="K1127" s="4">
        <f t="shared" si="17"/>
        <v>15</v>
      </c>
      <c r="L1127" s="21">
        <f>VLOOKUP(A1127,Übersicht!$C$2:$F$67,4,FALSE)</f>
        <v>24</v>
      </c>
      <c r="M1127" s="21">
        <f>VLOOKUP(A1127,Übersicht!$C$2:$F$67,4,FALSE)</f>
        <v>24</v>
      </c>
      <c r="N1127" s="3" t="s">
        <v>67</v>
      </c>
      <c r="O1127" s="3">
        <v>1</v>
      </c>
      <c r="P1127" s="4">
        <f>VLOOKUP(A1127,Übersicht!$C$2:$I$67,7,FALSE)*100</f>
        <v>10</v>
      </c>
      <c r="Q1127" s="4" t="s">
        <v>67</v>
      </c>
      <c r="R1127" s="4">
        <f>VLOOKUP(A1127,Übersicht!$C$2:$J$67,8,FALSE)*100</f>
        <v>100</v>
      </c>
      <c r="S1127" s="4">
        <f>VLOOKUP(A1127,Übersicht!$C$2:$K$67,9,FALSE)*100</f>
        <v>30</v>
      </c>
      <c r="T1127" s="4" t="str">
        <f>VLOOKUP(A1127,Übersicht!$C$2:$L$67,10,FALSE)</f>
        <v>-</v>
      </c>
      <c r="U1127" s="25">
        <f>VLOOKUP(A1127,Übersicht!$C$2:$M$67,11,FALSE)</f>
        <v>12585</v>
      </c>
      <c r="V1127" s="25">
        <f>VLOOKUP(A1127,Übersicht!$C$2:$N$67,12,FALSE)</f>
        <v>12585</v>
      </c>
      <c r="W1127" s="25" t="str">
        <f>VLOOKUP(A1127,Übersicht!$C$2:$O$67,13,FALSE)</f>
        <v>-</v>
      </c>
      <c r="X1127" s="4" t="s">
        <v>67</v>
      </c>
    </row>
    <row r="1128" spans="1:24" x14ac:dyDescent="0.35">
      <c r="A1128" s="3">
        <v>2208</v>
      </c>
      <c r="B1128" s="22" t="s">
        <v>15</v>
      </c>
      <c r="C1128" t="s">
        <v>27</v>
      </c>
      <c r="D1128" s="23">
        <f>VLOOKUP(A1128,Übersicht!$C$2:$D$67,2,FALSE)</f>
        <v>0</v>
      </c>
      <c r="E1128" s="23" t="str">
        <f>VLOOKUP(A1128,Übersicht!$C$2:$E$67,3,FALSE)</f>
        <v>&gt; 16 bar</v>
      </c>
      <c r="F1128" s="3">
        <v>1122</v>
      </c>
      <c r="G1128" s="3">
        <f>VLOOKUP(A1128,Übersicht!$C$2:$P$67,14,FALSE)</f>
        <v>99</v>
      </c>
      <c r="H1128" s="3">
        <v>1</v>
      </c>
      <c r="I1128" s="24">
        <v>476.33333333333331</v>
      </c>
      <c r="J1128" s="3">
        <v>2013</v>
      </c>
      <c r="K1128" s="4">
        <f t="shared" si="17"/>
        <v>16</v>
      </c>
      <c r="L1128" s="21">
        <f>VLOOKUP(A1128,Übersicht!$C$2:$F$67,4,FALSE)</f>
        <v>24</v>
      </c>
      <c r="M1128" s="21">
        <f>VLOOKUP(A1128,Übersicht!$C$2:$F$67,4,FALSE)</f>
        <v>24</v>
      </c>
      <c r="N1128" s="3" t="s">
        <v>67</v>
      </c>
      <c r="O1128" s="3">
        <v>1</v>
      </c>
      <c r="P1128" s="4">
        <f>VLOOKUP(A1128,Übersicht!$C$2:$I$67,7,FALSE)*100</f>
        <v>10</v>
      </c>
      <c r="Q1128" s="4" t="s">
        <v>67</v>
      </c>
      <c r="R1128" s="4">
        <f>VLOOKUP(A1128,Übersicht!$C$2:$J$67,8,FALSE)*100</f>
        <v>100</v>
      </c>
      <c r="S1128" s="4">
        <f>VLOOKUP(A1128,Übersicht!$C$2:$K$67,9,FALSE)*100</f>
        <v>30</v>
      </c>
      <c r="T1128" s="4" t="str">
        <f>VLOOKUP(A1128,Übersicht!$C$2:$L$67,10,FALSE)</f>
        <v>-</v>
      </c>
      <c r="U1128" s="25">
        <f>VLOOKUP(A1128,Übersicht!$C$2:$M$67,11,FALSE)</f>
        <v>12585</v>
      </c>
      <c r="V1128" s="25">
        <f>VLOOKUP(A1128,Übersicht!$C$2:$N$67,12,FALSE)</f>
        <v>12585</v>
      </c>
      <c r="W1128" s="25" t="str">
        <f>VLOOKUP(A1128,Übersicht!$C$2:$O$67,13,FALSE)</f>
        <v>-</v>
      </c>
      <c r="X1128" s="4" t="s">
        <v>67</v>
      </c>
    </row>
    <row r="1129" spans="1:24" x14ac:dyDescent="0.35">
      <c r="A1129" s="3">
        <v>2208</v>
      </c>
      <c r="B1129" s="22" t="s">
        <v>15</v>
      </c>
      <c r="C1129" t="s">
        <v>27</v>
      </c>
      <c r="D1129" s="23">
        <f>VLOOKUP(A1129,Übersicht!$C$2:$D$67,2,FALSE)</f>
        <v>0</v>
      </c>
      <c r="E1129" s="23" t="str">
        <f>VLOOKUP(A1129,Übersicht!$C$2:$E$67,3,FALSE)</f>
        <v>&gt; 16 bar</v>
      </c>
      <c r="F1129" s="3">
        <v>1123</v>
      </c>
      <c r="G1129" s="3">
        <f>VLOOKUP(A1129,Übersicht!$C$2:$P$67,14,FALSE)</f>
        <v>99</v>
      </c>
      <c r="H1129" s="3">
        <v>1</v>
      </c>
      <c r="I1129" s="24">
        <v>476.33333333333331</v>
      </c>
      <c r="J1129" s="3">
        <v>2014</v>
      </c>
      <c r="K1129" s="4">
        <f t="shared" si="17"/>
        <v>17</v>
      </c>
      <c r="L1129" s="21">
        <f>VLOOKUP(A1129,Übersicht!$C$2:$F$67,4,FALSE)</f>
        <v>24</v>
      </c>
      <c r="M1129" s="21">
        <f>VLOOKUP(A1129,Übersicht!$C$2:$F$67,4,FALSE)</f>
        <v>24</v>
      </c>
      <c r="N1129" s="3" t="s">
        <v>67</v>
      </c>
      <c r="O1129" s="3">
        <v>1</v>
      </c>
      <c r="P1129" s="4">
        <f>VLOOKUP(A1129,Übersicht!$C$2:$I$67,7,FALSE)*100</f>
        <v>10</v>
      </c>
      <c r="Q1129" s="4" t="s">
        <v>67</v>
      </c>
      <c r="R1129" s="4">
        <f>VLOOKUP(A1129,Übersicht!$C$2:$J$67,8,FALSE)*100</f>
        <v>100</v>
      </c>
      <c r="S1129" s="4">
        <f>VLOOKUP(A1129,Übersicht!$C$2:$K$67,9,FALSE)*100</f>
        <v>30</v>
      </c>
      <c r="T1129" s="4" t="str">
        <f>VLOOKUP(A1129,Übersicht!$C$2:$L$67,10,FALSE)</f>
        <v>-</v>
      </c>
      <c r="U1129" s="25">
        <f>VLOOKUP(A1129,Übersicht!$C$2:$M$67,11,FALSE)</f>
        <v>12585</v>
      </c>
      <c r="V1129" s="25">
        <f>VLOOKUP(A1129,Übersicht!$C$2:$N$67,12,FALSE)</f>
        <v>12585</v>
      </c>
      <c r="W1129" s="25" t="str">
        <f>VLOOKUP(A1129,Übersicht!$C$2:$O$67,13,FALSE)</f>
        <v>-</v>
      </c>
      <c r="X1129" s="4" t="s">
        <v>67</v>
      </c>
    </row>
    <row r="1130" spans="1:24" x14ac:dyDescent="0.35">
      <c r="A1130" s="3">
        <v>2208</v>
      </c>
      <c r="B1130" s="22" t="s">
        <v>15</v>
      </c>
      <c r="C1130" t="s">
        <v>27</v>
      </c>
      <c r="D1130" s="23">
        <f>VLOOKUP(A1130,Übersicht!$C$2:$D$67,2,FALSE)</f>
        <v>0</v>
      </c>
      <c r="E1130" s="23" t="str">
        <f>VLOOKUP(A1130,Übersicht!$C$2:$E$67,3,FALSE)</f>
        <v>&gt; 16 bar</v>
      </c>
      <c r="F1130" s="3">
        <v>1124</v>
      </c>
      <c r="G1130" s="3">
        <f>VLOOKUP(A1130,Übersicht!$C$2:$P$67,14,FALSE)</f>
        <v>99</v>
      </c>
      <c r="H1130" s="3">
        <v>1</v>
      </c>
      <c r="I1130" s="24">
        <v>476.33333333333331</v>
      </c>
      <c r="J1130" s="3">
        <v>2015</v>
      </c>
      <c r="K1130" s="4">
        <f t="shared" si="17"/>
        <v>18</v>
      </c>
      <c r="L1130" s="21">
        <f>VLOOKUP(A1130,Übersicht!$C$2:$F$67,4,FALSE)</f>
        <v>24</v>
      </c>
      <c r="M1130" s="21">
        <f>VLOOKUP(A1130,Übersicht!$C$2:$F$67,4,FALSE)</f>
        <v>24</v>
      </c>
      <c r="N1130" s="3" t="s">
        <v>67</v>
      </c>
      <c r="O1130" s="3">
        <v>1</v>
      </c>
      <c r="P1130" s="4">
        <f>VLOOKUP(A1130,Übersicht!$C$2:$I$67,7,FALSE)*100</f>
        <v>10</v>
      </c>
      <c r="Q1130" s="4" t="s">
        <v>67</v>
      </c>
      <c r="R1130" s="4">
        <f>VLOOKUP(A1130,Übersicht!$C$2:$J$67,8,FALSE)*100</f>
        <v>100</v>
      </c>
      <c r="S1130" s="4">
        <f>VLOOKUP(A1130,Übersicht!$C$2:$K$67,9,FALSE)*100</f>
        <v>30</v>
      </c>
      <c r="T1130" s="4" t="str">
        <f>VLOOKUP(A1130,Übersicht!$C$2:$L$67,10,FALSE)</f>
        <v>-</v>
      </c>
      <c r="U1130" s="25">
        <f>VLOOKUP(A1130,Übersicht!$C$2:$M$67,11,FALSE)</f>
        <v>12585</v>
      </c>
      <c r="V1130" s="25">
        <f>VLOOKUP(A1130,Übersicht!$C$2:$N$67,12,FALSE)</f>
        <v>12585</v>
      </c>
      <c r="W1130" s="25" t="str">
        <f>VLOOKUP(A1130,Übersicht!$C$2:$O$67,13,FALSE)</f>
        <v>-</v>
      </c>
      <c r="X1130" s="4" t="s">
        <v>67</v>
      </c>
    </row>
    <row r="1131" spans="1:24" x14ac:dyDescent="0.35">
      <c r="A1131" s="3">
        <v>2208</v>
      </c>
      <c r="B1131" s="22" t="s">
        <v>15</v>
      </c>
      <c r="C1131" t="s">
        <v>27</v>
      </c>
      <c r="D1131" s="23">
        <f>VLOOKUP(A1131,Übersicht!$C$2:$D$67,2,FALSE)</f>
        <v>0</v>
      </c>
      <c r="E1131" s="23" t="str">
        <f>VLOOKUP(A1131,Übersicht!$C$2:$E$67,3,FALSE)</f>
        <v>&gt; 16 bar</v>
      </c>
      <c r="F1131" s="3">
        <v>1125</v>
      </c>
      <c r="G1131" s="3">
        <f>VLOOKUP(A1131,Übersicht!$C$2:$P$67,14,FALSE)</f>
        <v>99</v>
      </c>
      <c r="H1131" s="3">
        <v>1</v>
      </c>
      <c r="I1131" s="24">
        <v>476.33333333333331</v>
      </c>
      <c r="J1131" s="3">
        <v>2016</v>
      </c>
      <c r="K1131" s="4">
        <f t="shared" si="17"/>
        <v>19</v>
      </c>
      <c r="L1131" s="21">
        <f>VLOOKUP(A1131,Übersicht!$C$2:$F$67,4,FALSE)</f>
        <v>24</v>
      </c>
      <c r="M1131" s="21">
        <f>VLOOKUP(A1131,Übersicht!$C$2:$F$67,4,FALSE)</f>
        <v>24</v>
      </c>
      <c r="N1131" s="3" t="s">
        <v>67</v>
      </c>
      <c r="O1131" s="3">
        <v>1</v>
      </c>
      <c r="P1131" s="4">
        <f>VLOOKUP(A1131,Übersicht!$C$2:$I$67,7,FALSE)*100</f>
        <v>10</v>
      </c>
      <c r="Q1131" s="4" t="s">
        <v>67</v>
      </c>
      <c r="R1131" s="4">
        <f>VLOOKUP(A1131,Übersicht!$C$2:$J$67,8,FALSE)*100</f>
        <v>100</v>
      </c>
      <c r="S1131" s="4">
        <f>VLOOKUP(A1131,Übersicht!$C$2:$K$67,9,FALSE)*100</f>
        <v>30</v>
      </c>
      <c r="T1131" s="4" t="str">
        <f>VLOOKUP(A1131,Übersicht!$C$2:$L$67,10,FALSE)</f>
        <v>-</v>
      </c>
      <c r="U1131" s="25">
        <f>VLOOKUP(A1131,Übersicht!$C$2:$M$67,11,FALSE)</f>
        <v>12585</v>
      </c>
      <c r="V1131" s="25">
        <f>VLOOKUP(A1131,Übersicht!$C$2:$N$67,12,FALSE)</f>
        <v>12585</v>
      </c>
      <c r="W1131" s="25" t="str">
        <f>VLOOKUP(A1131,Übersicht!$C$2:$O$67,13,FALSE)</f>
        <v>-</v>
      </c>
      <c r="X1131" s="4" t="s">
        <v>67</v>
      </c>
    </row>
    <row r="1132" spans="1:24" x14ac:dyDescent="0.35">
      <c r="A1132" s="3">
        <v>2208</v>
      </c>
      <c r="B1132" s="22" t="s">
        <v>15</v>
      </c>
      <c r="C1132" t="s">
        <v>27</v>
      </c>
      <c r="D1132" s="23">
        <f>VLOOKUP(A1132,Übersicht!$C$2:$D$67,2,FALSE)</f>
        <v>0</v>
      </c>
      <c r="E1132" s="23" t="str">
        <f>VLOOKUP(A1132,Übersicht!$C$2:$E$67,3,FALSE)</f>
        <v>&gt; 16 bar</v>
      </c>
      <c r="F1132" s="3">
        <v>1126</v>
      </c>
      <c r="G1132" s="3">
        <f>VLOOKUP(A1132,Übersicht!$C$2:$P$67,14,FALSE)</f>
        <v>99</v>
      </c>
      <c r="H1132" s="3">
        <v>1</v>
      </c>
      <c r="I1132" s="24">
        <v>476.33333333333331</v>
      </c>
      <c r="J1132" s="3">
        <v>2017</v>
      </c>
      <c r="K1132" s="4">
        <f t="shared" si="17"/>
        <v>20</v>
      </c>
      <c r="L1132" s="21">
        <f>VLOOKUP(A1132,Übersicht!$C$2:$F$67,4,FALSE)</f>
        <v>24</v>
      </c>
      <c r="M1132" s="21">
        <f>VLOOKUP(A1132,Übersicht!$C$2:$F$67,4,FALSE)</f>
        <v>24</v>
      </c>
      <c r="N1132" s="3" t="s">
        <v>67</v>
      </c>
      <c r="O1132" s="3">
        <v>1</v>
      </c>
      <c r="P1132" s="4">
        <f>VLOOKUP(A1132,Übersicht!$C$2:$I$67,7,FALSE)*100</f>
        <v>10</v>
      </c>
      <c r="Q1132" s="4" t="s">
        <v>67</v>
      </c>
      <c r="R1132" s="4">
        <f>VLOOKUP(A1132,Übersicht!$C$2:$J$67,8,FALSE)*100</f>
        <v>100</v>
      </c>
      <c r="S1132" s="4">
        <f>VLOOKUP(A1132,Übersicht!$C$2:$K$67,9,FALSE)*100</f>
        <v>30</v>
      </c>
      <c r="T1132" s="4" t="str">
        <f>VLOOKUP(A1132,Übersicht!$C$2:$L$67,10,FALSE)</f>
        <v>-</v>
      </c>
      <c r="U1132" s="25">
        <f>VLOOKUP(A1132,Übersicht!$C$2:$M$67,11,FALSE)</f>
        <v>12585</v>
      </c>
      <c r="V1132" s="25">
        <f>VLOOKUP(A1132,Übersicht!$C$2:$N$67,12,FALSE)</f>
        <v>12585</v>
      </c>
      <c r="W1132" s="25" t="str">
        <f>VLOOKUP(A1132,Übersicht!$C$2:$O$67,13,FALSE)</f>
        <v>-</v>
      </c>
      <c r="X1132" s="4" t="s">
        <v>67</v>
      </c>
    </row>
    <row r="1133" spans="1:24" x14ac:dyDescent="0.35">
      <c r="A1133" s="3">
        <v>2208</v>
      </c>
      <c r="B1133" s="22" t="s">
        <v>15</v>
      </c>
      <c r="C1133" t="s">
        <v>27</v>
      </c>
      <c r="D1133" s="23">
        <f>VLOOKUP(A1133,Übersicht!$C$2:$D$67,2,FALSE)</f>
        <v>0</v>
      </c>
      <c r="E1133" s="23" t="str">
        <f>VLOOKUP(A1133,Übersicht!$C$2:$E$67,3,FALSE)</f>
        <v>&gt; 16 bar</v>
      </c>
      <c r="F1133" s="3">
        <v>1127</v>
      </c>
      <c r="G1133" s="3">
        <f>VLOOKUP(A1133,Übersicht!$C$2:$P$67,14,FALSE)</f>
        <v>99</v>
      </c>
      <c r="H1133" s="3">
        <v>1</v>
      </c>
      <c r="I1133" s="24">
        <v>476.33333333333331</v>
      </c>
      <c r="J1133" s="3">
        <v>2018</v>
      </c>
      <c r="K1133" s="4">
        <f t="shared" si="17"/>
        <v>21</v>
      </c>
      <c r="L1133" s="21">
        <f>VLOOKUP(A1133,Übersicht!$C$2:$F$67,4,FALSE)</f>
        <v>24</v>
      </c>
      <c r="M1133" s="21">
        <f>VLOOKUP(A1133,Übersicht!$C$2:$F$67,4,FALSE)</f>
        <v>24</v>
      </c>
      <c r="N1133" s="3" t="s">
        <v>67</v>
      </c>
      <c r="O1133" s="3">
        <v>1</v>
      </c>
      <c r="P1133" s="4">
        <f>VLOOKUP(A1133,Übersicht!$C$2:$I$67,7,FALSE)*100</f>
        <v>10</v>
      </c>
      <c r="Q1133" s="4" t="s">
        <v>67</v>
      </c>
      <c r="R1133" s="4">
        <f>VLOOKUP(A1133,Übersicht!$C$2:$J$67,8,FALSE)*100</f>
        <v>100</v>
      </c>
      <c r="S1133" s="4">
        <f>VLOOKUP(A1133,Übersicht!$C$2:$K$67,9,FALSE)*100</f>
        <v>30</v>
      </c>
      <c r="T1133" s="4" t="str">
        <f>VLOOKUP(A1133,Übersicht!$C$2:$L$67,10,FALSE)</f>
        <v>-</v>
      </c>
      <c r="U1133" s="25">
        <f>VLOOKUP(A1133,Übersicht!$C$2:$M$67,11,FALSE)</f>
        <v>12585</v>
      </c>
      <c r="V1133" s="25">
        <f>VLOOKUP(A1133,Übersicht!$C$2:$N$67,12,FALSE)</f>
        <v>12585</v>
      </c>
      <c r="W1133" s="25" t="str">
        <f>VLOOKUP(A1133,Übersicht!$C$2:$O$67,13,FALSE)</f>
        <v>-</v>
      </c>
      <c r="X1133" s="4" t="s">
        <v>67</v>
      </c>
    </row>
    <row r="1134" spans="1:24" x14ac:dyDescent="0.35">
      <c r="A1134" s="3">
        <v>2208</v>
      </c>
      <c r="B1134" s="22" t="s">
        <v>15</v>
      </c>
      <c r="C1134" t="s">
        <v>27</v>
      </c>
      <c r="D1134" s="23">
        <f>VLOOKUP(A1134,Übersicht!$C$2:$D$67,2,FALSE)</f>
        <v>0</v>
      </c>
      <c r="E1134" s="23" t="str">
        <f>VLOOKUP(A1134,Übersicht!$C$2:$E$67,3,FALSE)</f>
        <v>&gt; 16 bar</v>
      </c>
      <c r="F1134" s="3">
        <v>1128</v>
      </c>
      <c r="G1134" s="3">
        <f>VLOOKUP(A1134,Übersicht!$C$2:$P$67,14,FALSE)</f>
        <v>99</v>
      </c>
      <c r="H1134" s="3">
        <v>1</v>
      </c>
      <c r="I1134" s="24">
        <v>476.33333333333331</v>
      </c>
      <c r="J1134" s="3">
        <v>2019</v>
      </c>
      <c r="K1134" s="4">
        <f t="shared" si="17"/>
        <v>22</v>
      </c>
      <c r="L1134" s="21">
        <f>VLOOKUP(A1134,Übersicht!$C$2:$F$67,4,FALSE)</f>
        <v>24</v>
      </c>
      <c r="M1134" s="21">
        <f>VLOOKUP(A1134,Übersicht!$C$2:$F$67,4,FALSE)</f>
        <v>24</v>
      </c>
      <c r="N1134" s="3" t="s">
        <v>67</v>
      </c>
      <c r="O1134" s="3">
        <v>1</v>
      </c>
      <c r="P1134" s="4">
        <f>VLOOKUP(A1134,Übersicht!$C$2:$I$67,7,FALSE)*100</f>
        <v>10</v>
      </c>
      <c r="Q1134" s="4" t="s">
        <v>67</v>
      </c>
      <c r="R1134" s="4">
        <f>VLOOKUP(A1134,Übersicht!$C$2:$J$67,8,FALSE)*100</f>
        <v>100</v>
      </c>
      <c r="S1134" s="4">
        <f>VLOOKUP(A1134,Übersicht!$C$2:$K$67,9,FALSE)*100</f>
        <v>30</v>
      </c>
      <c r="T1134" s="4" t="str">
        <f>VLOOKUP(A1134,Übersicht!$C$2:$L$67,10,FALSE)</f>
        <v>-</v>
      </c>
      <c r="U1134" s="25">
        <f>VLOOKUP(A1134,Übersicht!$C$2:$M$67,11,FALSE)</f>
        <v>12585</v>
      </c>
      <c r="V1134" s="25">
        <f>VLOOKUP(A1134,Übersicht!$C$2:$N$67,12,FALSE)</f>
        <v>12585</v>
      </c>
      <c r="W1134" s="25" t="str">
        <f>VLOOKUP(A1134,Übersicht!$C$2:$O$67,13,FALSE)</f>
        <v>-</v>
      </c>
      <c r="X1134" s="4" t="s">
        <v>67</v>
      </c>
    </row>
    <row r="1135" spans="1:24" x14ac:dyDescent="0.35">
      <c r="A1135" s="3">
        <v>2208</v>
      </c>
      <c r="B1135" s="22" t="s">
        <v>15</v>
      </c>
      <c r="C1135" t="s">
        <v>27</v>
      </c>
      <c r="D1135" s="23">
        <f>VLOOKUP(A1135,Übersicht!$C$2:$D$67,2,FALSE)</f>
        <v>0</v>
      </c>
      <c r="E1135" s="23" t="str">
        <f>VLOOKUP(A1135,Übersicht!$C$2:$E$67,3,FALSE)</f>
        <v>&gt; 16 bar</v>
      </c>
      <c r="F1135" s="3">
        <v>1129</v>
      </c>
      <c r="G1135" s="3">
        <f>VLOOKUP(A1135,Übersicht!$C$2:$P$67,14,FALSE)</f>
        <v>99</v>
      </c>
      <c r="H1135" s="3">
        <v>1</v>
      </c>
      <c r="I1135" s="24">
        <v>476.33333333333331</v>
      </c>
      <c r="J1135" s="3">
        <v>2020</v>
      </c>
      <c r="K1135" s="4">
        <f t="shared" si="17"/>
        <v>23</v>
      </c>
      <c r="L1135" s="21">
        <f>VLOOKUP(A1135,Übersicht!$C$2:$F$67,4,FALSE)</f>
        <v>24</v>
      </c>
      <c r="M1135" s="21">
        <f>VLOOKUP(A1135,Übersicht!$C$2:$F$67,4,FALSE)</f>
        <v>24</v>
      </c>
      <c r="N1135" s="3" t="s">
        <v>67</v>
      </c>
      <c r="O1135" s="3">
        <v>1</v>
      </c>
      <c r="P1135" s="4">
        <f>VLOOKUP(A1135,Übersicht!$C$2:$I$67,7,FALSE)*100</f>
        <v>10</v>
      </c>
      <c r="Q1135" s="4" t="s">
        <v>67</v>
      </c>
      <c r="R1135" s="4">
        <f>VLOOKUP(A1135,Übersicht!$C$2:$J$67,8,FALSE)*100</f>
        <v>100</v>
      </c>
      <c r="S1135" s="4">
        <f>VLOOKUP(A1135,Übersicht!$C$2:$K$67,9,FALSE)*100</f>
        <v>30</v>
      </c>
      <c r="T1135" s="4" t="str">
        <f>VLOOKUP(A1135,Übersicht!$C$2:$L$67,10,FALSE)</f>
        <v>-</v>
      </c>
      <c r="U1135" s="25">
        <f>VLOOKUP(A1135,Übersicht!$C$2:$M$67,11,FALSE)</f>
        <v>12585</v>
      </c>
      <c r="V1135" s="25">
        <f>VLOOKUP(A1135,Übersicht!$C$2:$N$67,12,FALSE)</f>
        <v>12585</v>
      </c>
      <c r="W1135" s="25" t="str">
        <f>VLOOKUP(A1135,Übersicht!$C$2:$O$67,13,FALSE)</f>
        <v>-</v>
      </c>
      <c r="X1135" s="4" t="s">
        <v>67</v>
      </c>
    </row>
    <row r="1136" spans="1:24" x14ac:dyDescent="0.35">
      <c r="A1136" s="3">
        <v>2208</v>
      </c>
      <c r="B1136" s="22" t="s">
        <v>15</v>
      </c>
      <c r="C1136" t="s">
        <v>27</v>
      </c>
      <c r="D1136" s="23">
        <f>VLOOKUP(A1136,Übersicht!$C$2:$D$67,2,FALSE)</f>
        <v>0</v>
      </c>
      <c r="E1136" s="23" t="str">
        <f>VLOOKUP(A1136,Übersicht!$C$2:$E$67,3,FALSE)</f>
        <v>&gt; 16 bar</v>
      </c>
      <c r="F1136" s="3">
        <v>1130</v>
      </c>
      <c r="G1136" s="3">
        <f>VLOOKUP(A1136,Übersicht!$C$2:$P$67,14,FALSE)</f>
        <v>99</v>
      </c>
      <c r="H1136" s="3">
        <v>1</v>
      </c>
      <c r="I1136" s="24">
        <v>476.33333333333331</v>
      </c>
      <c r="J1136" s="3">
        <v>2021</v>
      </c>
      <c r="K1136" s="4">
        <f t="shared" si="17"/>
        <v>24</v>
      </c>
      <c r="L1136" s="21">
        <f>VLOOKUP(A1136,Übersicht!$C$2:$F$67,4,FALSE)</f>
        <v>24</v>
      </c>
      <c r="M1136" s="21">
        <f>VLOOKUP(A1136,Übersicht!$C$2:$F$67,4,FALSE)</f>
        <v>24</v>
      </c>
      <c r="N1136" s="3" t="s">
        <v>67</v>
      </c>
      <c r="O1136" s="3">
        <v>1</v>
      </c>
      <c r="P1136" s="4">
        <f>VLOOKUP(A1136,Übersicht!$C$2:$I$67,7,FALSE)*100</f>
        <v>10</v>
      </c>
      <c r="Q1136" s="4" t="s">
        <v>67</v>
      </c>
      <c r="R1136" s="4">
        <f>VLOOKUP(A1136,Übersicht!$C$2:$J$67,8,FALSE)*100</f>
        <v>100</v>
      </c>
      <c r="S1136" s="4">
        <f>VLOOKUP(A1136,Übersicht!$C$2:$K$67,9,FALSE)*100</f>
        <v>30</v>
      </c>
      <c r="T1136" s="4" t="str">
        <f>VLOOKUP(A1136,Übersicht!$C$2:$L$67,10,FALSE)</f>
        <v>-</v>
      </c>
      <c r="U1136" s="25">
        <f>VLOOKUP(A1136,Übersicht!$C$2:$M$67,11,FALSE)</f>
        <v>12585</v>
      </c>
      <c r="V1136" s="25">
        <f>VLOOKUP(A1136,Übersicht!$C$2:$N$67,12,FALSE)</f>
        <v>12585</v>
      </c>
      <c r="W1136" s="25" t="str">
        <f>VLOOKUP(A1136,Übersicht!$C$2:$O$67,13,FALSE)</f>
        <v>-</v>
      </c>
      <c r="X1136" s="4" t="s">
        <v>67</v>
      </c>
    </row>
    <row r="1137" spans="1:24" x14ac:dyDescent="0.35">
      <c r="A1137" s="3">
        <v>2214</v>
      </c>
      <c r="B1137" s="22" t="s">
        <v>15</v>
      </c>
      <c r="C1137" s="21" t="s">
        <v>29</v>
      </c>
      <c r="D1137" s="23">
        <f>VLOOKUP(A1137,Übersicht!$C$2:$D$67,2,FALSE)</f>
        <v>0</v>
      </c>
      <c r="E1137" s="23" t="str">
        <f>VLOOKUP(A1137,Übersicht!$C$2:$E$67,3,FALSE)</f>
        <v>&gt; 16 bar</v>
      </c>
      <c r="F1137" s="3">
        <v>1131</v>
      </c>
      <c r="G1137" s="3">
        <f>VLOOKUP(A1137,Übersicht!$C$2:$P$67,14,FALSE)</f>
        <v>3</v>
      </c>
      <c r="H1137" s="3">
        <v>1</v>
      </c>
      <c r="I1137" s="24">
        <v>538.04444444444448</v>
      </c>
      <c r="J1137" s="3">
        <v>1977</v>
      </c>
      <c r="K1137" s="4">
        <f t="shared" si="17"/>
        <v>1</v>
      </c>
      <c r="L1137" s="21">
        <f>VLOOKUP(A1137,Übersicht!$C$2:$F$67,4,FALSE)</f>
        <v>45</v>
      </c>
      <c r="M1137" s="21">
        <f>VLOOKUP(A1137,Übersicht!$C$2:$F$67,4,FALSE)</f>
        <v>45</v>
      </c>
      <c r="N1137" s="3" t="s">
        <v>67</v>
      </c>
      <c r="O1137" s="3">
        <v>1</v>
      </c>
      <c r="P1137" s="4">
        <f>VLOOKUP(A1137,Übersicht!$C$2:$I$67,7,FALSE)*100</f>
        <v>100</v>
      </c>
      <c r="Q1137" s="4" t="s">
        <v>67</v>
      </c>
      <c r="R1137" s="4">
        <f>VLOOKUP(A1137,Übersicht!$C$2:$J$67,8,FALSE)*100</f>
        <v>100</v>
      </c>
      <c r="S1137" s="4" t="str">
        <f>VLOOKUP(A1137,Übersicht!$C$2:$K$67,9,FALSE)</f>
        <v>-</v>
      </c>
      <c r="T1137" s="4" t="str">
        <f>VLOOKUP(A1137,Übersicht!$C$2:$L$67,10,FALSE)</f>
        <v>-</v>
      </c>
      <c r="U1137" s="25">
        <f>VLOOKUP(A1137,Übersicht!$C$2:$M$67,11,FALSE)</f>
        <v>5100</v>
      </c>
      <c r="V1137" s="25" t="str">
        <f>VLOOKUP(A1137,Übersicht!$C$2:$N$67,12,FALSE)</f>
        <v>-</v>
      </c>
      <c r="W1137" s="25" t="str">
        <f>VLOOKUP(A1137,Übersicht!$C$2:$O$67,13,FALSE)</f>
        <v>-</v>
      </c>
      <c r="X1137" s="4" t="s">
        <v>67</v>
      </c>
    </row>
    <row r="1138" spans="1:24" x14ac:dyDescent="0.35">
      <c r="A1138" s="3">
        <v>2214</v>
      </c>
      <c r="B1138" s="22" t="s">
        <v>15</v>
      </c>
      <c r="C1138" s="21" t="s">
        <v>29</v>
      </c>
      <c r="D1138" s="23">
        <f>VLOOKUP(A1138,Übersicht!$C$2:$D$67,2,FALSE)</f>
        <v>0</v>
      </c>
      <c r="E1138" s="23" t="str">
        <f>VLOOKUP(A1138,Übersicht!$C$2:$E$67,3,FALSE)</f>
        <v>&gt; 16 bar</v>
      </c>
      <c r="F1138" s="3">
        <v>1132</v>
      </c>
      <c r="G1138" s="3">
        <f>VLOOKUP(A1138,Übersicht!$C$2:$P$67,14,FALSE)</f>
        <v>3</v>
      </c>
      <c r="H1138" s="3">
        <v>1</v>
      </c>
      <c r="I1138" s="24">
        <v>538.04444444444448</v>
      </c>
      <c r="J1138" s="3">
        <v>1978</v>
      </c>
      <c r="K1138" s="4">
        <f t="shared" si="17"/>
        <v>2</v>
      </c>
      <c r="L1138" s="21">
        <f>VLOOKUP(A1138,Übersicht!$C$2:$F$67,4,FALSE)</f>
        <v>45</v>
      </c>
      <c r="M1138" s="21">
        <f>VLOOKUP(A1138,Übersicht!$C$2:$F$67,4,FALSE)</f>
        <v>45</v>
      </c>
      <c r="N1138" s="3" t="s">
        <v>67</v>
      </c>
      <c r="O1138" s="3">
        <v>1</v>
      </c>
      <c r="P1138" s="4">
        <f>VLOOKUP(A1138,Übersicht!$C$2:$I$67,7,FALSE)*100</f>
        <v>100</v>
      </c>
      <c r="Q1138" s="4" t="s">
        <v>67</v>
      </c>
      <c r="R1138" s="4">
        <f>VLOOKUP(A1138,Übersicht!$C$2:$J$67,8,FALSE)*100</f>
        <v>100</v>
      </c>
      <c r="S1138" s="4" t="str">
        <f>VLOOKUP(A1138,Übersicht!$C$2:$K$67,9,FALSE)</f>
        <v>-</v>
      </c>
      <c r="T1138" s="4" t="str">
        <f>VLOOKUP(A1138,Übersicht!$C$2:$L$67,10,FALSE)</f>
        <v>-</v>
      </c>
      <c r="U1138" s="25">
        <f>VLOOKUP(A1138,Übersicht!$C$2:$M$67,11,FALSE)</f>
        <v>5100</v>
      </c>
      <c r="V1138" s="25" t="str">
        <f>VLOOKUP(A1138,Übersicht!$C$2:$N$67,12,FALSE)</f>
        <v>-</v>
      </c>
      <c r="W1138" s="25" t="str">
        <f>VLOOKUP(A1138,Übersicht!$C$2:$O$67,13,FALSE)</f>
        <v>-</v>
      </c>
      <c r="X1138" s="4" t="s">
        <v>67</v>
      </c>
    </row>
    <row r="1139" spans="1:24" x14ac:dyDescent="0.35">
      <c r="A1139" s="3">
        <v>2214</v>
      </c>
      <c r="B1139" s="22" t="s">
        <v>15</v>
      </c>
      <c r="C1139" s="21" t="s">
        <v>29</v>
      </c>
      <c r="D1139" s="23">
        <f>VLOOKUP(A1139,Übersicht!$C$2:$D$67,2,FALSE)</f>
        <v>0</v>
      </c>
      <c r="E1139" s="23" t="str">
        <f>VLOOKUP(A1139,Übersicht!$C$2:$E$67,3,FALSE)</f>
        <v>&gt; 16 bar</v>
      </c>
      <c r="F1139" s="3">
        <v>1133</v>
      </c>
      <c r="G1139" s="3">
        <f>VLOOKUP(A1139,Übersicht!$C$2:$P$67,14,FALSE)</f>
        <v>3</v>
      </c>
      <c r="H1139" s="3">
        <v>1</v>
      </c>
      <c r="I1139" s="24">
        <v>538.04444444444448</v>
      </c>
      <c r="J1139" s="3">
        <v>1979</v>
      </c>
      <c r="K1139" s="4">
        <f t="shared" si="17"/>
        <v>3</v>
      </c>
      <c r="L1139" s="21">
        <f>VLOOKUP(A1139,Übersicht!$C$2:$F$67,4,FALSE)</f>
        <v>45</v>
      </c>
      <c r="M1139" s="21">
        <f>VLOOKUP(A1139,Übersicht!$C$2:$F$67,4,FALSE)</f>
        <v>45</v>
      </c>
      <c r="N1139" s="3" t="s">
        <v>67</v>
      </c>
      <c r="O1139" s="3">
        <v>1</v>
      </c>
      <c r="P1139" s="4">
        <f>VLOOKUP(A1139,Übersicht!$C$2:$I$67,7,FALSE)*100</f>
        <v>100</v>
      </c>
      <c r="Q1139" s="4" t="s">
        <v>67</v>
      </c>
      <c r="R1139" s="4">
        <f>VLOOKUP(A1139,Übersicht!$C$2:$J$67,8,FALSE)*100</f>
        <v>100</v>
      </c>
      <c r="S1139" s="4" t="str">
        <f>VLOOKUP(A1139,Übersicht!$C$2:$K$67,9,FALSE)</f>
        <v>-</v>
      </c>
      <c r="T1139" s="4" t="str">
        <f>VLOOKUP(A1139,Übersicht!$C$2:$L$67,10,FALSE)</f>
        <v>-</v>
      </c>
      <c r="U1139" s="25">
        <f>VLOOKUP(A1139,Übersicht!$C$2:$M$67,11,FALSE)</f>
        <v>5100</v>
      </c>
      <c r="V1139" s="25" t="str">
        <f>VLOOKUP(A1139,Übersicht!$C$2:$N$67,12,FALSE)</f>
        <v>-</v>
      </c>
      <c r="W1139" s="25" t="str">
        <f>VLOOKUP(A1139,Übersicht!$C$2:$O$67,13,FALSE)</f>
        <v>-</v>
      </c>
      <c r="X1139" s="4" t="s">
        <v>67</v>
      </c>
    </row>
    <row r="1140" spans="1:24" x14ac:dyDescent="0.35">
      <c r="A1140" s="3">
        <v>2214</v>
      </c>
      <c r="B1140" s="22" t="s">
        <v>15</v>
      </c>
      <c r="C1140" s="21" t="s">
        <v>29</v>
      </c>
      <c r="D1140" s="23">
        <f>VLOOKUP(A1140,Übersicht!$C$2:$D$67,2,FALSE)</f>
        <v>0</v>
      </c>
      <c r="E1140" s="23" t="str">
        <f>VLOOKUP(A1140,Übersicht!$C$2:$E$67,3,FALSE)</f>
        <v>&gt; 16 bar</v>
      </c>
      <c r="F1140" s="3">
        <v>1134</v>
      </c>
      <c r="G1140" s="3">
        <f>VLOOKUP(A1140,Übersicht!$C$2:$P$67,14,FALSE)</f>
        <v>3</v>
      </c>
      <c r="H1140" s="3">
        <v>1</v>
      </c>
      <c r="I1140" s="24">
        <v>538.04444444444448</v>
      </c>
      <c r="J1140" s="3">
        <v>1980</v>
      </c>
      <c r="K1140" s="4">
        <f t="shared" si="17"/>
        <v>4</v>
      </c>
      <c r="L1140" s="21">
        <f>VLOOKUP(A1140,Übersicht!$C$2:$F$67,4,FALSE)</f>
        <v>45</v>
      </c>
      <c r="M1140" s="21">
        <f>VLOOKUP(A1140,Übersicht!$C$2:$F$67,4,FALSE)</f>
        <v>45</v>
      </c>
      <c r="N1140" s="3" t="s">
        <v>67</v>
      </c>
      <c r="O1140" s="3">
        <v>1</v>
      </c>
      <c r="P1140" s="4">
        <f>VLOOKUP(A1140,Übersicht!$C$2:$I$67,7,FALSE)*100</f>
        <v>100</v>
      </c>
      <c r="Q1140" s="4" t="s">
        <v>67</v>
      </c>
      <c r="R1140" s="4">
        <f>VLOOKUP(A1140,Übersicht!$C$2:$J$67,8,FALSE)*100</f>
        <v>100</v>
      </c>
      <c r="S1140" s="4" t="str">
        <f>VLOOKUP(A1140,Übersicht!$C$2:$K$67,9,FALSE)</f>
        <v>-</v>
      </c>
      <c r="T1140" s="4" t="str">
        <f>VLOOKUP(A1140,Übersicht!$C$2:$L$67,10,FALSE)</f>
        <v>-</v>
      </c>
      <c r="U1140" s="25">
        <f>VLOOKUP(A1140,Übersicht!$C$2:$M$67,11,FALSE)</f>
        <v>5100</v>
      </c>
      <c r="V1140" s="25" t="str">
        <f>VLOOKUP(A1140,Übersicht!$C$2:$N$67,12,FALSE)</f>
        <v>-</v>
      </c>
      <c r="W1140" s="25" t="str">
        <f>VLOOKUP(A1140,Übersicht!$C$2:$O$67,13,FALSE)</f>
        <v>-</v>
      </c>
      <c r="X1140" s="4" t="s">
        <v>67</v>
      </c>
    </row>
    <row r="1141" spans="1:24" x14ac:dyDescent="0.35">
      <c r="A1141" s="3">
        <v>2214</v>
      </c>
      <c r="B1141" s="22" t="s">
        <v>15</v>
      </c>
      <c r="C1141" s="21" t="s">
        <v>29</v>
      </c>
      <c r="D1141" s="23">
        <f>VLOOKUP(A1141,Übersicht!$C$2:$D$67,2,FALSE)</f>
        <v>0</v>
      </c>
      <c r="E1141" s="23" t="str">
        <f>VLOOKUP(A1141,Übersicht!$C$2:$E$67,3,FALSE)</f>
        <v>&gt; 16 bar</v>
      </c>
      <c r="F1141" s="3">
        <v>1135</v>
      </c>
      <c r="G1141" s="3">
        <f>VLOOKUP(A1141,Übersicht!$C$2:$P$67,14,FALSE)</f>
        <v>3</v>
      </c>
      <c r="H1141" s="3">
        <v>1</v>
      </c>
      <c r="I1141" s="24">
        <v>538.04444444444448</v>
      </c>
      <c r="J1141" s="3">
        <v>1981</v>
      </c>
      <c r="K1141" s="4">
        <f t="shared" si="17"/>
        <v>5</v>
      </c>
      <c r="L1141" s="21">
        <f>VLOOKUP(A1141,Übersicht!$C$2:$F$67,4,FALSE)</f>
        <v>45</v>
      </c>
      <c r="M1141" s="21">
        <f>VLOOKUP(A1141,Übersicht!$C$2:$F$67,4,FALSE)</f>
        <v>45</v>
      </c>
      <c r="N1141" s="3" t="s">
        <v>67</v>
      </c>
      <c r="O1141" s="3">
        <v>1</v>
      </c>
      <c r="P1141" s="4">
        <f>VLOOKUP(A1141,Übersicht!$C$2:$I$67,7,FALSE)*100</f>
        <v>100</v>
      </c>
      <c r="Q1141" s="4" t="s">
        <v>67</v>
      </c>
      <c r="R1141" s="4">
        <f>VLOOKUP(A1141,Übersicht!$C$2:$J$67,8,FALSE)*100</f>
        <v>100</v>
      </c>
      <c r="S1141" s="4" t="str">
        <f>VLOOKUP(A1141,Übersicht!$C$2:$K$67,9,FALSE)</f>
        <v>-</v>
      </c>
      <c r="T1141" s="4" t="str">
        <f>VLOOKUP(A1141,Übersicht!$C$2:$L$67,10,FALSE)</f>
        <v>-</v>
      </c>
      <c r="U1141" s="25">
        <f>VLOOKUP(A1141,Übersicht!$C$2:$M$67,11,FALSE)</f>
        <v>5100</v>
      </c>
      <c r="V1141" s="25" t="str">
        <f>VLOOKUP(A1141,Übersicht!$C$2:$N$67,12,FALSE)</f>
        <v>-</v>
      </c>
      <c r="W1141" s="25" t="str">
        <f>VLOOKUP(A1141,Übersicht!$C$2:$O$67,13,FALSE)</f>
        <v>-</v>
      </c>
      <c r="X1141" s="4" t="s">
        <v>67</v>
      </c>
    </row>
    <row r="1142" spans="1:24" x14ac:dyDescent="0.35">
      <c r="A1142" s="3">
        <v>2214</v>
      </c>
      <c r="B1142" s="22" t="s">
        <v>15</v>
      </c>
      <c r="C1142" s="21" t="s">
        <v>29</v>
      </c>
      <c r="D1142" s="23">
        <f>VLOOKUP(A1142,Übersicht!$C$2:$D$67,2,FALSE)</f>
        <v>0</v>
      </c>
      <c r="E1142" s="23" t="str">
        <f>VLOOKUP(A1142,Übersicht!$C$2:$E$67,3,FALSE)</f>
        <v>&gt; 16 bar</v>
      </c>
      <c r="F1142" s="3">
        <v>1136</v>
      </c>
      <c r="G1142" s="3">
        <f>VLOOKUP(A1142,Übersicht!$C$2:$P$67,14,FALSE)</f>
        <v>3</v>
      </c>
      <c r="H1142" s="3">
        <v>1</v>
      </c>
      <c r="I1142" s="24">
        <v>538.04444444444448</v>
      </c>
      <c r="J1142" s="3">
        <v>1982</v>
      </c>
      <c r="K1142" s="4">
        <f t="shared" si="17"/>
        <v>6</v>
      </c>
      <c r="L1142" s="21">
        <f>VLOOKUP(A1142,Übersicht!$C$2:$F$67,4,FALSE)</f>
        <v>45</v>
      </c>
      <c r="M1142" s="21">
        <f>VLOOKUP(A1142,Übersicht!$C$2:$F$67,4,FALSE)</f>
        <v>45</v>
      </c>
      <c r="N1142" s="3" t="s">
        <v>67</v>
      </c>
      <c r="O1142" s="3">
        <v>1</v>
      </c>
      <c r="P1142" s="4">
        <f>VLOOKUP(A1142,Übersicht!$C$2:$I$67,7,FALSE)*100</f>
        <v>100</v>
      </c>
      <c r="Q1142" s="4" t="s">
        <v>67</v>
      </c>
      <c r="R1142" s="4">
        <f>VLOOKUP(A1142,Übersicht!$C$2:$J$67,8,FALSE)*100</f>
        <v>100</v>
      </c>
      <c r="S1142" s="4" t="str">
        <f>VLOOKUP(A1142,Übersicht!$C$2:$K$67,9,FALSE)</f>
        <v>-</v>
      </c>
      <c r="T1142" s="4" t="str">
        <f>VLOOKUP(A1142,Übersicht!$C$2:$L$67,10,FALSE)</f>
        <v>-</v>
      </c>
      <c r="U1142" s="25">
        <f>VLOOKUP(A1142,Übersicht!$C$2:$M$67,11,FALSE)</f>
        <v>5100</v>
      </c>
      <c r="V1142" s="25" t="str">
        <f>VLOOKUP(A1142,Übersicht!$C$2:$N$67,12,FALSE)</f>
        <v>-</v>
      </c>
      <c r="W1142" s="25" t="str">
        <f>VLOOKUP(A1142,Übersicht!$C$2:$O$67,13,FALSE)</f>
        <v>-</v>
      </c>
      <c r="X1142" s="4" t="s">
        <v>67</v>
      </c>
    </row>
    <row r="1143" spans="1:24" x14ac:dyDescent="0.35">
      <c r="A1143" s="3">
        <v>2214</v>
      </c>
      <c r="B1143" s="22" t="s">
        <v>15</v>
      </c>
      <c r="C1143" s="21" t="s">
        <v>29</v>
      </c>
      <c r="D1143" s="23">
        <f>VLOOKUP(A1143,Übersicht!$C$2:$D$67,2,FALSE)</f>
        <v>0</v>
      </c>
      <c r="E1143" s="23" t="str">
        <f>VLOOKUP(A1143,Übersicht!$C$2:$E$67,3,FALSE)</f>
        <v>&gt; 16 bar</v>
      </c>
      <c r="F1143" s="3">
        <v>1137</v>
      </c>
      <c r="G1143" s="3">
        <f>VLOOKUP(A1143,Übersicht!$C$2:$P$67,14,FALSE)</f>
        <v>3</v>
      </c>
      <c r="H1143" s="3">
        <v>1</v>
      </c>
      <c r="I1143" s="24">
        <v>538.04444444444448</v>
      </c>
      <c r="J1143" s="3">
        <v>1983</v>
      </c>
      <c r="K1143" s="4">
        <f t="shared" si="17"/>
        <v>7</v>
      </c>
      <c r="L1143" s="21">
        <f>VLOOKUP(A1143,Übersicht!$C$2:$F$67,4,FALSE)</f>
        <v>45</v>
      </c>
      <c r="M1143" s="21">
        <f>VLOOKUP(A1143,Übersicht!$C$2:$F$67,4,FALSE)</f>
        <v>45</v>
      </c>
      <c r="N1143" s="3" t="s">
        <v>67</v>
      </c>
      <c r="O1143" s="3">
        <v>1</v>
      </c>
      <c r="P1143" s="4">
        <f>VLOOKUP(A1143,Übersicht!$C$2:$I$67,7,FALSE)*100</f>
        <v>100</v>
      </c>
      <c r="Q1143" s="4" t="s">
        <v>67</v>
      </c>
      <c r="R1143" s="4">
        <f>VLOOKUP(A1143,Übersicht!$C$2:$J$67,8,FALSE)*100</f>
        <v>100</v>
      </c>
      <c r="S1143" s="4" t="str">
        <f>VLOOKUP(A1143,Übersicht!$C$2:$K$67,9,FALSE)</f>
        <v>-</v>
      </c>
      <c r="T1143" s="4" t="str">
        <f>VLOOKUP(A1143,Übersicht!$C$2:$L$67,10,FALSE)</f>
        <v>-</v>
      </c>
      <c r="U1143" s="25">
        <f>VLOOKUP(A1143,Übersicht!$C$2:$M$67,11,FALSE)</f>
        <v>5100</v>
      </c>
      <c r="V1143" s="25" t="str">
        <f>VLOOKUP(A1143,Übersicht!$C$2:$N$67,12,FALSE)</f>
        <v>-</v>
      </c>
      <c r="W1143" s="25" t="str">
        <f>VLOOKUP(A1143,Übersicht!$C$2:$O$67,13,FALSE)</f>
        <v>-</v>
      </c>
      <c r="X1143" s="4" t="s">
        <v>67</v>
      </c>
    </row>
    <row r="1144" spans="1:24" x14ac:dyDescent="0.35">
      <c r="A1144" s="3">
        <v>2214</v>
      </c>
      <c r="B1144" s="22" t="s">
        <v>15</v>
      </c>
      <c r="C1144" s="21" t="s">
        <v>29</v>
      </c>
      <c r="D1144" s="23">
        <f>VLOOKUP(A1144,Übersicht!$C$2:$D$67,2,FALSE)</f>
        <v>0</v>
      </c>
      <c r="E1144" s="23" t="str">
        <f>VLOOKUP(A1144,Übersicht!$C$2:$E$67,3,FALSE)</f>
        <v>&gt; 16 bar</v>
      </c>
      <c r="F1144" s="3">
        <v>1138</v>
      </c>
      <c r="G1144" s="3">
        <f>VLOOKUP(A1144,Übersicht!$C$2:$P$67,14,FALSE)</f>
        <v>3</v>
      </c>
      <c r="H1144" s="3">
        <v>1</v>
      </c>
      <c r="I1144" s="24">
        <v>538.04444444444448</v>
      </c>
      <c r="J1144" s="3">
        <v>1984</v>
      </c>
      <c r="K1144" s="4">
        <f t="shared" si="17"/>
        <v>8</v>
      </c>
      <c r="L1144" s="21">
        <f>VLOOKUP(A1144,Übersicht!$C$2:$F$67,4,FALSE)</f>
        <v>45</v>
      </c>
      <c r="M1144" s="21">
        <f>VLOOKUP(A1144,Übersicht!$C$2:$F$67,4,FALSE)</f>
        <v>45</v>
      </c>
      <c r="N1144" s="3" t="s">
        <v>67</v>
      </c>
      <c r="O1144" s="3">
        <v>1</v>
      </c>
      <c r="P1144" s="4">
        <f>VLOOKUP(A1144,Übersicht!$C$2:$I$67,7,FALSE)*100</f>
        <v>100</v>
      </c>
      <c r="Q1144" s="4" t="s">
        <v>67</v>
      </c>
      <c r="R1144" s="4">
        <f>VLOOKUP(A1144,Übersicht!$C$2:$J$67,8,FALSE)*100</f>
        <v>100</v>
      </c>
      <c r="S1144" s="4" t="str">
        <f>VLOOKUP(A1144,Übersicht!$C$2:$K$67,9,FALSE)</f>
        <v>-</v>
      </c>
      <c r="T1144" s="4" t="str">
        <f>VLOOKUP(A1144,Übersicht!$C$2:$L$67,10,FALSE)</f>
        <v>-</v>
      </c>
      <c r="U1144" s="25">
        <f>VLOOKUP(A1144,Übersicht!$C$2:$M$67,11,FALSE)</f>
        <v>5100</v>
      </c>
      <c r="V1144" s="25" t="str">
        <f>VLOOKUP(A1144,Übersicht!$C$2:$N$67,12,FALSE)</f>
        <v>-</v>
      </c>
      <c r="W1144" s="25" t="str">
        <f>VLOOKUP(A1144,Übersicht!$C$2:$O$67,13,FALSE)</f>
        <v>-</v>
      </c>
      <c r="X1144" s="4" t="s">
        <v>67</v>
      </c>
    </row>
    <row r="1145" spans="1:24" x14ac:dyDescent="0.35">
      <c r="A1145" s="3">
        <v>2214</v>
      </c>
      <c r="B1145" s="22" t="s">
        <v>15</v>
      </c>
      <c r="C1145" s="21" t="s">
        <v>29</v>
      </c>
      <c r="D1145" s="23">
        <f>VLOOKUP(A1145,Übersicht!$C$2:$D$67,2,FALSE)</f>
        <v>0</v>
      </c>
      <c r="E1145" s="23" t="str">
        <f>VLOOKUP(A1145,Übersicht!$C$2:$E$67,3,FALSE)</f>
        <v>&gt; 16 bar</v>
      </c>
      <c r="F1145" s="3">
        <v>1139</v>
      </c>
      <c r="G1145" s="3">
        <f>VLOOKUP(A1145,Übersicht!$C$2:$P$67,14,FALSE)</f>
        <v>3</v>
      </c>
      <c r="H1145" s="3">
        <v>1</v>
      </c>
      <c r="I1145" s="24">
        <v>538.04444444444448</v>
      </c>
      <c r="J1145" s="3">
        <v>1985</v>
      </c>
      <c r="K1145" s="4">
        <f t="shared" si="17"/>
        <v>9</v>
      </c>
      <c r="L1145" s="21">
        <f>VLOOKUP(A1145,Übersicht!$C$2:$F$67,4,FALSE)</f>
        <v>45</v>
      </c>
      <c r="M1145" s="21">
        <f>VLOOKUP(A1145,Übersicht!$C$2:$F$67,4,FALSE)</f>
        <v>45</v>
      </c>
      <c r="N1145" s="3" t="s">
        <v>67</v>
      </c>
      <c r="O1145" s="3">
        <v>1</v>
      </c>
      <c r="P1145" s="4">
        <f>VLOOKUP(A1145,Übersicht!$C$2:$I$67,7,FALSE)*100</f>
        <v>100</v>
      </c>
      <c r="Q1145" s="4" t="s">
        <v>67</v>
      </c>
      <c r="R1145" s="4">
        <f>VLOOKUP(A1145,Übersicht!$C$2:$J$67,8,FALSE)*100</f>
        <v>100</v>
      </c>
      <c r="S1145" s="4" t="str">
        <f>VLOOKUP(A1145,Übersicht!$C$2:$K$67,9,FALSE)</f>
        <v>-</v>
      </c>
      <c r="T1145" s="4" t="str">
        <f>VLOOKUP(A1145,Übersicht!$C$2:$L$67,10,FALSE)</f>
        <v>-</v>
      </c>
      <c r="U1145" s="25">
        <f>VLOOKUP(A1145,Übersicht!$C$2:$M$67,11,FALSE)</f>
        <v>5100</v>
      </c>
      <c r="V1145" s="25" t="str">
        <f>VLOOKUP(A1145,Übersicht!$C$2:$N$67,12,FALSE)</f>
        <v>-</v>
      </c>
      <c r="W1145" s="25" t="str">
        <f>VLOOKUP(A1145,Übersicht!$C$2:$O$67,13,FALSE)</f>
        <v>-</v>
      </c>
      <c r="X1145" s="4" t="s">
        <v>67</v>
      </c>
    </row>
    <row r="1146" spans="1:24" x14ac:dyDescent="0.35">
      <c r="A1146" s="3">
        <v>2214</v>
      </c>
      <c r="B1146" s="22" t="s">
        <v>15</v>
      </c>
      <c r="C1146" s="21" t="s">
        <v>29</v>
      </c>
      <c r="D1146" s="23">
        <f>VLOOKUP(A1146,Übersicht!$C$2:$D$67,2,FALSE)</f>
        <v>0</v>
      </c>
      <c r="E1146" s="23" t="str">
        <f>VLOOKUP(A1146,Übersicht!$C$2:$E$67,3,FALSE)</f>
        <v>&gt; 16 bar</v>
      </c>
      <c r="F1146" s="3">
        <v>1140</v>
      </c>
      <c r="G1146" s="3">
        <f>VLOOKUP(A1146,Übersicht!$C$2:$P$67,14,FALSE)</f>
        <v>3</v>
      </c>
      <c r="H1146" s="3">
        <v>1</v>
      </c>
      <c r="I1146" s="24">
        <v>538.04444444444448</v>
      </c>
      <c r="J1146" s="3">
        <v>1986</v>
      </c>
      <c r="K1146" s="4">
        <f t="shared" si="17"/>
        <v>10</v>
      </c>
      <c r="L1146" s="21">
        <f>VLOOKUP(A1146,Übersicht!$C$2:$F$67,4,FALSE)</f>
        <v>45</v>
      </c>
      <c r="M1146" s="21">
        <f>VLOOKUP(A1146,Übersicht!$C$2:$F$67,4,FALSE)</f>
        <v>45</v>
      </c>
      <c r="N1146" s="3" t="s">
        <v>67</v>
      </c>
      <c r="O1146" s="3">
        <v>1</v>
      </c>
      <c r="P1146" s="4">
        <f>VLOOKUP(A1146,Übersicht!$C$2:$I$67,7,FALSE)*100</f>
        <v>100</v>
      </c>
      <c r="Q1146" s="4" t="s">
        <v>67</v>
      </c>
      <c r="R1146" s="4">
        <f>VLOOKUP(A1146,Übersicht!$C$2:$J$67,8,FALSE)*100</f>
        <v>100</v>
      </c>
      <c r="S1146" s="4" t="str">
        <f>VLOOKUP(A1146,Übersicht!$C$2:$K$67,9,FALSE)</f>
        <v>-</v>
      </c>
      <c r="T1146" s="4" t="str">
        <f>VLOOKUP(A1146,Übersicht!$C$2:$L$67,10,FALSE)</f>
        <v>-</v>
      </c>
      <c r="U1146" s="25">
        <f>VLOOKUP(A1146,Übersicht!$C$2:$M$67,11,FALSE)</f>
        <v>5100</v>
      </c>
      <c r="V1146" s="25" t="str">
        <f>VLOOKUP(A1146,Übersicht!$C$2:$N$67,12,FALSE)</f>
        <v>-</v>
      </c>
      <c r="W1146" s="25" t="str">
        <f>VLOOKUP(A1146,Übersicht!$C$2:$O$67,13,FALSE)</f>
        <v>-</v>
      </c>
      <c r="X1146" s="4" t="s">
        <v>67</v>
      </c>
    </row>
    <row r="1147" spans="1:24" x14ac:dyDescent="0.35">
      <c r="A1147" s="3">
        <v>2214</v>
      </c>
      <c r="B1147" s="22" t="s">
        <v>15</v>
      </c>
      <c r="C1147" s="21" t="s">
        <v>29</v>
      </c>
      <c r="D1147" s="23">
        <f>VLOOKUP(A1147,Übersicht!$C$2:$D$67,2,FALSE)</f>
        <v>0</v>
      </c>
      <c r="E1147" s="23" t="str">
        <f>VLOOKUP(A1147,Übersicht!$C$2:$E$67,3,FALSE)</f>
        <v>&gt; 16 bar</v>
      </c>
      <c r="F1147" s="3">
        <v>1141</v>
      </c>
      <c r="G1147" s="3">
        <f>VLOOKUP(A1147,Übersicht!$C$2:$P$67,14,FALSE)</f>
        <v>3</v>
      </c>
      <c r="H1147" s="3">
        <v>1</v>
      </c>
      <c r="I1147" s="24">
        <v>538.04444444444448</v>
      </c>
      <c r="J1147" s="3">
        <v>1987</v>
      </c>
      <c r="K1147" s="4">
        <f t="shared" si="17"/>
        <v>11</v>
      </c>
      <c r="L1147" s="21">
        <f>VLOOKUP(A1147,Übersicht!$C$2:$F$67,4,FALSE)</f>
        <v>45</v>
      </c>
      <c r="M1147" s="21">
        <f>VLOOKUP(A1147,Übersicht!$C$2:$F$67,4,FALSE)</f>
        <v>45</v>
      </c>
      <c r="N1147" s="3" t="s">
        <v>67</v>
      </c>
      <c r="O1147" s="3">
        <v>1</v>
      </c>
      <c r="P1147" s="4">
        <f>VLOOKUP(A1147,Übersicht!$C$2:$I$67,7,FALSE)*100</f>
        <v>100</v>
      </c>
      <c r="Q1147" s="4" t="s">
        <v>67</v>
      </c>
      <c r="R1147" s="4">
        <f>VLOOKUP(A1147,Übersicht!$C$2:$J$67,8,FALSE)*100</f>
        <v>100</v>
      </c>
      <c r="S1147" s="4" t="str">
        <f>VLOOKUP(A1147,Übersicht!$C$2:$K$67,9,FALSE)</f>
        <v>-</v>
      </c>
      <c r="T1147" s="4" t="str">
        <f>VLOOKUP(A1147,Übersicht!$C$2:$L$67,10,FALSE)</f>
        <v>-</v>
      </c>
      <c r="U1147" s="25">
        <f>VLOOKUP(A1147,Übersicht!$C$2:$M$67,11,FALSE)</f>
        <v>5100</v>
      </c>
      <c r="V1147" s="25" t="str">
        <f>VLOOKUP(A1147,Übersicht!$C$2:$N$67,12,FALSE)</f>
        <v>-</v>
      </c>
      <c r="W1147" s="25" t="str">
        <f>VLOOKUP(A1147,Übersicht!$C$2:$O$67,13,FALSE)</f>
        <v>-</v>
      </c>
      <c r="X1147" s="4" t="s">
        <v>67</v>
      </c>
    </row>
    <row r="1148" spans="1:24" x14ac:dyDescent="0.35">
      <c r="A1148" s="3">
        <v>2214</v>
      </c>
      <c r="B1148" s="22" t="s">
        <v>15</v>
      </c>
      <c r="C1148" s="21" t="s">
        <v>29</v>
      </c>
      <c r="D1148" s="23">
        <f>VLOOKUP(A1148,Übersicht!$C$2:$D$67,2,FALSE)</f>
        <v>0</v>
      </c>
      <c r="E1148" s="23" t="str">
        <f>VLOOKUP(A1148,Übersicht!$C$2:$E$67,3,FALSE)</f>
        <v>&gt; 16 bar</v>
      </c>
      <c r="F1148" s="3">
        <v>1142</v>
      </c>
      <c r="G1148" s="3">
        <f>VLOOKUP(A1148,Übersicht!$C$2:$P$67,14,FALSE)</f>
        <v>3</v>
      </c>
      <c r="H1148" s="3">
        <v>1</v>
      </c>
      <c r="I1148" s="24">
        <v>538.04444444444448</v>
      </c>
      <c r="J1148" s="3">
        <v>1988</v>
      </c>
      <c r="K1148" s="4">
        <f t="shared" si="17"/>
        <v>12</v>
      </c>
      <c r="L1148" s="21">
        <f>VLOOKUP(A1148,Übersicht!$C$2:$F$67,4,FALSE)</f>
        <v>45</v>
      </c>
      <c r="M1148" s="21">
        <f>VLOOKUP(A1148,Übersicht!$C$2:$F$67,4,FALSE)</f>
        <v>45</v>
      </c>
      <c r="N1148" s="3" t="s">
        <v>67</v>
      </c>
      <c r="O1148" s="3">
        <v>1</v>
      </c>
      <c r="P1148" s="4">
        <f>VLOOKUP(A1148,Übersicht!$C$2:$I$67,7,FALSE)*100</f>
        <v>100</v>
      </c>
      <c r="Q1148" s="4" t="s">
        <v>67</v>
      </c>
      <c r="R1148" s="4">
        <f>VLOOKUP(A1148,Übersicht!$C$2:$J$67,8,FALSE)*100</f>
        <v>100</v>
      </c>
      <c r="S1148" s="4" t="str">
        <f>VLOOKUP(A1148,Übersicht!$C$2:$K$67,9,FALSE)</f>
        <v>-</v>
      </c>
      <c r="T1148" s="4" t="str">
        <f>VLOOKUP(A1148,Übersicht!$C$2:$L$67,10,FALSE)</f>
        <v>-</v>
      </c>
      <c r="U1148" s="25">
        <f>VLOOKUP(A1148,Übersicht!$C$2:$M$67,11,FALSE)</f>
        <v>5100</v>
      </c>
      <c r="V1148" s="25" t="str">
        <f>VLOOKUP(A1148,Übersicht!$C$2:$N$67,12,FALSE)</f>
        <v>-</v>
      </c>
      <c r="W1148" s="25" t="str">
        <f>VLOOKUP(A1148,Übersicht!$C$2:$O$67,13,FALSE)</f>
        <v>-</v>
      </c>
      <c r="X1148" s="4" t="s">
        <v>67</v>
      </c>
    </row>
    <row r="1149" spans="1:24" x14ac:dyDescent="0.35">
      <c r="A1149" s="3">
        <v>2214</v>
      </c>
      <c r="B1149" s="22" t="s">
        <v>15</v>
      </c>
      <c r="C1149" s="21" t="s">
        <v>29</v>
      </c>
      <c r="D1149" s="23">
        <f>VLOOKUP(A1149,Übersicht!$C$2:$D$67,2,FALSE)</f>
        <v>0</v>
      </c>
      <c r="E1149" s="23" t="str">
        <f>VLOOKUP(A1149,Übersicht!$C$2:$E$67,3,FALSE)</f>
        <v>&gt; 16 bar</v>
      </c>
      <c r="F1149" s="3">
        <v>1143</v>
      </c>
      <c r="G1149" s="3">
        <f>VLOOKUP(A1149,Übersicht!$C$2:$P$67,14,FALSE)</f>
        <v>3</v>
      </c>
      <c r="H1149" s="3">
        <v>1</v>
      </c>
      <c r="I1149" s="24">
        <v>538.04444444444448</v>
      </c>
      <c r="J1149" s="3">
        <v>1989</v>
      </c>
      <c r="K1149" s="4">
        <f t="shared" si="17"/>
        <v>13</v>
      </c>
      <c r="L1149" s="21">
        <f>VLOOKUP(A1149,Übersicht!$C$2:$F$67,4,FALSE)</f>
        <v>45</v>
      </c>
      <c r="M1149" s="21">
        <f>VLOOKUP(A1149,Übersicht!$C$2:$F$67,4,FALSE)</f>
        <v>45</v>
      </c>
      <c r="N1149" s="3" t="s">
        <v>67</v>
      </c>
      <c r="O1149" s="3">
        <v>1</v>
      </c>
      <c r="P1149" s="4">
        <f>VLOOKUP(A1149,Übersicht!$C$2:$I$67,7,FALSE)*100</f>
        <v>100</v>
      </c>
      <c r="Q1149" s="4" t="s">
        <v>67</v>
      </c>
      <c r="R1149" s="4">
        <f>VLOOKUP(A1149,Übersicht!$C$2:$J$67,8,FALSE)*100</f>
        <v>100</v>
      </c>
      <c r="S1149" s="4" t="str">
        <f>VLOOKUP(A1149,Übersicht!$C$2:$K$67,9,FALSE)</f>
        <v>-</v>
      </c>
      <c r="T1149" s="4" t="str">
        <f>VLOOKUP(A1149,Übersicht!$C$2:$L$67,10,FALSE)</f>
        <v>-</v>
      </c>
      <c r="U1149" s="25">
        <f>VLOOKUP(A1149,Übersicht!$C$2:$M$67,11,FALSE)</f>
        <v>5100</v>
      </c>
      <c r="V1149" s="25" t="str">
        <f>VLOOKUP(A1149,Übersicht!$C$2:$N$67,12,FALSE)</f>
        <v>-</v>
      </c>
      <c r="W1149" s="25" t="str">
        <f>VLOOKUP(A1149,Übersicht!$C$2:$O$67,13,FALSE)</f>
        <v>-</v>
      </c>
      <c r="X1149" s="4" t="s">
        <v>67</v>
      </c>
    </row>
    <row r="1150" spans="1:24" x14ac:dyDescent="0.35">
      <c r="A1150" s="3">
        <v>2214</v>
      </c>
      <c r="B1150" s="22" t="s">
        <v>15</v>
      </c>
      <c r="C1150" s="21" t="s">
        <v>29</v>
      </c>
      <c r="D1150" s="23">
        <f>VLOOKUP(A1150,Übersicht!$C$2:$D$67,2,FALSE)</f>
        <v>0</v>
      </c>
      <c r="E1150" s="23" t="str">
        <f>VLOOKUP(A1150,Übersicht!$C$2:$E$67,3,FALSE)</f>
        <v>&gt; 16 bar</v>
      </c>
      <c r="F1150" s="3">
        <v>1144</v>
      </c>
      <c r="G1150" s="3">
        <f>VLOOKUP(A1150,Übersicht!$C$2:$P$67,14,FALSE)</f>
        <v>3</v>
      </c>
      <c r="H1150" s="3">
        <v>1</v>
      </c>
      <c r="I1150" s="24">
        <v>538.04444444444448</v>
      </c>
      <c r="J1150" s="3">
        <v>1990</v>
      </c>
      <c r="K1150" s="4">
        <f t="shared" si="17"/>
        <v>14</v>
      </c>
      <c r="L1150" s="21">
        <f>VLOOKUP(A1150,Übersicht!$C$2:$F$67,4,FALSE)</f>
        <v>45</v>
      </c>
      <c r="M1150" s="21">
        <f>VLOOKUP(A1150,Übersicht!$C$2:$F$67,4,FALSE)</f>
        <v>45</v>
      </c>
      <c r="N1150" s="3" t="s">
        <v>67</v>
      </c>
      <c r="O1150" s="3">
        <v>1</v>
      </c>
      <c r="P1150" s="4">
        <f>VLOOKUP(A1150,Übersicht!$C$2:$I$67,7,FALSE)*100</f>
        <v>100</v>
      </c>
      <c r="Q1150" s="4" t="s">
        <v>67</v>
      </c>
      <c r="R1150" s="4">
        <f>VLOOKUP(A1150,Übersicht!$C$2:$J$67,8,FALSE)*100</f>
        <v>100</v>
      </c>
      <c r="S1150" s="4" t="str">
        <f>VLOOKUP(A1150,Übersicht!$C$2:$K$67,9,FALSE)</f>
        <v>-</v>
      </c>
      <c r="T1150" s="4" t="str">
        <f>VLOOKUP(A1150,Übersicht!$C$2:$L$67,10,FALSE)</f>
        <v>-</v>
      </c>
      <c r="U1150" s="25">
        <f>VLOOKUP(A1150,Übersicht!$C$2:$M$67,11,FALSE)</f>
        <v>5100</v>
      </c>
      <c r="V1150" s="25" t="str">
        <f>VLOOKUP(A1150,Übersicht!$C$2:$N$67,12,FALSE)</f>
        <v>-</v>
      </c>
      <c r="W1150" s="25" t="str">
        <f>VLOOKUP(A1150,Übersicht!$C$2:$O$67,13,FALSE)</f>
        <v>-</v>
      </c>
      <c r="X1150" s="4" t="s">
        <v>67</v>
      </c>
    </row>
    <row r="1151" spans="1:24" x14ac:dyDescent="0.35">
      <c r="A1151" s="3">
        <v>2214</v>
      </c>
      <c r="B1151" s="22" t="s">
        <v>15</v>
      </c>
      <c r="C1151" s="21" t="s">
        <v>29</v>
      </c>
      <c r="D1151" s="23">
        <f>VLOOKUP(A1151,Übersicht!$C$2:$D$67,2,FALSE)</f>
        <v>0</v>
      </c>
      <c r="E1151" s="23" t="str">
        <f>VLOOKUP(A1151,Übersicht!$C$2:$E$67,3,FALSE)</f>
        <v>&gt; 16 bar</v>
      </c>
      <c r="F1151" s="3">
        <v>1145</v>
      </c>
      <c r="G1151" s="3">
        <f>VLOOKUP(A1151,Übersicht!$C$2:$P$67,14,FALSE)</f>
        <v>3</v>
      </c>
      <c r="H1151" s="3">
        <v>1</v>
      </c>
      <c r="I1151" s="24">
        <v>538.04444444444448</v>
      </c>
      <c r="J1151" s="3">
        <v>1991</v>
      </c>
      <c r="K1151" s="4">
        <f t="shared" si="17"/>
        <v>15</v>
      </c>
      <c r="L1151" s="21">
        <f>VLOOKUP(A1151,Übersicht!$C$2:$F$67,4,FALSE)</f>
        <v>45</v>
      </c>
      <c r="M1151" s="21">
        <f>VLOOKUP(A1151,Übersicht!$C$2:$F$67,4,FALSE)</f>
        <v>45</v>
      </c>
      <c r="N1151" s="3" t="s">
        <v>67</v>
      </c>
      <c r="O1151" s="3">
        <v>1</v>
      </c>
      <c r="P1151" s="4">
        <f>VLOOKUP(A1151,Übersicht!$C$2:$I$67,7,FALSE)*100</f>
        <v>100</v>
      </c>
      <c r="Q1151" s="4" t="s">
        <v>67</v>
      </c>
      <c r="R1151" s="4">
        <f>VLOOKUP(A1151,Übersicht!$C$2:$J$67,8,FALSE)*100</f>
        <v>100</v>
      </c>
      <c r="S1151" s="4" t="str">
        <f>VLOOKUP(A1151,Übersicht!$C$2:$K$67,9,FALSE)</f>
        <v>-</v>
      </c>
      <c r="T1151" s="4" t="str">
        <f>VLOOKUP(A1151,Übersicht!$C$2:$L$67,10,FALSE)</f>
        <v>-</v>
      </c>
      <c r="U1151" s="25">
        <f>VLOOKUP(A1151,Übersicht!$C$2:$M$67,11,FALSE)</f>
        <v>5100</v>
      </c>
      <c r="V1151" s="25" t="str">
        <f>VLOOKUP(A1151,Übersicht!$C$2:$N$67,12,FALSE)</f>
        <v>-</v>
      </c>
      <c r="W1151" s="25" t="str">
        <f>VLOOKUP(A1151,Übersicht!$C$2:$O$67,13,FALSE)</f>
        <v>-</v>
      </c>
      <c r="X1151" s="4" t="s">
        <v>67</v>
      </c>
    </row>
    <row r="1152" spans="1:24" x14ac:dyDescent="0.35">
      <c r="A1152" s="3">
        <v>2214</v>
      </c>
      <c r="B1152" s="22" t="s">
        <v>15</v>
      </c>
      <c r="C1152" s="21" t="s">
        <v>29</v>
      </c>
      <c r="D1152" s="23">
        <f>VLOOKUP(A1152,Übersicht!$C$2:$D$67,2,FALSE)</f>
        <v>0</v>
      </c>
      <c r="E1152" s="23" t="str">
        <f>VLOOKUP(A1152,Übersicht!$C$2:$E$67,3,FALSE)</f>
        <v>&gt; 16 bar</v>
      </c>
      <c r="F1152" s="3">
        <v>1146</v>
      </c>
      <c r="G1152" s="3">
        <f>VLOOKUP(A1152,Übersicht!$C$2:$P$67,14,FALSE)</f>
        <v>3</v>
      </c>
      <c r="H1152" s="3">
        <v>1</v>
      </c>
      <c r="I1152" s="24">
        <v>538.04444444444448</v>
      </c>
      <c r="J1152" s="3">
        <v>1992</v>
      </c>
      <c r="K1152" s="4">
        <f t="shared" si="17"/>
        <v>16</v>
      </c>
      <c r="L1152" s="21">
        <f>VLOOKUP(A1152,Übersicht!$C$2:$F$67,4,FALSE)</f>
        <v>45</v>
      </c>
      <c r="M1152" s="21">
        <f>VLOOKUP(A1152,Übersicht!$C$2:$F$67,4,FALSE)</f>
        <v>45</v>
      </c>
      <c r="N1152" s="3" t="s">
        <v>67</v>
      </c>
      <c r="O1152" s="3">
        <v>1</v>
      </c>
      <c r="P1152" s="4">
        <f>VLOOKUP(A1152,Übersicht!$C$2:$I$67,7,FALSE)*100</f>
        <v>100</v>
      </c>
      <c r="Q1152" s="4" t="s">
        <v>67</v>
      </c>
      <c r="R1152" s="4">
        <f>VLOOKUP(A1152,Übersicht!$C$2:$J$67,8,FALSE)*100</f>
        <v>100</v>
      </c>
      <c r="S1152" s="4" t="str">
        <f>VLOOKUP(A1152,Übersicht!$C$2:$K$67,9,FALSE)</f>
        <v>-</v>
      </c>
      <c r="T1152" s="4" t="str">
        <f>VLOOKUP(A1152,Übersicht!$C$2:$L$67,10,FALSE)</f>
        <v>-</v>
      </c>
      <c r="U1152" s="25">
        <f>VLOOKUP(A1152,Übersicht!$C$2:$M$67,11,FALSE)</f>
        <v>5100</v>
      </c>
      <c r="V1152" s="25" t="str">
        <f>VLOOKUP(A1152,Übersicht!$C$2:$N$67,12,FALSE)</f>
        <v>-</v>
      </c>
      <c r="W1152" s="25" t="str">
        <f>VLOOKUP(A1152,Übersicht!$C$2:$O$67,13,FALSE)</f>
        <v>-</v>
      </c>
      <c r="X1152" s="4" t="s">
        <v>67</v>
      </c>
    </row>
    <row r="1153" spans="1:24" x14ac:dyDescent="0.35">
      <c r="A1153" s="3">
        <v>2214</v>
      </c>
      <c r="B1153" s="22" t="s">
        <v>15</v>
      </c>
      <c r="C1153" s="21" t="s">
        <v>29</v>
      </c>
      <c r="D1153" s="23">
        <f>VLOOKUP(A1153,Übersicht!$C$2:$D$67,2,FALSE)</f>
        <v>0</v>
      </c>
      <c r="E1153" s="23" t="str">
        <f>VLOOKUP(A1153,Übersicht!$C$2:$E$67,3,FALSE)</f>
        <v>&gt; 16 bar</v>
      </c>
      <c r="F1153" s="3">
        <v>1147</v>
      </c>
      <c r="G1153" s="3">
        <f>VLOOKUP(A1153,Übersicht!$C$2:$P$67,14,FALSE)</f>
        <v>3</v>
      </c>
      <c r="H1153" s="3">
        <v>1</v>
      </c>
      <c r="I1153" s="24">
        <v>538.04444444444448</v>
      </c>
      <c r="J1153" s="3">
        <v>1993</v>
      </c>
      <c r="K1153" s="4">
        <f t="shared" si="17"/>
        <v>17</v>
      </c>
      <c r="L1153" s="21">
        <f>VLOOKUP(A1153,Übersicht!$C$2:$F$67,4,FALSE)</f>
        <v>45</v>
      </c>
      <c r="M1153" s="21">
        <f>VLOOKUP(A1153,Übersicht!$C$2:$F$67,4,FALSE)</f>
        <v>45</v>
      </c>
      <c r="N1153" s="3" t="s">
        <v>67</v>
      </c>
      <c r="O1153" s="3">
        <v>1</v>
      </c>
      <c r="P1153" s="4">
        <f>VLOOKUP(A1153,Übersicht!$C$2:$I$67,7,FALSE)*100</f>
        <v>100</v>
      </c>
      <c r="Q1153" s="4" t="s">
        <v>67</v>
      </c>
      <c r="R1153" s="4">
        <f>VLOOKUP(A1153,Übersicht!$C$2:$J$67,8,FALSE)*100</f>
        <v>100</v>
      </c>
      <c r="S1153" s="4" t="str">
        <f>VLOOKUP(A1153,Übersicht!$C$2:$K$67,9,FALSE)</f>
        <v>-</v>
      </c>
      <c r="T1153" s="4" t="str">
        <f>VLOOKUP(A1153,Übersicht!$C$2:$L$67,10,FALSE)</f>
        <v>-</v>
      </c>
      <c r="U1153" s="25">
        <f>VLOOKUP(A1153,Übersicht!$C$2:$M$67,11,FALSE)</f>
        <v>5100</v>
      </c>
      <c r="V1153" s="25" t="str">
        <f>VLOOKUP(A1153,Übersicht!$C$2:$N$67,12,FALSE)</f>
        <v>-</v>
      </c>
      <c r="W1153" s="25" t="str">
        <f>VLOOKUP(A1153,Übersicht!$C$2:$O$67,13,FALSE)</f>
        <v>-</v>
      </c>
      <c r="X1153" s="4" t="s">
        <v>67</v>
      </c>
    </row>
    <row r="1154" spans="1:24" x14ac:dyDescent="0.35">
      <c r="A1154" s="3">
        <v>2214</v>
      </c>
      <c r="B1154" s="22" t="s">
        <v>15</v>
      </c>
      <c r="C1154" s="21" t="s">
        <v>29</v>
      </c>
      <c r="D1154" s="23">
        <f>VLOOKUP(A1154,Übersicht!$C$2:$D$67,2,FALSE)</f>
        <v>0</v>
      </c>
      <c r="E1154" s="23" t="str">
        <f>VLOOKUP(A1154,Übersicht!$C$2:$E$67,3,FALSE)</f>
        <v>&gt; 16 bar</v>
      </c>
      <c r="F1154" s="3">
        <v>1148</v>
      </c>
      <c r="G1154" s="3">
        <f>VLOOKUP(A1154,Übersicht!$C$2:$P$67,14,FALSE)</f>
        <v>3</v>
      </c>
      <c r="H1154" s="3">
        <v>1</v>
      </c>
      <c r="I1154" s="24">
        <v>538.04444444444448</v>
      </c>
      <c r="J1154" s="3">
        <v>1994</v>
      </c>
      <c r="K1154" s="4">
        <f t="shared" si="17"/>
        <v>18</v>
      </c>
      <c r="L1154" s="21">
        <f>VLOOKUP(A1154,Übersicht!$C$2:$F$67,4,FALSE)</f>
        <v>45</v>
      </c>
      <c r="M1154" s="21">
        <f>VLOOKUP(A1154,Übersicht!$C$2:$F$67,4,FALSE)</f>
        <v>45</v>
      </c>
      <c r="N1154" s="3" t="s">
        <v>67</v>
      </c>
      <c r="O1154" s="3">
        <v>1</v>
      </c>
      <c r="P1154" s="4">
        <f>VLOOKUP(A1154,Übersicht!$C$2:$I$67,7,FALSE)*100</f>
        <v>100</v>
      </c>
      <c r="Q1154" s="4" t="s">
        <v>67</v>
      </c>
      <c r="R1154" s="4">
        <f>VLOOKUP(A1154,Übersicht!$C$2:$J$67,8,FALSE)*100</f>
        <v>100</v>
      </c>
      <c r="S1154" s="4" t="str">
        <f>VLOOKUP(A1154,Übersicht!$C$2:$K$67,9,FALSE)</f>
        <v>-</v>
      </c>
      <c r="T1154" s="4" t="str">
        <f>VLOOKUP(A1154,Übersicht!$C$2:$L$67,10,FALSE)</f>
        <v>-</v>
      </c>
      <c r="U1154" s="25">
        <f>VLOOKUP(A1154,Übersicht!$C$2:$M$67,11,FALSE)</f>
        <v>5100</v>
      </c>
      <c r="V1154" s="25" t="str">
        <f>VLOOKUP(A1154,Übersicht!$C$2:$N$67,12,FALSE)</f>
        <v>-</v>
      </c>
      <c r="W1154" s="25" t="str">
        <f>VLOOKUP(A1154,Übersicht!$C$2:$O$67,13,FALSE)</f>
        <v>-</v>
      </c>
      <c r="X1154" s="4" t="s">
        <v>67</v>
      </c>
    </row>
    <row r="1155" spans="1:24" x14ac:dyDescent="0.35">
      <c r="A1155" s="3">
        <v>2214</v>
      </c>
      <c r="B1155" s="22" t="s">
        <v>15</v>
      </c>
      <c r="C1155" s="21" t="s">
        <v>29</v>
      </c>
      <c r="D1155" s="23">
        <f>VLOOKUP(A1155,Übersicht!$C$2:$D$67,2,FALSE)</f>
        <v>0</v>
      </c>
      <c r="E1155" s="23" t="str">
        <f>VLOOKUP(A1155,Übersicht!$C$2:$E$67,3,FALSE)</f>
        <v>&gt; 16 bar</v>
      </c>
      <c r="F1155" s="3">
        <v>1149</v>
      </c>
      <c r="G1155" s="3">
        <f>VLOOKUP(A1155,Übersicht!$C$2:$P$67,14,FALSE)</f>
        <v>3</v>
      </c>
      <c r="H1155" s="3">
        <v>1</v>
      </c>
      <c r="I1155" s="24">
        <v>538.04444444444448</v>
      </c>
      <c r="J1155" s="3">
        <v>1995</v>
      </c>
      <c r="K1155" s="4">
        <f t="shared" si="17"/>
        <v>19</v>
      </c>
      <c r="L1155" s="21">
        <f>VLOOKUP(A1155,Übersicht!$C$2:$F$67,4,FALSE)</f>
        <v>45</v>
      </c>
      <c r="M1155" s="21">
        <f>VLOOKUP(A1155,Übersicht!$C$2:$F$67,4,FALSE)</f>
        <v>45</v>
      </c>
      <c r="N1155" s="3" t="s">
        <v>67</v>
      </c>
      <c r="O1155" s="3">
        <v>1</v>
      </c>
      <c r="P1155" s="4">
        <f>VLOOKUP(A1155,Übersicht!$C$2:$I$67,7,FALSE)*100</f>
        <v>100</v>
      </c>
      <c r="Q1155" s="4" t="s">
        <v>67</v>
      </c>
      <c r="R1155" s="4">
        <f>VLOOKUP(A1155,Übersicht!$C$2:$J$67,8,FALSE)*100</f>
        <v>100</v>
      </c>
      <c r="S1155" s="4" t="str">
        <f>VLOOKUP(A1155,Übersicht!$C$2:$K$67,9,FALSE)</f>
        <v>-</v>
      </c>
      <c r="T1155" s="4" t="str">
        <f>VLOOKUP(A1155,Übersicht!$C$2:$L$67,10,FALSE)</f>
        <v>-</v>
      </c>
      <c r="U1155" s="25">
        <f>VLOOKUP(A1155,Übersicht!$C$2:$M$67,11,FALSE)</f>
        <v>5100</v>
      </c>
      <c r="V1155" s="25" t="str">
        <f>VLOOKUP(A1155,Übersicht!$C$2:$N$67,12,FALSE)</f>
        <v>-</v>
      </c>
      <c r="W1155" s="25" t="str">
        <f>VLOOKUP(A1155,Übersicht!$C$2:$O$67,13,FALSE)</f>
        <v>-</v>
      </c>
      <c r="X1155" s="4" t="s">
        <v>67</v>
      </c>
    </row>
    <row r="1156" spans="1:24" x14ac:dyDescent="0.35">
      <c r="A1156" s="3">
        <v>2214</v>
      </c>
      <c r="B1156" s="22" t="s">
        <v>15</v>
      </c>
      <c r="C1156" s="21" t="s">
        <v>29</v>
      </c>
      <c r="D1156" s="23">
        <f>VLOOKUP(A1156,Übersicht!$C$2:$D$67,2,FALSE)</f>
        <v>0</v>
      </c>
      <c r="E1156" s="23" t="str">
        <f>VLOOKUP(A1156,Übersicht!$C$2:$E$67,3,FALSE)</f>
        <v>&gt; 16 bar</v>
      </c>
      <c r="F1156" s="3">
        <v>1150</v>
      </c>
      <c r="G1156" s="3">
        <f>VLOOKUP(A1156,Übersicht!$C$2:$P$67,14,FALSE)</f>
        <v>3</v>
      </c>
      <c r="H1156" s="3">
        <v>1</v>
      </c>
      <c r="I1156" s="24">
        <v>538.04444444444448</v>
      </c>
      <c r="J1156" s="3">
        <v>1996</v>
      </c>
      <c r="K1156" s="4">
        <f t="shared" si="17"/>
        <v>20</v>
      </c>
      <c r="L1156" s="21">
        <f>VLOOKUP(A1156,Übersicht!$C$2:$F$67,4,FALSE)</f>
        <v>45</v>
      </c>
      <c r="M1156" s="21">
        <f>VLOOKUP(A1156,Übersicht!$C$2:$F$67,4,FALSE)</f>
        <v>45</v>
      </c>
      <c r="N1156" s="3" t="s">
        <v>67</v>
      </c>
      <c r="O1156" s="3">
        <v>1</v>
      </c>
      <c r="P1156" s="4">
        <f>VLOOKUP(A1156,Übersicht!$C$2:$I$67,7,FALSE)*100</f>
        <v>100</v>
      </c>
      <c r="Q1156" s="4" t="s">
        <v>67</v>
      </c>
      <c r="R1156" s="4">
        <f>VLOOKUP(A1156,Übersicht!$C$2:$J$67,8,FALSE)*100</f>
        <v>100</v>
      </c>
      <c r="S1156" s="4" t="str">
        <f>VLOOKUP(A1156,Übersicht!$C$2:$K$67,9,FALSE)</f>
        <v>-</v>
      </c>
      <c r="T1156" s="4" t="str">
        <f>VLOOKUP(A1156,Übersicht!$C$2:$L$67,10,FALSE)</f>
        <v>-</v>
      </c>
      <c r="U1156" s="25">
        <f>VLOOKUP(A1156,Übersicht!$C$2:$M$67,11,FALSE)</f>
        <v>5100</v>
      </c>
      <c r="V1156" s="25" t="str">
        <f>VLOOKUP(A1156,Übersicht!$C$2:$N$67,12,FALSE)</f>
        <v>-</v>
      </c>
      <c r="W1156" s="25" t="str">
        <f>VLOOKUP(A1156,Übersicht!$C$2:$O$67,13,FALSE)</f>
        <v>-</v>
      </c>
      <c r="X1156" s="4" t="s">
        <v>67</v>
      </c>
    </row>
    <row r="1157" spans="1:24" x14ac:dyDescent="0.35">
      <c r="A1157" s="3">
        <v>2214</v>
      </c>
      <c r="B1157" s="22" t="s">
        <v>15</v>
      </c>
      <c r="C1157" s="21" t="s">
        <v>29</v>
      </c>
      <c r="D1157" s="23">
        <f>VLOOKUP(A1157,Übersicht!$C$2:$D$67,2,FALSE)</f>
        <v>0</v>
      </c>
      <c r="E1157" s="23" t="str">
        <f>VLOOKUP(A1157,Übersicht!$C$2:$E$67,3,FALSE)</f>
        <v>&gt; 16 bar</v>
      </c>
      <c r="F1157" s="3">
        <v>1151</v>
      </c>
      <c r="G1157" s="3">
        <f>VLOOKUP(A1157,Übersicht!$C$2:$P$67,14,FALSE)</f>
        <v>3</v>
      </c>
      <c r="H1157" s="3">
        <v>1</v>
      </c>
      <c r="I1157" s="24">
        <v>538.04444444444448</v>
      </c>
      <c r="J1157" s="3">
        <v>1997</v>
      </c>
      <c r="K1157" s="4">
        <f t="shared" si="17"/>
        <v>21</v>
      </c>
      <c r="L1157" s="21">
        <f>VLOOKUP(A1157,Übersicht!$C$2:$F$67,4,FALSE)</f>
        <v>45</v>
      </c>
      <c r="M1157" s="21">
        <f>VLOOKUP(A1157,Übersicht!$C$2:$F$67,4,FALSE)</f>
        <v>45</v>
      </c>
      <c r="N1157" s="3" t="s">
        <v>67</v>
      </c>
      <c r="O1157" s="3">
        <v>1</v>
      </c>
      <c r="P1157" s="4">
        <f>VLOOKUP(A1157,Übersicht!$C$2:$I$67,7,FALSE)*100</f>
        <v>100</v>
      </c>
      <c r="Q1157" s="4" t="s">
        <v>67</v>
      </c>
      <c r="R1157" s="4">
        <f>VLOOKUP(A1157,Übersicht!$C$2:$J$67,8,FALSE)*100</f>
        <v>100</v>
      </c>
      <c r="S1157" s="4" t="str">
        <f>VLOOKUP(A1157,Übersicht!$C$2:$K$67,9,FALSE)</f>
        <v>-</v>
      </c>
      <c r="T1157" s="4" t="str">
        <f>VLOOKUP(A1157,Übersicht!$C$2:$L$67,10,FALSE)</f>
        <v>-</v>
      </c>
      <c r="U1157" s="25">
        <f>VLOOKUP(A1157,Übersicht!$C$2:$M$67,11,FALSE)</f>
        <v>5100</v>
      </c>
      <c r="V1157" s="25" t="str">
        <f>VLOOKUP(A1157,Übersicht!$C$2:$N$67,12,FALSE)</f>
        <v>-</v>
      </c>
      <c r="W1157" s="25" t="str">
        <f>VLOOKUP(A1157,Übersicht!$C$2:$O$67,13,FALSE)</f>
        <v>-</v>
      </c>
      <c r="X1157" s="4" t="s">
        <v>67</v>
      </c>
    </row>
    <row r="1158" spans="1:24" x14ac:dyDescent="0.35">
      <c r="A1158" s="3">
        <v>2214</v>
      </c>
      <c r="B1158" s="22" t="s">
        <v>15</v>
      </c>
      <c r="C1158" s="21" t="s">
        <v>29</v>
      </c>
      <c r="D1158" s="23">
        <f>VLOOKUP(A1158,Übersicht!$C$2:$D$67,2,FALSE)</f>
        <v>0</v>
      </c>
      <c r="E1158" s="23" t="str">
        <f>VLOOKUP(A1158,Übersicht!$C$2:$E$67,3,FALSE)</f>
        <v>&gt; 16 bar</v>
      </c>
      <c r="F1158" s="3">
        <v>1152</v>
      </c>
      <c r="G1158" s="3">
        <f>VLOOKUP(A1158,Übersicht!$C$2:$P$67,14,FALSE)</f>
        <v>3</v>
      </c>
      <c r="H1158" s="3">
        <v>1</v>
      </c>
      <c r="I1158" s="24">
        <v>538.04444444444448</v>
      </c>
      <c r="J1158" s="3">
        <v>1998</v>
      </c>
      <c r="K1158" s="4">
        <f t="shared" si="17"/>
        <v>22</v>
      </c>
      <c r="L1158" s="21">
        <f>VLOOKUP(A1158,Übersicht!$C$2:$F$67,4,FALSE)</f>
        <v>45</v>
      </c>
      <c r="M1158" s="21">
        <f>VLOOKUP(A1158,Übersicht!$C$2:$F$67,4,FALSE)</f>
        <v>45</v>
      </c>
      <c r="N1158" s="3" t="s">
        <v>67</v>
      </c>
      <c r="O1158" s="3">
        <v>1</v>
      </c>
      <c r="P1158" s="4">
        <f>VLOOKUP(A1158,Übersicht!$C$2:$I$67,7,FALSE)*100</f>
        <v>100</v>
      </c>
      <c r="Q1158" s="4" t="s">
        <v>67</v>
      </c>
      <c r="R1158" s="4">
        <f>VLOOKUP(A1158,Übersicht!$C$2:$J$67,8,FALSE)*100</f>
        <v>100</v>
      </c>
      <c r="S1158" s="4" t="str">
        <f>VLOOKUP(A1158,Übersicht!$C$2:$K$67,9,FALSE)</f>
        <v>-</v>
      </c>
      <c r="T1158" s="4" t="str">
        <f>VLOOKUP(A1158,Übersicht!$C$2:$L$67,10,FALSE)</f>
        <v>-</v>
      </c>
      <c r="U1158" s="25">
        <f>VLOOKUP(A1158,Übersicht!$C$2:$M$67,11,FALSE)</f>
        <v>5100</v>
      </c>
      <c r="V1158" s="25" t="str">
        <f>VLOOKUP(A1158,Übersicht!$C$2:$N$67,12,FALSE)</f>
        <v>-</v>
      </c>
      <c r="W1158" s="25" t="str">
        <f>VLOOKUP(A1158,Übersicht!$C$2:$O$67,13,FALSE)</f>
        <v>-</v>
      </c>
      <c r="X1158" s="4" t="s">
        <v>67</v>
      </c>
    </row>
    <row r="1159" spans="1:24" x14ac:dyDescent="0.35">
      <c r="A1159" s="3">
        <v>2214</v>
      </c>
      <c r="B1159" s="22" t="s">
        <v>15</v>
      </c>
      <c r="C1159" s="21" t="s">
        <v>29</v>
      </c>
      <c r="D1159" s="23">
        <f>VLOOKUP(A1159,Übersicht!$C$2:$D$67,2,FALSE)</f>
        <v>0</v>
      </c>
      <c r="E1159" s="23" t="str">
        <f>VLOOKUP(A1159,Übersicht!$C$2:$E$67,3,FALSE)</f>
        <v>&gt; 16 bar</v>
      </c>
      <c r="F1159" s="3">
        <v>1153</v>
      </c>
      <c r="G1159" s="3">
        <f>VLOOKUP(A1159,Übersicht!$C$2:$P$67,14,FALSE)</f>
        <v>3</v>
      </c>
      <c r="H1159" s="3">
        <v>1</v>
      </c>
      <c r="I1159" s="24">
        <v>538.04444444444448</v>
      </c>
      <c r="J1159" s="3">
        <v>1999</v>
      </c>
      <c r="K1159" s="4">
        <f t="shared" ref="K1159:K1222" si="18">IF(M1159-($K$2-J1159)&lt;=0,0,M1159-($K$2-J1159))</f>
        <v>23</v>
      </c>
      <c r="L1159" s="21">
        <f>VLOOKUP(A1159,Übersicht!$C$2:$F$67,4,FALSE)</f>
        <v>45</v>
      </c>
      <c r="M1159" s="21">
        <f>VLOOKUP(A1159,Übersicht!$C$2:$F$67,4,FALSE)</f>
        <v>45</v>
      </c>
      <c r="N1159" s="3" t="s">
        <v>67</v>
      </c>
      <c r="O1159" s="3">
        <v>1</v>
      </c>
      <c r="P1159" s="4">
        <f>VLOOKUP(A1159,Übersicht!$C$2:$I$67,7,FALSE)*100</f>
        <v>100</v>
      </c>
      <c r="Q1159" s="4" t="s">
        <v>67</v>
      </c>
      <c r="R1159" s="4">
        <f>VLOOKUP(A1159,Übersicht!$C$2:$J$67,8,FALSE)*100</f>
        <v>100</v>
      </c>
      <c r="S1159" s="4" t="str">
        <f>VLOOKUP(A1159,Übersicht!$C$2:$K$67,9,FALSE)</f>
        <v>-</v>
      </c>
      <c r="T1159" s="4" t="str">
        <f>VLOOKUP(A1159,Übersicht!$C$2:$L$67,10,FALSE)</f>
        <v>-</v>
      </c>
      <c r="U1159" s="25">
        <f>VLOOKUP(A1159,Übersicht!$C$2:$M$67,11,FALSE)</f>
        <v>5100</v>
      </c>
      <c r="V1159" s="25" t="str">
        <f>VLOOKUP(A1159,Übersicht!$C$2:$N$67,12,FALSE)</f>
        <v>-</v>
      </c>
      <c r="W1159" s="25" t="str">
        <f>VLOOKUP(A1159,Übersicht!$C$2:$O$67,13,FALSE)</f>
        <v>-</v>
      </c>
      <c r="X1159" s="4" t="s">
        <v>67</v>
      </c>
    </row>
    <row r="1160" spans="1:24" x14ac:dyDescent="0.35">
      <c r="A1160" s="3">
        <v>2214</v>
      </c>
      <c r="B1160" s="22" t="s">
        <v>15</v>
      </c>
      <c r="C1160" s="21" t="s">
        <v>29</v>
      </c>
      <c r="D1160" s="23">
        <f>VLOOKUP(A1160,Übersicht!$C$2:$D$67,2,FALSE)</f>
        <v>0</v>
      </c>
      <c r="E1160" s="23" t="str">
        <f>VLOOKUP(A1160,Übersicht!$C$2:$E$67,3,FALSE)</f>
        <v>&gt; 16 bar</v>
      </c>
      <c r="F1160" s="3">
        <v>1154</v>
      </c>
      <c r="G1160" s="3">
        <f>VLOOKUP(A1160,Übersicht!$C$2:$P$67,14,FALSE)</f>
        <v>3</v>
      </c>
      <c r="H1160" s="3">
        <v>1</v>
      </c>
      <c r="I1160" s="24">
        <v>538.04444444444448</v>
      </c>
      <c r="J1160" s="3">
        <v>2000</v>
      </c>
      <c r="K1160" s="4">
        <f t="shared" si="18"/>
        <v>24</v>
      </c>
      <c r="L1160" s="21">
        <f>VLOOKUP(A1160,Übersicht!$C$2:$F$67,4,FALSE)</f>
        <v>45</v>
      </c>
      <c r="M1160" s="21">
        <f>VLOOKUP(A1160,Übersicht!$C$2:$F$67,4,FALSE)</f>
        <v>45</v>
      </c>
      <c r="N1160" s="3" t="s">
        <v>67</v>
      </c>
      <c r="O1160" s="3">
        <v>1</v>
      </c>
      <c r="P1160" s="4">
        <f>VLOOKUP(A1160,Übersicht!$C$2:$I$67,7,FALSE)*100</f>
        <v>100</v>
      </c>
      <c r="Q1160" s="4" t="s">
        <v>67</v>
      </c>
      <c r="R1160" s="4">
        <f>VLOOKUP(A1160,Übersicht!$C$2:$J$67,8,FALSE)*100</f>
        <v>100</v>
      </c>
      <c r="S1160" s="4" t="str">
        <f>VLOOKUP(A1160,Übersicht!$C$2:$K$67,9,FALSE)</f>
        <v>-</v>
      </c>
      <c r="T1160" s="4" t="str">
        <f>VLOOKUP(A1160,Übersicht!$C$2:$L$67,10,FALSE)</f>
        <v>-</v>
      </c>
      <c r="U1160" s="25">
        <f>VLOOKUP(A1160,Übersicht!$C$2:$M$67,11,FALSE)</f>
        <v>5100</v>
      </c>
      <c r="V1160" s="25" t="str">
        <f>VLOOKUP(A1160,Übersicht!$C$2:$N$67,12,FALSE)</f>
        <v>-</v>
      </c>
      <c r="W1160" s="25" t="str">
        <f>VLOOKUP(A1160,Übersicht!$C$2:$O$67,13,FALSE)</f>
        <v>-</v>
      </c>
      <c r="X1160" s="4" t="s">
        <v>67</v>
      </c>
    </row>
    <row r="1161" spans="1:24" x14ac:dyDescent="0.35">
      <c r="A1161" s="3">
        <v>2214</v>
      </c>
      <c r="B1161" s="22" t="s">
        <v>15</v>
      </c>
      <c r="C1161" s="21" t="s">
        <v>29</v>
      </c>
      <c r="D1161" s="23">
        <f>VLOOKUP(A1161,Übersicht!$C$2:$D$67,2,FALSE)</f>
        <v>0</v>
      </c>
      <c r="E1161" s="23" t="str">
        <f>VLOOKUP(A1161,Übersicht!$C$2:$E$67,3,FALSE)</f>
        <v>&gt; 16 bar</v>
      </c>
      <c r="F1161" s="3">
        <v>1155</v>
      </c>
      <c r="G1161" s="3">
        <f>VLOOKUP(A1161,Übersicht!$C$2:$P$67,14,FALSE)</f>
        <v>3</v>
      </c>
      <c r="H1161" s="3">
        <v>1</v>
      </c>
      <c r="I1161" s="24">
        <v>538.04444444444448</v>
      </c>
      <c r="J1161" s="3">
        <v>2001</v>
      </c>
      <c r="K1161" s="4">
        <f t="shared" si="18"/>
        <v>25</v>
      </c>
      <c r="L1161" s="21">
        <f>VLOOKUP(A1161,Übersicht!$C$2:$F$67,4,FALSE)</f>
        <v>45</v>
      </c>
      <c r="M1161" s="21">
        <f>VLOOKUP(A1161,Übersicht!$C$2:$F$67,4,FALSE)</f>
        <v>45</v>
      </c>
      <c r="N1161" s="3" t="s">
        <v>67</v>
      </c>
      <c r="O1161" s="3">
        <v>1</v>
      </c>
      <c r="P1161" s="4">
        <f>VLOOKUP(A1161,Übersicht!$C$2:$I$67,7,FALSE)*100</f>
        <v>100</v>
      </c>
      <c r="Q1161" s="4" t="s">
        <v>67</v>
      </c>
      <c r="R1161" s="4">
        <f>VLOOKUP(A1161,Übersicht!$C$2:$J$67,8,FALSE)*100</f>
        <v>100</v>
      </c>
      <c r="S1161" s="4" t="str">
        <f>VLOOKUP(A1161,Übersicht!$C$2:$K$67,9,FALSE)</f>
        <v>-</v>
      </c>
      <c r="T1161" s="4" t="str">
        <f>VLOOKUP(A1161,Übersicht!$C$2:$L$67,10,FALSE)</f>
        <v>-</v>
      </c>
      <c r="U1161" s="25">
        <f>VLOOKUP(A1161,Übersicht!$C$2:$M$67,11,FALSE)</f>
        <v>5100</v>
      </c>
      <c r="V1161" s="25" t="str">
        <f>VLOOKUP(A1161,Übersicht!$C$2:$N$67,12,FALSE)</f>
        <v>-</v>
      </c>
      <c r="W1161" s="25" t="str">
        <f>VLOOKUP(A1161,Übersicht!$C$2:$O$67,13,FALSE)</f>
        <v>-</v>
      </c>
      <c r="X1161" s="4" t="s">
        <v>67</v>
      </c>
    </row>
    <row r="1162" spans="1:24" x14ac:dyDescent="0.35">
      <c r="A1162" s="3">
        <v>2214</v>
      </c>
      <c r="B1162" s="22" t="s">
        <v>15</v>
      </c>
      <c r="C1162" s="21" t="s">
        <v>29</v>
      </c>
      <c r="D1162" s="23">
        <f>VLOOKUP(A1162,Übersicht!$C$2:$D$67,2,FALSE)</f>
        <v>0</v>
      </c>
      <c r="E1162" s="23" t="str">
        <f>VLOOKUP(A1162,Übersicht!$C$2:$E$67,3,FALSE)</f>
        <v>&gt; 16 bar</v>
      </c>
      <c r="F1162" s="3">
        <v>1156</v>
      </c>
      <c r="G1162" s="3">
        <f>VLOOKUP(A1162,Übersicht!$C$2:$P$67,14,FALSE)</f>
        <v>3</v>
      </c>
      <c r="H1162" s="3">
        <v>1</v>
      </c>
      <c r="I1162" s="24">
        <v>538.04444444444448</v>
      </c>
      <c r="J1162" s="3">
        <v>2002</v>
      </c>
      <c r="K1162" s="4">
        <f t="shared" si="18"/>
        <v>26</v>
      </c>
      <c r="L1162" s="21">
        <f>VLOOKUP(A1162,Übersicht!$C$2:$F$67,4,FALSE)</f>
        <v>45</v>
      </c>
      <c r="M1162" s="21">
        <f>VLOOKUP(A1162,Übersicht!$C$2:$F$67,4,FALSE)</f>
        <v>45</v>
      </c>
      <c r="N1162" s="3" t="s">
        <v>67</v>
      </c>
      <c r="O1162" s="3">
        <v>1</v>
      </c>
      <c r="P1162" s="4">
        <f>VLOOKUP(A1162,Übersicht!$C$2:$I$67,7,FALSE)*100</f>
        <v>100</v>
      </c>
      <c r="Q1162" s="4" t="s">
        <v>67</v>
      </c>
      <c r="R1162" s="4">
        <f>VLOOKUP(A1162,Übersicht!$C$2:$J$67,8,FALSE)*100</f>
        <v>100</v>
      </c>
      <c r="S1162" s="4" t="str">
        <f>VLOOKUP(A1162,Übersicht!$C$2:$K$67,9,FALSE)</f>
        <v>-</v>
      </c>
      <c r="T1162" s="4" t="str">
        <f>VLOOKUP(A1162,Übersicht!$C$2:$L$67,10,FALSE)</f>
        <v>-</v>
      </c>
      <c r="U1162" s="25">
        <f>VLOOKUP(A1162,Übersicht!$C$2:$M$67,11,FALSE)</f>
        <v>5100</v>
      </c>
      <c r="V1162" s="25" t="str">
        <f>VLOOKUP(A1162,Übersicht!$C$2:$N$67,12,FALSE)</f>
        <v>-</v>
      </c>
      <c r="W1162" s="25" t="str">
        <f>VLOOKUP(A1162,Übersicht!$C$2:$O$67,13,FALSE)</f>
        <v>-</v>
      </c>
      <c r="X1162" s="4" t="s">
        <v>67</v>
      </c>
    </row>
    <row r="1163" spans="1:24" x14ac:dyDescent="0.35">
      <c r="A1163" s="3">
        <v>2214</v>
      </c>
      <c r="B1163" s="22" t="s">
        <v>15</v>
      </c>
      <c r="C1163" s="21" t="s">
        <v>29</v>
      </c>
      <c r="D1163" s="23">
        <f>VLOOKUP(A1163,Übersicht!$C$2:$D$67,2,FALSE)</f>
        <v>0</v>
      </c>
      <c r="E1163" s="23" t="str">
        <f>VLOOKUP(A1163,Übersicht!$C$2:$E$67,3,FALSE)</f>
        <v>&gt; 16 bar</v>
      </c>
      <c r="F1163" s="3">
        <v>1157</v>
      </c>
      <c r="G1163" s="3">
        <f>VLOOKUP(A1163,Übersicht!$C$2:$P$67,14,FALSE)</f>
        <v>3</v>
      </c>
      <c r="H1163" s="3">
        <v>1</v>
      </c>
      <c r="I1163" s="24">
        <v>538.04444444444448</v>
      </c>
      <c r="J1163" s="3">
        <v>2003</v>
      </c>
      <c r="K1163" s="4">
        <f t="shared" si="18"/>
        <v>27</v>
      </c>
      <c r="L1163" s="21">
        <f>VLOOKUP(A1163,Übersicht!$C$2:$F$67,4,FALSE)</f>
        <v>45</v>
      </c>
      <c r="M1163" s="21">
        <f>VLOOKUP(A1163,Übersicht!$C$2:$F$67,4,FALSE)</f>
        <v>45</v>
      </c>
      <c r="N1163" s="3" t="s">
        <v>67</v>
      </c>
      <c r="O1163" s="3">
        <v>1</v>
      </c>
      <c r="P1163" s="4">
        <f>VLOOKUP(A1163,Übersicht!$C$2:$I$67,7,FALSE)*100</f>
        <v>100</v>
      </c>
      <c r="Q1163" s="4" t="s">
        <v>67</v>
      </c>
      <c r="R1163" s="4">
        <f>VLOOKUP(A1163,Übersicht!$C$2:$J$67,8,FALSE)*100</f>
        <v>100</v>
      </c>
      <c r="S1163" s="4" t="str">
        <f>VLOOKUP(A1163,Übersicht!$C$2:$K$67,9,FALSE)</f>
        <v>-</v>
      </c>
      <c r="T1163" s="4" t="str">
        <f>VLOOKUP(A1163,Übersicht!$C$2:$L$67,10,FALSE)</f>
        <v>-</v>
      </c>
      <c r="U1163" s="25">
        <f>VLOOKUP(A1163,Übersicht!$C$2:$M$67,11,FALSE)</f>
        <v>5100</v>
      </c>
      <c r="V1163" s="25" t="str">
        <f>VLOOKUP(A1163,Übersicht!$C$2:$N$67,12,FALSE)</f>
        <v>-</v>
      </c>
      <c r="W1163" s="25" t="str">
        <f>VLOOKUP(A1163,Übersicht!$C$2:$O$67,13,FALSE)</f>
        <v>-</v>
      </c>
      <c r="X1163" s="4" t="s">
        <v>67</v>
      </c>
    </row>
    <row r="1164" spans="1:24" x14ac:dyDescent="0.35">
      <c r="A1164" s="3">
        <v>2214</v>
      </c>
      <c r="B1164" s="22" t="s">
        <v>15</v>
      </c>
      <c r="C1164" s="21" t="s">
        <v>29</v>
      </c>
      <c r="D1164" s="23">
        <f>VLOOKUP(A1164,Übersicht!$C$2:$D$67,2,FALSE)</f>
        <v>0</v>
      </c>
      <c r="E1164" s="23" t="str">
        <f>VLOOKUP(A1164,Übersicht!$C$2:$E$67,3,FALSE)</f>
        <v>&gt; 16 bar</v>
      </c>
      <c r="F1164" s="3">
        <v>1158</v>
      </c>
      <c r="G1164" s="3">
        <f>VLOOKUP(A1164,Übersicht!$C$2:$P$67,14,FALSE)</f>
        <v>3</v>
      </c>
      <c r="H1164" s="3">
        <v>1</v>
      </c>
      <c r="I1164" s="24">
        <v>538.04444444444448</v>
      </c>
      <c r="J1164" s="3">
        <v>2004</v>
      </c>
      <c r="K1164" s="4">
        <f t="shared" si="18"/>
        <v>28</v>
      </c>
      <c r="L1164" s="21">
        <f>VLOOKUP(A1164,Übersicht!$C$2:$F$67,4,FALSE)</f>
        <v>45</v>
      </c>
      <c r="M1164" s="21">
        <f>VLOOKUP(A1164,Übersicht!$C$2:$F$67,4,FALSE)</f>
        <v>45</v>
      </c>
      <c r="N1164" s="3" t="s">
        <v>67</v>
      </c>
      <c r="O1164" s="3">
        <v>1</v>
      </c>
      <c r="P1164" s="4">
        <f>VLOOKUP(A1164,Übersicht!$C$2:$I$67,7,FALSE)*100</f>
        <v>100</v>
      </c>
      <c r="Q1164" s="4" t="s">
        <v>67</v>
      </c>
      <c r="R1164" s="4">
        <f>VLOOKUP(A1164,Übersicht!$C$2:$J$67,8,FALSE)*100</f>
        <v>100</v>
      </c>
      <c r="S1164" s="4" t="str">
        <f>VLOOKUP(A1164,Übersicht!$C$2:$K$67,9,FALSE)</f>
        <v>-</v>
      </c>
      <c r="T1164" s="4" t="str">
        <f>VLOOKUP(A1164,Übersicht!$C$2:$L$67,10,FALSE)</f>
        <v>-</v>
      </c>
      <c r="U1164" s="25">
        <f>VLOOKUP(A1164,Übersicht!$C$2:$M$67,11,FALSE)</f>
        <v>5100</v>
      </c>
      <c r="V1164" s="25" t="str">
        <f>VLOOKUP(A1164,Übersicht!$C$2:$N$67,12,FALSE)</f>
        <v>-</v>
      </c>
      <c r="W1164" s="25" t="str">
        <f>VLOOKUP(A1164,Übersicht!$C$2:$O$67,13,FALSE)</f>
        <v>-</v>
      </c>
      <c r="X1164" s="4" t="s">
        <v>67</v>
      </c>
    </row>
    <row r="1165" spans="1:24" x14ac:dyDescent="0.35">
      <c r="A1165" s="3">
        <v>2214</v>
      </c>
      <c r="B1165" s="22" t="s">
        <v>15</v>
      </c>
      <c r="C1165" s="21" t="s">
        <v>29</v>
      </c>
      <c r="D1165" s="23">
        <f>VLOOKUP(A1165,Übersicht!$C$2:$D$67,2,FALSE)</f>
        <v>0</v>
      </c>
      <c r="E1165" s="23" t="str">
        <f>VLOOKUP(A1165,Übersicht!$C$2:$E$67,3,FALSE)</f>
        <v>&gt; 16 bar</v>
      </c>
      <c r="F1165" s="3">
        <v>1159</v>
      </c>
      <c r="G1165" s="3">
        <f>VLOOKUP(A1165,Übersicht!$C$2:$P$67,14,FALSE)</f>
        <v>3</v>
      </c>
      <c r="H1165" s="3">
        <v>1</v>
      </c>
      <c r="I1165" s="24">
        <v>538.04444444444448</v>
      </c>
      <c r="J1165" s="3">
        <v>2005</v>
      </c>
      <c r="K1165" s="4">
        <f t="shared" si="18"/>
        <v>29</v>
      </c>
      <c r="L1165" s="21">
        <f>VLOOKUP(A1165,Übersicht!$C$2:$F$67,4,FALSE)</f>
        <v>45</v>
      </c>
      <c r="M1165" s="21">
        <f>VLOOKUP(A1165,Übersicht!$C$2:$F$67,4,FALSE)</f>
        <v>45</v>
      </c>
      <c r="N1165" s="3" t="s">
        <v>67</v>
      </c>
      <c r="O1165" s="3">
        <v>1</v>
      </c>
      <c r="P1165" s="4">
        <f>VLOOKUP(A1165,Übersicht!$C$2:$I$67,7,FALSE)*100</f>
        <v>100</v>
      </c>
      <c r="Q1165" s="4" t="s">
        <v>67</v>
      </c>
      <c r="R1165" s="4">
        <f>VLOOKUP(A1165,Übersicht!$C$2:$J$67,8,FALSE)*100</f>
        <v>100</v>
      </c>
      <c r="S1165" s="4" t="str">
        <f>VLOOKUP(A1165,Übersicht!$C$2:$K$67,9,FALSE)</f>
        <v>-</v>
      </c>
      <c r="T1165" s="4" t="str">
        <f>VLOOKUP(A1165,Übersicht!$C$2:$L$67,10,FALSE)</f>
        <v>-</v>
      </c>
      <c r="U1165" s="25">
        <f>VLOOKUP(A1165,Übersicht!$C$2:$M$67,11,FALSE)</f>
        <v>5100</v>
      </c>
      <c r="V1165" s="25" t="str">
        <f>VLOOKUP(A1165,Übersicht!$C$2:$N$67,12,FALSE)</f>
        <v>-</v>
      </c>
      <c r="W1165" s="25" t="str">
        <f>VLOOKUP(A1165,Übersicht!$C$2:$O$67,13,FALSE)</f>
        <v>-</v>
      </c>
      <c r="X1165" s="4" t="s">
        <v>67</v>
      </c>
    </row>
    <row r="1166" spans="1:24" x14ac:dyDescent="0.35">
      <c r="A1166" s="3">
        <v>2214</v>
      </c>
      <c r="B1166" s="22" t="s">
        <v>15</v>
      </c>
      <c r="C1166" s="21" t="s">
        <v>29</v>
      </c>
      <c r="D1166" s="23">
        <f>VLOOKUP(A1166,Übersicht!$C$2:$D$67,2,FALSE)</f>
        <v>0</v>
      </c>
      <c r="E1166" s="23" t="str">
        <f>VLOOKUP(A1166,Übersicht!$C$2:$E$67,3,FALSE)</f>
        <v>&gt; 16 bar</v>
      </c>
      <c r="F1166" s="3">
        <v>1160</v>
      </c>
      <c r="G1166" s="3">
        <f>VLOOKUP(A1166,Übersicht!$C$2:$P$67,14,FALSE)</f>
        <v>3</v>
      </c>
      <c r="H1166" s="3">
        <v>1</v>
      </c>
      <c r="I1166" s="24">
        <v>538.04444444444448</v>
      </c>
      <c r="J1166" s="3">
        <v>2006</v>
      </c>
      <c r="K1166" s="4">
        <f t="shared" si="18"/>
        <v>30</v>
      </c>
      <c r="L1166" s="21">
        <f>VLOOKUP(A1166,Übersicht!$C$2:$F$67,4,FALSE)</f>
        <v>45</v>
      </c>
      <c r="M1166" s="21">
        <f>VLOOKUP(A1166,Übersicht!$C$2:$F$67,4,FALSE)</f>
        <v>45</v>
      </c>
      <c r="N1166" s="3" t="s">
        <v>67</v>
      </c>
      <c r="O1166" s="3">
        <v>1</v>
      </c>
      <c r="P1166" s="4">
        <f>VLOOKUP(A1166,Übersicht!$C$2:$I$67,7,FALSE)*100</f>
        <v>100</v>
      </c>
      <c r="Q1166" s="4" t="s">
        <v>67</v>
      </c>
      <c r="R1166" s="4">
        <f>VLOOKUP(A1166,Übersicht!$C$2:$J$67,8,FALSE)*100</f>
        <v>100</v>
      </c>
      <c r="S1166" s="4" t="str">
        <f>VLOOKUP(A1166,Übersicht!$C$2:$K$67,9,FALSE)</f>
        <v>-</v>
      </c>
      <c r="T1166" s="4" t="str">
        <f>VLOOKUP(A1166,Übersicht!$C$2:$L$67,10,FALSE)</f>
        <v>-</v>
      </c>
      <c r="U1166" s="25">
        <f>VLOOKUP(A1166,Übersicht!$C$2:$M$67,11,FALSE)</f>
        <v>5100</v>
      </c>
      <c r="V1166" s="25" t="str">
        <f>VLOOKUP(A1166,Übersicht!$C$2:$N$67,12,FALSE)</f>
        <v>-</v>
      </c>
      <c r="W1166" s="25" t="str">
        <f>VLOOKUP(A1166,Übersicht!$C$2:$O$67,13,FALSE)</f>
        <v>-</v>
      </c>
      <c r="X1166" s="4" t="s">
        <v>67</v>
      </c>
    </row>
    <row r="1167" spans="1:24" x14ac:dyDescent="0.35">
      <c r="A1167" s="3">
        <v>2214</v>
      </c>
      <c r="B1167" s="22" t="s">
        <v>15</v>
      </c>
      <c r="C1167" s="21" t="s">
        <v>29</v>
      </c>
      <c r="D1167" s="23">
        <f>VLOOKUP(A1167,Übersicht!$C$2:$D$67,2,FALSE)</f>
        <v>0</v>
      </c>
      <c r="E1167" s="23" t="str">
        <f>VLOOKUP(A1167,Übersicht!$C$2:$E$67,3,FALSE)</f>
        <v>&gt; 16 bar</v>
      </c>
      <c r="F1167" s="3">
        <v>1161</v>
      </c>
      <c r="G1167" s="3">
        <f>VLOOKUP(A1167,Übersicht!$C$2:$P$67,14,FALSE)</f>
        <v>3</v>
      </c>
      <c r="H1167" s="3">
        <v>1</v>
      </c>
      <c r="I1167" s="24">
        <v>538.04444444444448</v>
      </c>
      <c r="J1167" s="3">
        <v>2007</v>
      </c>
      <c r="K1167" s="4">
        <f t="shared" si="18"/>
        <v>31</v>
      </c>
      <c r="L1167" s="21">
        <f>VLOOKUP(A1167,Übersicht!$C$2:$F$67,4,FALSE)</f>
        <v>45</v>
      </c>
      <c r="M1167" s="21">
        <f>VLOOKUP(A1167,Übersicht!$C$2:$F$67,4,FALSE)</f>
        <v>45</v>
      </c>
      <c r="N1167" s="3" t="s">
        <v>67</v>
      </c>
      <c r="O1167" s="3">
        <v>1</v>
      </c>
      <c r="P1167" s="4">
        <f>VLOOKUP(A1167,Übersicht!$C$2:$I$67,7,FALSE)*100</f>
        <v>100</v>
      </c>
      <c r="Q1167" s="4" t="s">
        <v>67</v>
      </c>
      <c r="R1167" s="4">
        <f>VLOOKUP(A1167,Übersicht!$C$2:$J$67,8,FALSE)*100</f>
        <v>100</v>
      </c>
      <c r="S1167" s="4" t="str">
        <f>VLOOKUP(A1167,Übersicht!$C$2:$K$67,9,FALSE)</f>
        <v>-</v>
      </c>
      <c r="T1167" s="4" t="str">
        <f>VLOOKUP(A1167,Übersicht!$C$2:$L$67,10,FALSE)</f>
        <v>-</v>
      </c>
      <c r="U1167" s="25">
        <f>VLOOKUP(A1167,Übersicht!$C$2:$M$67,11,FALSE)</f>
        <v>5100</v>
      </c>
      <c r="V1167" s="25" t="str">
        <f>VLOOKUP(A1167,Übersicht!$C$2:$N$67,12,FALSE)</f>
        <v>-</v>
      </c>
      <c r="W1167" s="25" t="str">
        <f>VLOOKUP(A1167,Übersicht!$C$2:$O$67,13,FALSE)</f>
        <v>-</v>
      </c>
      <c r="X1167" s="4" t="s">
        <v>67</v>
      </c>
    </row>
    <row r="1168" spans="1:24" x14ac:dyDescent="0.35">
      <c r="A1168" s="3">
        <v>2214</v>
      </c>
      <c r="B1168" s="22" t="s">
        <v>15</v>
      </c>
      <c r="C1168" s="21" t="s">
        <v>29</v>
      </c>
      <c r="D1168" s="23">
        <f>VLOOKUP(A1168,Übersicht!$C$2:$D$67,2,FALSE)</f>
        <v>0</v>
      </c>
      <c r="E1168" s="23" t="str">
        <f>VLOOKUP(A1168,Übersicht!$C$2:$E$67,3,FALSE)</f>
        <v>&gt; 16 bar</v>
      </c>
      <c r="F1168" s="3">
        <v>1162</v>
      </c>
      <c r="G1168" s="3">
        <f>VLOOKUP(A1168,Übersicht!$C$2:$P$67,14,FALSE)</f>
        <v>3</v>
      </c>
      <c r="H1168" s="3">
        <v>1</v>
      </c>
      <c r="I1168" s="24">
        <v>538.04444444444448</v>
      </c>
      <c r="J1168" s="3">
        <v>2008</v>
      </c>
      <c r="K1168" s="4">
        <f t="shared" si="18"/>
        <v>32</v>
      </c>
      <c r="L1168" s="21">
        <f>VLOOKUP(A1168,Übersicht!$C$2:$F$67,4,FALSE)</f>
        <v>45</v>
      </c>
      <c r="M1168" s="21">
        <f>VLOOKUP(A1168,Übersicht!$C$2:$F$67,4,FALSE)</f>
        <v>45</v>
      </c>
      <c r="N1168" s="3" t="s">
        <v>67</v>
      </c>
      <c r="O1168" s="3">
        <v>1</v>
      </c>
      <c r="P1168" s="4">
        <f>VLOOKUP(A1168,Übersicht!$C$2:$I$67,7,FALSE)*100</f>
        <v>100</v>
      </c>
      <c r="Q1168" s="4" t="s">
        <v>67</v>
      </c>
      <c r="R1168" s="4">
        <f>VLOOKUP(A1168,Übersicht!$C$2:$J$67,8,FALSE)*100</f>
        <v>100</v>
      </c>
      <c r="S1168" s="4" t="str">
        <f>VLOOKUP(A1168,Übersicht!$C$2:$K$67,9,FALSE)</f>
        <v>-</v>
      </c>
      <c r="T1168" s="4" t="str">
        <f>VLOOKUP(A1168,Übersicht!$C$2:$L$67,10,FALSE)</f>
        <v>-</v>
      </c>
      <c r="U1168" s="25">
        <f>VLOOKUP(A1168,Übersicht!$C$2:$M$67,11,FALSE)</f>
        <v>5100</v>
      </c>
      <c r="V1168" s="25" t="str">
        <f>VLOOKUP(A1168,Übersicht!$C$2:$N$67,12,FALSE)</f>
        <v>-</v>
      </c>
      <c r="W1168" s="25" t="str">
        <f>VLOOKUP(A1168,Übersicht!$C$2:$O$67,13,FALSE)</f>
        <v>-</v>
      </c>
      <c r="X1168" s="4" t="s">
        <v>67</v>
      </c>
    </row>
    <row r="1169" spans="1:24" x14ac:dyDescent="0.35">
      <c r="A1169" s="3">
        <v>2214</v>
      </c>
      <c r="B1169" s="22" t="s">
        <v>15</v>
      </c>
      <c r="C1169" s="21" t="s">
        <v>29</v>
      </c>
      <c r="D1169" s="23">
        <f>VLOOKUP(A1169,Übersicht!$C$2:$D$67,2,FALSE)</f>
        <v>0</v>
      </c>
      <c r="E1169" s="23" t="str">
        <f>VLOOKUP(A1169,Übersicht!$C$2:$E$67,3,FALSE)</f>
        <v>&gt; 16 bar</v>
      </c>
      <c r="F1169" s="3">
        <v>1163</v>
      </c>
      <c r="G1169" s="3">
        <f>VLOOKUP(A1169,Übersicht!$C$2:$P$67,14,FALSE)</f>
        <v>3</v>
      </c>
      <c r="H1169" s="3">
        <v>1</v>
      </c>
      <c r="I1169" s="24">
        <v>538.04444444444448</v>
      </c>
      <c r="J1169" s="3">
        <v>2009</v>
      </c>
      <c r="K1169" s="4">
        <f t="shared" si="18"/>
        <v>33</v>
      </c>
      <c r="L1169" s="21">
        <f>VLOOKUP(A1169,Übersicht!$C$2:$F$67,4,FALSE)</f>
        <v>45</v>
      </c>
      <c r="M1169" s="21">
        <f>VLOOKUP(A1169,Übersicht!$C$2:$F$67,4,FALSE)</f>
        <v>45</v>
      </c>
      <c r="N1169" s="3" t="s">
        <v>67</v>
      </c>
      <c r="O1169" s="3">
        <v>1</v>
      </c>
      <c r="P1169" s="4">
        <f>VLOOKUP(A1169,Übersicht!$C$2:$I$67,7,FALSE)*100</f>
        <v>100</v>
      </c>
      <c r="Q1169" s="4" t="s">
        <v>67</v>
      </c>
      <c r="R1169" s="4">
        <f>VLOOKUP(A1169,Übersicht!$C$2:$J$67,8,FALSE)*100</f>
        <v>100</v>
      </c>
      <c r="S1169" s="4" t="str">
        <f>VLOOKUP(A1169,Übersicht!$C$2:$K$67,9,FALSE)</f>
        <v>-</v>
      </c>
      <c r="T1169" s="4" t="str">
        <f>VLOOKUP(A1169,Übersicht!$C$2:$L$67,10,FALSE)</f>
        <v>-</v>
      </c>
      <c r="U1169" s="25">
        <f>VLOOKUP(A1169,Übersicht!$C$2:$M$67,11,FALSE)</f>
        <v>5100</v>
      </c>
      <c r="V1169" s="25" t="str">
        <f>VLOOKUP(A1169,Übersicht!$C$2:$N$67,12,FALSE)</f>
        <v>-</v>
      </c>
      <c r="W1169" s="25" t="str">
        <f>VLOOKUP(A1169,Übersicht!$C$2:$O$67,13,FALSE)</f>
        <v>-</v>
      </c>
      <c r="X1169" s="4" t="s">
        <v>67</v>
      </c>
    </row>
    <row r="1170" spans="1:24" x14ac:dyDescent="0.35">
      <c r="A1170" s="3">
        <v>2214</v>
      </c>
      <c r="B1170" s="22" t="s">
        <v>15</v>
      </c>
      <c r="C1170" s="21" t="s">
        <v>29</v>
      </c>
      <c r="D1170" s="23">
        <f>VLOOKUP(A1170,Übersicht!$C$2:$D$67,2,FALSE)</f>
        <v>0</v>
      </c>
      <c r="E1170" s="23" t="str">
        <f>VLOOKUP(A1170,Übersicht!$C$2:$E$67,3,FALSE)</f>
        <v>&gt; 16 bar</v>
      </c>
      <c r="F1170" s="3">
        <v>1164</v>
      </c>
      <c r="G1170" s="3">
        <f>VLOOKUP(A1170,Übersicht!$C$2:$P$67,14,FALSE)</f>
        <v>3</v>
      </c>
      <c r="H1170" s="3">
        <v>1</v>
      </c>
      <c r="I1170" s="24">
        <v>538.04444444444448</v>
      </c>
      <c r="J1170" s="3">
        <v>2010</v>
      </c>
      <c r="K1170" s="4">
        <f t="shared" si="18"/>
        <v>34</v>
      </c>
      <c r="L1170" s="21">
        <f>VLOOKUP(A1170,Übersicht!$C$2:$F$67,4,FALSE)</f>
        <v>45</v>
      </c>
      <c r="M1170" s="21">
        <f>VLOOKUP(A1170,Übersicht!$C$2:$F$67,4,FALSE)</f>
        <v>45</v>
      </c>
      <c r="N1170" s="3" t="s">
        <v>67</v>
      </c>
      <c r="O1170" s="3">
        <v>1</v>
      </c>
      <c r="P1170" s="4">
        <f>VLOOKUP(A1170,Übersicht!$C$2:$I$67,7,FALSE)*100</f>
        <v>100</v>
      </c>
      <c r="Q1170" s="4" t="s">
        <v>67</v>
      </c>
      <c r="R1170" s="4">
        <f>VLOOKUP(A1170,Übersicht!$C$2:$J$67,8,FALSE)*100</f>
        <v>100</v>
      </c>
      <c r="S1170" s="4" t="str">
        <f>VLOOKUP(A1170,Übersicht!$C$2:$K$67,9,FALSE)</f>
        <v>-</v>
      </c>
      <c r="T1170" s="4" t="str">
        <f>VLOOKUP(A1170,Übersicht!$C$2:$L$67,10,FALSE)</f>
        <v>-</v>
      </c>
      <c r="U1170" s="25">
        <f>VLOOKUP(A1170,Übersicht!$C$2:$M$67,11,FALSE)</f>
        <v>5100</v>
      </c>
      <c r="V1170" s="25" t="str">
        <f>VLOOKUP(A1170,Übersicht!$C$2:$N$67,12,FALSE)</f>
        <v>-</v>
      </c>
      <c r="W1170" s="25" t="str">
        <f>VLOOKUP(A1170,Übersicht!$C$2:$O$67,13,FALSE)</f>
        <v>-</v>
      </c>
      <c r="X1170" s="4" t="s">
        <v>67</v>
      </c>
    </row>
    <row r="1171" spans="1:24" x14ac:dyDescent="0.35">
      <c r="A1171" s="3">
        <v>2214</v>
      </c>
      <c r="B1171" s="22" t="s">
        <v>15</v>
      </c>
      <c r="C1171" s="21" t="s">
        <v>29</v>
      </c>
      <c r="D1171" s="23">
        <f>VLOOKUP(A1171,Übersicht!$C$2:$D$67,2,FALSE)</f>
        <v>0</v>
      </c>
      <c r="E1171" s="23" t="str">
        <f>VLOOKUP(A1171,Übersicht!$C$2:$E$67,3,FALSE)</f>
        <v>&gt; 16 bar</v>
      </c>
      <c r="F1171" s="3">
        <v>1165</v>
      </c>
      <c r="G1171" s="3">
        <f>VLOOKUP(A1171,Übersicht!$C$2:$P$67,14,FALSE)</f>
        <v>3</v>
      </c>
      <c r="H1171" s="3">
        <v>1</v>
      </c>
      <c r="I1171" s="24">
        <v>538.04444444444448</v>
      </c>
      <c r="J1171" s="3">
        <v>2011</v>
      </c>
      <c r="K1171" s="4">
        <f t="shared" si="18"/>
        <v>35</v>
      </c>
      <c r="L1171" s="21">
        <f>VLOOKUP(A1171,Übersicht!$C$2:$F$67,4,FALSE)</f>
        <v>45</v>
      </c>
      <c r="M1171" s="21">
        <f>VLOOKUP(A1171,Übersicht!$C$2:$F$67,4,FALSE)</f>
        <v>45</v>
      </c>
      <c r="N1171" s="3" t="s">
        <v>67</v>
      </c>
      <c r="O1171" s="3">
        <v>1</v>
      </c>
      <c r="P1171" s="4">
        <f>VLOOKUP(A1171,Übersicht!$C$2:$I$67,7,FALSE)*100</f>
        <v>100</v>
      </c>
      <c r="Q1171" s="4" t="s">
        <v>67</v>
      </c>
      <c r="R1171" s="4">
        <f>VLOOKUP(A1171,Übersicht!$C$2:$J$67,8,FALSE)*100</f>
        <v>100</v>
      </c>
      <c r="S1171" s="4" t="str">
        <f>VLOOKUP(A1171,Übersicht!$C$2:$K$67,9,FALSE)</f>
        <v>-</v>
      </c>
      <c r="T1171" s="4" t="str">
        <f>VLOOKUP(A1171,Übersicht!$C$2:$L$67,10,FALSE)</f>
        <v>-</v>
      </c>
      <c r="U1171" s="25">
        <f>VLOOKUP(A1171,Übersicht!$C$2:$M$67,11,FALSE)</f>
        <v>5100</v>
      </c>
      <c r="V1171" s="25" t="str">
        <f>VLOOKUP(A1171,Übersicht!$C$2:$N$67,12,FALSE)</f>
        <v>-</v>
      </c>
      <c r="W1171" s="25" t="str">
        <f>VLOOKUP(A1171,Übersicht!$C$2:$O$67,13,FALSE)</f>
        <v>-</v>
      </c>
      <c r="X1171" s="4" t="s">
        <v>67</v>
      </c>
    </row>
    <row r="1172" spans="1:24" x14ac:dyDescent="0.35">
      <c r="A1172" s="3">
        <v>2214</v>
      </c>
      <c r="B1172" s="22" t="s">
        <v>15</v>
      </c>
      <c r="C1172" s="21" t="s">
        <v>29</v>
      </c>
      <c r="D1172" s="23">
        <f>VLOOKUP(A1172,Übersicht!$C$2:$D$67,2,FALSE)</f>
        <v>0</v>
      </c>
      <c r="E1172" s="23" t="str">
        <f>VLOOKUP(A1172,Übersicht!$C$2:$E$67,3,FALSE)</f>
        <v>&gt; 16 bar</v>
      </c>
      <c r="F1172" s="3">
        <v>1166</v>
      </c>
      <c r="G1172" s="3">
        <f>VLOOKUP(A1172,Übersicht!$C$2:$P$67,14,FALSE)</f>
        <v>3</v>
      </c>
      <c r="H1172" s="3">
        <v>1</v>
      </c>
      <c r="I1172" s="24">
        <v>538.04444444444448</v>
      </c>
      <c r="J1172" s="3">
        <v>2012</v>
      </c>
      <c r="K1172" s="4">
        <f t="shared" si="18"/>
        <v>36</v>
      </c>
      <c r="L1172" s="21">
        <f>VLOOKUP(A1172,Übersicht!$C$2:$F$67,4,FALSE)</f>
        <v>45</v>
      </c>
      <c r="M1172" s="21">
        <f>VLOOKUP(A1172,Übersicht!$C$2:$F$67,4,FALSE)</f>
        <v>45</v>
      </c>
      <c r="N1172" s="3" t="s">
        <v>67</v>
      </c>
      <c r="O1172" s="3">
        <v>1</v>
      </c>
      <c r="P1172" s="4">
        <f>VLOOKUP(A1172,Übersicht!$C$2:$I$67,7,FALSE)*100</f>
        <v>100</v>
      </c>
      <c r="Q1172" s="4" t="s">
        <v>67</v>
      </c>
      <c r="R1172" s="4">
        <f>VLOOKUP(A1172,Übersicht!$C$2:$J$67,8,FALSE)*100</f>
        <v>100</v>
      </c>
      <c r="S1172" s="4" t="str">
        <f>VLOOKUP(A1172,Übersicht!$C$2:$K$67,9,FALSE)</f>
        <v>-</v>
      </c>
      <c r="T1172" s="4" t="str">
        <f>VLOOKUP(A1172,Übersicht!$C$2:$L$67,10,FALSE)</f>
        <v>-</v>
      </c>
      <c r="U1172" s="25">
        <f>VLOOKUP(A1172,Übersicht!$C$2:$M$67,11,FALSE)</f>
        <v>5100</v>
      </c>
      <c r="V1172" s="25" t="str">
        <f>VLOOKUP(A1172,Übersicht!$C$2:$N$67,12,FALSE)</f>
        <v>-</v>
      </c>
      <c r="W1172" s="25" t="str">
        <f>VLOOKUP(A1172,Übersicht!$C$2:$O$67,13,FALSE)</f>
        <v>-</v>
      </c>
      <c r="X1172" s="4" t="s">
        <v>67</v>
      </c>
    </row>
    <row r="1173" spans="1:24" x14ac:dyDescent="0.35">
      <c r="A1173" s="3">
        <v>2214</v>
      </c>
      <c r="B1173" s="22" t="s">
        <v>15</v>
      </c>
      <c r="C1173" s="21" t="s">
        <v>29</v>
      </c>
      <c r="D1173" s="23">
        <f>VLOOKUP(A1173,Übersicht!$C$2:$D$67,2,FALSE)</f>
        <v>0</v>
      </c>
      <c r="E1173" s="23" t="str">
        <f>VLOOKUP(A1173,Übersicht!$C$2:$E$67,3,FALSE)</f>
        <v>&gt; 16 bar</v>
      </c>
      <c r="F1173" s="3">
        <v>1167</v>
      </c>
      <c r="G1173" s="3">
        <f>VLOOKUP(A1173,Übersicht!$C$2:$P$67,14,FALSE)</f>
        <v>3</v>
      </c>
      <c r="H1173" s="3">
        <v>1</v>
      </c>
      <c r="I1173" s="24">
        <v>538.04444444444448</v>
      </c>
      <c r="J1173" s="3">
        <v>2013</v>
      </c>
      <c r="K1173" s="4">
        <f t="shared" si="18"/>
        <v>37</v>
      </c>
      <c r="L1173" s="21">
        <f>VLOOKUP(A1173,Übersicht!$C$2:$F$67,4,FALSE)</f>
        <v>45</v>
      </c>
      <c r="M1173" s="21">
        <f>VLOOKUP(A1173,Übersicht!$C$2:$F$67,4,FALSE)</f>
        <v>45</v>
      </c>
      <c r="N1173" s="3" t="s">
        <v>67</v>
      </c>
      <c r="O1173" s="3">
        <v>1</v>
      </c>
      <c r="P1173" s="4">
        <f>VLOOKUP(A1173,Übersicht!$C$2:$I$67,7,FALSE)*100</f>
        <v>100</v>
      </c>
      <c r="Q1173" s="4" t="s">
        <v>67</v>
      </c>
      <c r="R1173" s="4">
        <f>VLOOKUP(A1173,Übersicht!$C$2:$J$67,8,FALSE)*100</f>
        <v>100</v>
      </c>
      <c r="S1173" s="4" t="str">
        <f>VLOOKUP(A1173,Übersicht!$C$2:$K$67,9,FALSE)</f>
        <v>-</v>
      </c>
      <c r="T1173" s="4" t="str">
        <f>VLOOKUP(A1173,Übersicht!$C$2:$L$67,10,FALSE)</f>
        <v>-</v>
      </c>
      <c r="U1173" s="25">
        <f>VLOOKUP(A1173,Übersicht!$C$2:$M$67,11,FALSE)</f>
        <v>5100</v>
      </c>
      <c r="V1173" s="25" t="str">
        <f>VLOOKUP(A1173,Übersicht!$C$2:$N$67,12,FALSE)</f>
        <v>-</v>
      </c>
      <c r="W1173" s="25" t="str">
        <f>VLOOKUP(A1173,Übersicht!$C$2:$O$67,13,FALSE)</f>
        <v>-</v>
      </c>
      <c r="X1173" s="4" t="s">
        <v>67</v>
      </c>
    </row>
    <row r="1174" spans="1:24" x14ac:dyDescent="0.35">
      <c r="A1174" s="3">
        <v>2214</v>
      </c>
      <c r="B1174" s="22" t="s">
        <v>15</v>
      </c>
      <c r="C1174" s="21" t="s">
        <v>29</v>
      </c>
      <c r="D1174" s="23">
        <f>VLOOKUP(A1174,Übersicht!$C$2:$D$67,2,FALSE)</f>
        <v>0</v>
      </c>
      <c r="E1174" s="23" t="str">
        <f>VLOOKUP(A1174,Übersicht!$C$2:$E$67,3,FALSE)</f>
        <v>&gt; 16 bar</v>
      </c>
      <c r="F1174" s="3">
        <v>1168</v>
      </c>
      <c r="G1174" s="3">
        <f>VLOOKUP(A1174,Übersicht!$C$2:$P$67,14,FALSE)</f>
        <v>3</v>
      </c>
      <c r="H1174" s="3">
        <v>1</v>
      </c>
      <c r="I1174" s="24">
        <v>538.04444444444448</v>
      </c>
      <c r="J1174" s="3">
        <v>2014</v>
      </c>
      <c r="K1174" s="4">
        <f t="shared" si="18"/>
        <v>38</v>
      </c>
      <c r="L1174" s="21">
        <f>VLOOKUP(A1174,Übersicht!$C$2:$F$67,4,FALSE)</f>
        <v>45</v>
      </c>
      <c r="M1174" s="21">
        <f>VLOOKUP(A1174,Übersicht!$C$2:$F$67,4,FALSE)</f>
        <v>45</v>
      </c>
      <c r="N1174" s="3" t="s">
        <v>67</v>
      </c>
      <c r="O1174" s="3">
        <v>1</v>
      </c>
      <c r="P1174" s="4">
        <f>VLOOKUP(A1174,Übersicht!$C$2:$I$67,7,FALSE)*100</f>
        <v>100</v>
      </c>
      <c r="Q1174" s="4" t="s">
        <v>67</v>
      </c>
      <c r="R1174" s="4">
        <f>VLOOKUP(A1174,Übersicht!$C$2:$J$67,8,FALSE)*100</f>
        <v>100</v>
      </c>
      <c r="S1174" s="4" t="str">
        <f>VLOOKUP(A1174,Übersicht!$C$2:$K$67,9,FALSE)</f>
        <v>-</v>
      </c>
      <c r="T1174" s="4" t="str">
        <f>VLOOKUP(A1174,Übersicht!$C$2:$L$67,10,FALSE)</f>
        <v>-</v>
      </c>
      <c r="U1174" s="25">
        <f>VLOOKUP(A1174,Übersicht!$C$2:$M$67,11,FALSE)</f>
        <v>5100</v>
      </c>
      <c r="V1174" s="25" t="str">
        <f>VLOOKUP(A1174,Übersicht!$C$2:$N$67,12,FALSE)</f>
        <v>-</v>
      </c>
      <c r="W1174" s="25" t="str">
        <f>VLOOKUP(A1174,Übersicht!$C$2:$O$67,13,FALSE)</f>
        <v>-</v>
      </c>
      <c r="X1174" s="4" t="s">
        <v>67</v>
      </c>
    </row>
    <row r="1175" spans="1:24" x14ac:dyDescent="0.35">
      <c r="A1175" s="3">
        <v>2214</v>
      </c>
      <c r="B1175" s="22" t="s">
        <v>15</v>
      </c>
      <c r="C1175" s="21" t="s">
        <v>29</v>
      </c>
      <c r="D1175" s="23">
        <f>VLOOKUP(A1175,Übersicht!$C$2:$D$67,2,FALSE)</f>
        <v>0</v>
      </c>
      <c r="E1175" s="23" t="str">
        <f>VLOOKUP(A1175,Übersicht!$C$2:$E$67,3,FALSE)</f>
        <v>&gt; 16 bar</v>
      </c>
      <c r="F1175" s="3">
        <v>1169</v>
      </c>
      <c r="G1175" s="3">
        <f>VLOOKUP(A1175,Übersicht!$C$2:$P$67,14,FALSE)</f>
        <v>3</v>
      </c>
      <c r="H1175" s="3">
        <v>1</v>
      </c>
      <c r="I1175" s="24">
        <v>538.04444444444448</v>
      </c>
      <c r="J1175" s="3">
        <v>2015</v>
      </c>
      <c r="K1175" s="4">
        <f t="shared" si="18"/>
        <v>39</v>
      </c>
      <c r="L1175" s="21">
        <f>VLOOKUP(A1175,Übersicht!$C$2:$F$67,4,FALSE)</f>
        <v>45</v>
      </c>
      <c r="M1175" s="21">
        <f>VLOOKUP(A1175,Übersicht!$C$2:$F$67,4,FALSE)</f>
        <v>45</v>
      </c>
      <c r="N1175" s="3" t="s">
        <v>67</v>
      </c>
      <c r="O1175" s="3">
        <v>1</v>
      </c>
      <c r="P1175" s="4">
        <f>VLOOKUP(A1175,Übersicht!$C$2:$I$67,7,FALSE)*100</f>
        <v>100</v>
      </c>
      <c r="Q1175" s="4" t="s">
        <v>67</v>
      </c>
      <c r="R1175" s="4">
        <f>VLOOKUP(A1175,Übersicht!$C$2:$J$67,8,FALSE)*100</f>
        <v>100</v>
      </c>
      <c r="S1175" s="4" t="str">
        <f>VLOOKUP(A1175,Übersicht!$C$2:$K$67,9,FALSE)</f>
        <v>-</v>
      </c>
      <c r="T1175" s="4" t="str">
        <f>VLOOKUP(A1175,Übersicht!$C$2:$L$67,10,FALSE)</f>
        <v>-</v>
      </c>
      <c r="U1175" s="25">
        <f>VLOOKUP(A1175,Übersicht!$C$2:$M$67,11,FALSE)</f>
        <v>5100</v>
      </c>
      <c r="V1175" s="25" t="str">
        <f>VLOOKUP(A1175,Übersicht!$C$2:$N$67,12,FALSE)</f>
        <v>-</v>
      </c>
      <c r="W1175" s="25" t="str">
        <f>VLOOKUP(A1175,Übersicht!$C$2:$O$67,13,FALSE)</f>
        <v>-</v>
      </c>
      <c r="X1175" s="4" t="s">
        <v>67</v>
      </c>
    </row>
    <row r="1176" spans="1:24" x14ac:dyDescent="0.35">
      <c r="A1176" s="3">
        <v>2214</v>
      </c>
      <c r="B1176" s="22" t="s">
        <v>15</v>
      </c>
      <c r="C1176" s="21" t="s">
        <v>29</v>
      </c>
      <c r="D1176" s="23">
        <f>VLOOKUP(A1176,Übersicht!$C$2:$D$67,2,FALSE)</f>
        <v>0</v>
      </c>
      <c r="E1176" s="23" t="str">
        <f>VLOOKUP(A1176,Übersicht!$C$2:$E$67,3,FALSE)</f>
        <v>&gt; 16 bar</v>
      </c>
      <c r="F1176" s="3">
        <v>1170</v>
      </c>
      <c r="G1176" s="3">
        <f>VLOOKUP(A1176,Übersicht!$C$2:$P$67,14,FALSE)</f>
        <v>3</v>
      </c>
      <c r="H1176" s="3">
        <v>1</v>
      </c>
      <c r="I1176" s="24">
        <v>538.04444444444448</v>
      </c>
      <c r="J1176" s="3">
        <v>2016</v>
      </c>
      <c r="K1176" s="4">
        <f t="shared" si="18"/>
        <v>40</v>
      </c>
      <c r="L1176" s="21">
        <f>VLOOKUP(A1176,Übersicht!$C$2:$F$67,4,FALSE)</f>
        <v>45</v>
      </c>
      <c r="M1176" s="21">
        <f>VLOOKUP(A1176,Übersicht!$C$2:$F$67,4,FALSE)</f>
        <v>45</v>
      </c>
      <c r="N1176" s="3" t="s">
        <v>67</v>
      </c>
      <c r="O1176" s="3">
        <v>1</v>
      </c>
      <c r="P1176" s="4">
        <f>VLOOKUP(A1176,Übersicht!$C$2:$I$67,7,FALSE)*100</f>
        <v>100</v>
      </c>
      <c r="Q1176" s="4" t="s">
        <v>67</v>
      </c>
      <c r="R1176" s="4">
        <f>VLOOKUP(A1176,Übersicht!$C$2:$J$67,8,FALSE)*100</f>
        <v>100</v>
      </c>
      <c r="S1176" s="4" t="str">
        <f>VLOOKUP(A1176,Übersicht!$C$2:$K$67,9,FALSE)</f>
        <v>-</v>
      </c>
      <c r="T1176" s="4" t="str">
        <f>VLOOKUP(A1176,Übersicht!$C$2:$L$67,10,FALSE)</f>
        <v>-</v>
      </c>
      <c r="U1176" s="25">
        <f>VLOOKUP(A1176,Übersicht!$C$2:$M$67,11,FALSE)</f>
        <v>5100</v>
      </c>
      <c r="V1176" s="25" t="str">
        <f>VLOOKUP(A1176,Übersicht!$C$2:$N$67,12,FALSE)</f>
        <v>-</v>
      </c>
      <c r="W1176" s="25" t="str">
        <f>VLOOKUP(A1176,Übersicht!$C$2:$O$67,13,FALSE)</f>
        <v>-</v>
      </c>
      <c r="X1176" s="4" t="s">
        <v>67</v>
      </c>
    </row>
    <row r="1177" spans="1:24" x14ac:dyDescent="0.35">
      <c r="A1177" s="3">
        <v>2214</v>
      </c>
      <c r="B1177" s="22" t="s">
        <v>15</v>
      </c>
      <c r="C1177" s="21" t="s">
        <v>29</v>
      </c>
      <c r="D1177" s="23">
        <f>VLOOKUP(A1177,Übersicht!$C$2:$D$67,2,FALSE)</f>
        <v>0</v>
      </c>
      <c r="E1177" s="23" t="str">
        <f>VLOOKUP(A1177,Übersicht!$C$2:$E$67,3,FALSE)</f>
        <v>&gt; 16 bar</v>
      </c>
      <c r="F1177" s="3">
        <v>1171</v>
      </c>
      <c r="G1177" s="3">
        <f>VLOOKUP(A1177,Übersicht!$C$2:$P$67,14,FALSE)</f>
        <v>3</v>
      </c>
      <c r="H1177" s="3">
        <v>1</v>
      </c>
      <c r="I1177" s="24">
        <v>538.04444444444448</v>
      </c>
      <c r="J1177" s="3">
        <v>2017</v>
      </c>
      <c r="K1177" s="4">
        <f t="shared" si="18"/>
        <v>41</v>
      </c>
      <c r="L1177" s="21">
        <f>VLOOKUP(A1177,Übersicht!$C$2:$F$67,4,FALSE)</f>
        <v>45</v>
      </c>
      <c r="M1177" s="21">
        <f>VLOOKUP(A1177,Übersicht!$C$2:$F$67,4,FALSE)</f>
        <v>45</v>
      </c>
      <c r="N1177" s="3" t="s">
        <v>67</v>
      </c>
      <c r="O1177" s="3">
        <v>1</v>
      </c>
      <c r="P1177" s="4">
        <f>VLOOKUP(A1177,Übersicht!$C$2:$I$67,7,FALSE)*100</f>
        <v>100</v>
      </c>
      <c r="Q1177" s="4" t="s">
        <v>67</v>
      </c>
      <c r="R1177" s="4">
        <f>VLOOKUP(A1177,Übersicht!$C$2:$J$67,8,FALSE)*100</f>
        <v>100</v>
      </c>
      <c r="S1177" s="4" t="str">
        <f>VLOOKUP(A1177,Übersicht!$C$2:$K$67,9,FALSE)</f>
        <v>-</v>
      </c>
      <c r="T1177" s="4" t="str">
        <f>VLOOKUP(A1177,Übersicht!$C$2:$L$67,10,FALSE)</f>
        <v>-</v>
      </c>
      <c r="U1177" s="25">
        <f>VLOOKUP(A1177,Übersicht!$C$2:$M$67,11,FALSE)</f>
        <v>5100</v>
      </c>
      <c r="V1177" s="25" t="str">
        <f>VLOOKUP(A1177,Übersicht!$C$2:$N$67,12,FALSE)</f>
        <v>-</v>
      </c>
      <c r="W1177" s="25" t="str">
        <f>VLOOKUP(A1177,Übersicht!$C$2:$O$67,13,FALSE)</f>
        <v>-</v>
      </c>
      <c r="X1177" s="4" t="s">
        <v>67</v>
      </c>
    </row>
    <row r="1178" spans="1:24" x14ac:dyDescent="0.35">
      <c r="A1178" s="3">
        <v>2214</v>
      </c>
      <c r="B1178" s="22" t="s">
        <v>15</v>
      </c>
      <c r="C1178" s="21" t="s">
        <v>29</v>
      </c>
      <c r="D1178" s="23">
        <f>VLOOKUP(A1178,Übersicht!$C$2:$D$67,2,FALSE)</f>
        <v>0</v>
      </c>
      <c r="E1178" s="23" t="str">
        <f>VLOOKUP(A1178,Übersicht!$C$2:$E$67,3,FALSE)</f>
        <v>&gt; 16 bar</v>
      </c>
      <c r="F1178" s="3">
        <v>1172</v>
      </c>
      <c r="G1178" s="3">
        <f>VLOOKUP(A1178,Übersicht!$C$2:$P$67,14,FALSE)</f>
        <v>3</v>
      </c>
      <c r="H1178" s="3">
        <v>1</v>
      </c>
      <c r="I1178" s="24">
        <v>538.04444444444448</v>
      </c>
      <c r="J1178" s="3">
        <v>2018</v>
      </c>
      <c r="K1178" s="4">
        <f t="shared" si="18"/>
        <v>42</v>
      </c>
      <c r="L1178" s="21">
        <f>VLOOKUP(A1178,Übersicht!$C$2:$F$67,4,FALSE)</f>
        <v>45</v>
      </c>
      <c r="M1178" s="21">
        <f>VLOOKUP(A1178,Übersicht!$C$2:$F$67,4,FALSE)</f>
        <v>45</v>
      </c>
      <c r="N1178" s="3" t="s">
        <v>67</v>
      </c>
      <c r="O1178" s="3">
        <v>1</v>
      </c>
      <c r="P1178" s="4">
        <f>VLOOKUP(A1178,Übersicht!$C$2:$I$67,7,FALSE)*100</f>
        <v>100</v>
      </c>
      <c r="Q1178" s="4" t="s">
        <v>67</v>
      </c>
      <c r="R1178" s="4">
        <f>VLOOKUP(A1178,Übersicht!$C$2:$J$67,8,FALSE)*100</f>
        <v>100</v>
      </c>
      <c r="S1178" s="4" t="str">
        <f>VLOOKUP(A1178,Übersicht!$C$2:$K$67,9,FALSE)</f>
        <v>-</v>
      </c>
      <c r="T1178" s="4" t="str">
        <f>VLOOKUP(A1178,Übersicht!$C$2:$L$67,10,FALSE)</f>
        <v>-</v>
      </c>
      <c r="U1178" s="25">
        <f>VLOOKUP(A1178,Übersicht!$C$2:$M$67,11,FALSE)</f>
        <v>5100</v>
      </c>
      <c r="V1178" s="25" t="str">
        <f>VLOOKUP(A1178,Übersicht!$C$2:$N$67,12,FALSE)</f>
        <v>-</v>
      </c>
      <c r="W1178" s="25" t="str">
        <f>VLOOKUP(A1178,Übersicht!$C$2:$O$67,13,FALSE)</f>
        <v>-</v>
      </c>
      <c r="X1178" s="4" t="s">
        <v>67</v>
      </c>
    </row>
    <row r="1179" spans="1:24" x14ac:dyDescent="0.35">
      <c r="A1179" s="3">
        <v>2214</v>
      </c>
      <c r="B1179" s="22" t="s">
        <v>15</v>
      </c>
      <c r="C1179" s="21" t="s">
        <v>29</v>
      </c>
      <c r="D1179" s="23">
        <f>VLOOKUP(A1179,Übersicht!$C$2:$D$67,2,FALSE)</f>
        <v>0</v>
      </c>
      <c r="E1179" s="23" t="str">
        <f>VLOOKUP(A1179,Übersicht!$C$2:$E$67,3,FALSE)</f>
        <v>&gt; 16 bar</v>
      </c>
      <c r="F1179" s="3">
        <v>1173</v>
      </c>
      <c r="G1179" s="3">
        <f>VLOOKUP(A1179,Übersicht!$C$2:$P$67,14,FALSE)</f>
        <v>3</v>
      </c>
      <c r="H1179" s="3">
        <v>1</v>
      </c>
      <c r="I1179" s="24">
        <v>538.04444444444448</v>
      </c>
      <c r="J1179" s="3">
        <v>2019</v>
      </c>
      <c r="K1179" s="4">
        <f t="shared" si="18"/>
        <v>43</v>
      </c>
      <c r="L1179" s="21">
        <f>VLOOKUP(A1179,Übersicht!$C$2:$F$67,4,FALSE)</f>
        <v>45</v>
      </c>
      <c r="M1179" s="21">
        <f>VLOOKUP(A1179,Übersicht!$C$2:$F$67,4,FALSE)</f>
        <v>45</v>
      </c>
      <c r="N1179" s="3" t="s">
        <v>67</v>
      </c>
      <c r="O1179" s="3">
        <v>1</v>
      </c>
      <c r="P1179" s="4">
        <f>VLOOKUP(A1179,Übersicht!$C$2:$I$67,7,FALSE)*100</f>
        <v>100</v>
      </c>
      <c r="Q1179" s="4" t="s">
        <v>67</v>
      </c>
      <c r="R1179" s="4">
        <f>VLOOKUP(A1179,Übersicht!$C$2:$J$67,8,FALSE)*100</f>
        <v>100</v>
      </c>
      <c r="S1179" s="4" t="str">
        <f>VLOOKUP(A1179,Übersicht!$C$2:$K$67,9,FALSE)</f>
        <v>-</v>
      </c>
      <c r="T1179" s="4" t="str">
        <f>VLOOKUP(A1179,Übersicht!$C$2:$L$67,10,FALSE)</f>
        <v>-</v>
      </c>
      <c r="U1179" s="25">
        <f>VLOOKUP(A1179,Übersicht!$C$2:$M$67,11,FALSE)</f>
        <v>5100</v>
      </c>
      <c r="V1179" s="25" t="str">
        <f>VLOOKUP(A1179,Übersicht!$C$2:$N$67,12,FALSE)</f>
        <v>-</v>
      </c>
      <c r="W1179" s="25" t="str">
        <f>VLOOKUP(A1179,Übersicht!$C$2:$O$67,13,FALSE)</f>
        <v>-</v>
      </c>
      <c r="X1179" s="4" t="s">
        <v>67</v>
      </c>
    </row>
    <row r="1180" spans="1:24" x14ac:dyDescent="0.35">
      <c r="A1180" s="3">
        <v>2214</v>
      </c>
      <c r="B1180" s="22" t="s">
        <v>15</v>
      </c>
      <c r="C1180" s="21" t="s">
        <v>29</v>
      </c>
      <c r="D1180" s="23">
        <f>VLOOKUP(A1180,Übersicht!$C$2:$D$67,2,FALSE)</f>
        <v>0</v>
      </c>
      <c r="E1180" s="23" t="str">
        <f>VLOOKUP(A1180,Übersicht!$C$2:$E$67,3,FALSE)</f>
        <v>&gt; 16 bar</v>
      </c>
      <c r="F1180" s="3">
        <v>1174</v>
      </c>
      <c r="G1180" s="3">
        <f>VLOOKUP(A1180,Übersicht!$C$2:$P$67,14,FALSE)</f>
        <v>3</v>
      </c>
      <c r="H1180" s="3">
        <v>1</v>
      </c>
      <c r="I1180" s="24">
        <v>538.04444444444448</v>
      </c>
      <c r="J1180" s="3">
        <v>2020</v>
      </c>
      <c r="K1180" s="4">
        <f t="shared" si="18"/>
        <v>44</v>
      </c>
      <c r="L1180" s="21">
        <f>VLOOKUP(A1180,Übersicht!$C$2:$F$67,4,FALSE)</f>
        <v>45</v>
      </c>
      <c r="M1180" s="21">
        <f>VLOOKUP(A1180,Übersicht!$C$2:$F$67,4,FALSE)</f>
        <v>45</v>
      </c>
      <c r="N1180" s="3" t="s">
        <v>67</v>
      </c>
      <c r="O1180" s="3">
        <v>1</v>
      </c>
      <c r="P1180" s="4">
        <f>VLOOKUP(A1180,Übersicht!$C$2:$I$67,7,FALSE)*100</f>
        <v>100</v>
      </c>
      <c r="Q1180" s="4" t="s">
        <v>67</v>
      </c>
      <c r="R1180" s="4">
        <f>VLOOKUP(A1180,Übersicht!$C$2:$J$67,8,FALSE)*100</f>
        <v>100</v>
      </c>
      <c r="S1180" s="4" t="str">
        <f>VLOOKUP(A1180,Übersicht!$C$2:$K$67,9,FALSE)</f>
        <v>-</v>
      </c>
      <c r="T1180" s="4" t="str">
        <f>VLOOKUP(A1180,Übersicht!$C$2:$L$67,10,FALSE)</f>
        <v>-</v>
      </c>
      <c r="U1180" s="25">
        <f>VLOOKUP(A1180,Übersicht!$C$2:$M$67,11,FALSE)</f>
        <v>5100</v>
      </c>
      <c r="V1180" s="25" t="str">
        <f>VLOOKUP(A1180,Übersicht!$C$2:$N$67,12,FALSE)</f>
        <v>-</v>
      </c>
      <c r="W1180" s="25" t="str">
        <f>VLOOKUP(A1180,Übersicht!$C$2:$O$67,13,FALSE)</f>
        <v>-</v>
      </c>
      <c r="X1180" s="4" t="s">
        <v>67</v>
      </c>
    </row>
    <row r="1181" spans="1:24" x14ac:dyDescent="0.35">
      <c r="A1181" s="3">
        <v>2214</v>
      </c>
      <c r="B1181" s="22" t="s">
        <v>15</v>
      </c>
      <c r="C1181" s="21" t="s">
        <v>29</v>
      </c>
      <c r="D1181" s="23">
        <f>VLOOKUP(A1181,Übersicht!$C$2:$D$67,2,FALSE)</f>
        <v>0</v>
      </c>
      <c r="E1181" s="23" t="str">
        <f>VLOOKUP(A1181,Übersicht!$C$2:$E$67,3,FALSE)</f>
        <v>&gt; 16 bar</v>
      </c>
      <c r="F1181" s="3">
        <v>1175</v>
      </c>
      <c r="G1181" s="3">
        <f>VLOOKUP(A1181,Übersicht!$C$2:$P$67,14,FALSE)</f>
        <v>3</v>
      </c>
      <c r="H1181" s="3">
        <v>1</v>
      </c>
      <c r="I1181" s="24">
        <v>538.04444444444448</v>
      </c>
      <c r="J1181" s="3">
        <v>2021</v>
      </c>
      <c r="K1181" s="4">
        <f t="shared" si="18"/>
        <v>45</v>
      </c>
      <c r="L1181" s="21">
        <f>VLOOKUP(A1181,Übersicht!$C$2:$F$67,4,FALSE)</f>
        <v>45</v>
      </c>
      <c r="M1181" s="21">
        <f>VLOOKUP(A1181,Übersicht!$C$2:$F$67,4,FALSE)</f>
        <v>45</v>
      </c>
      <c r="N1181" s="3" t="s">
        <v>67</v>
      </c>
      <c r="O1181" s="3">
        <v>1</v>
      </c>
      <c r="P1181" s="4">
        <f>VLOOKUP(A1181,Übersicht!$C$2:$I$67,7,FALSE)*100</f>
        <v>100</v>
      </c>
      <c r="Q1181" s="4" t="s">
        <v>67</v>
      </c>
      <c r="R1181" s="4">
        <f>VLOOKUP(A1181,Übersicht!$C$2:$J$67,8,FALSE)*100</f>
        <v>100</v>
      </c>
      <c r="S1181" s="4" t="str">
        <f>VLOOKUP(A1181,Übersicht!$C$2:$K$67,9,FALSE)</f>
        <v>-</v>
      </c>
      <c r="T1181" s="4" t="str">
        <f>VLOOKUP(A1181,Übersicht!$C$2:$L$67,10,FALSE)</f>
        <v>-</v>
      </c>
      <c r="U1181" s="25">
        <f>VLOOKUP(A1181,Übersicht!$C$2:$M$67,11,FALSE)</f>
        <v>5100</v>
      </c>
      <c r="V1181" s="25" t="str">
        <f>VLOOKUP(A1181,Übersicht!$C$2:$N$67,12,FALSE)</f>
        <v>-</v>
      </c>
      <c r="W1181" s="25" t="str">
        <f>VLOOKUP(A1181,Übersicht!$C$2:$O$67,13,FALSE)</f>
        <v>-</v>
      </c>
      <c r="X1181" s="4" t="s">
        <v>67</v>
      </c>
    </row>
    <row r="1182" spans="1:24" x14ac:dyDescent="0.35">
      <c r="A1182" s="3">
        <v>2217</v>
      </c>
      <c r="B1182" s="22" t="s">
        <v>15</v>
      </c>
      <c r="C1182" s="21" t="s">
        <v>30</v>
      </c>
      <c r="D1182" s="23">
        <f>VLOOKUP(A1182,Übersicht!$C$2:$D$67,2,FALSE)</f>
        <v>0</v>
      </c>
      <c r="E1182" s="23" t="str">
        <f>VLOOKUP(A1182,Übersicht!$C$2:$E$67,3,FALSE)</f>
        <v>&gt; 16 bar</v>
      </c>
      <c r="F1182" s="3">
        <v>1176</v>
      </c>
      <c r="G1182" s="3">
        <f>VLOOKUP(A1182,Übersicht!$C$2:$P$67,14,FALSE)</f>
        <v>3</v>
      </c>
      <c r="H1182" s="3">
        <v>1</v>
      </c>
      <c r="I1182" s="24">
        <v>474.22222222222223</v>
      </c>
      <c r="J1182" s="3">
        <v>1977</v>
      </c>
      <c r="K1182" s="4">
        <f t="shared" si="18"/>
        <v>1</v>
      </c>
      <c r="L1182" s="21">
        <f>VLOOKUP(A1182,Übersicht!$C$2:$F$67,4,FALSE)</f>
        <v>45</v>
      </c>
      <c r="M1182" s="21">
        <f>VLOOKUP(A1182,Übersicht!$C$2:$F$67,4,FALSE)</f>
        <v>45</v>
      </c>
      <c r="N1182" s="3" t="s">
        <v>67</v>
      </c>
      <c r="O1182" s="3">
        <v>1</v>
      </c>
      <c r="P1182" s="4">
        <f>VLOOKUP(A1182,Übersicht!$C$2:$I$67,7,FALSE)*100</f>
        <v>100</v>
      </c>
      <c r="Q1182" s="4" t="s">
        <v>67</v>
      </c>
      <c r="R1182" s="4">
        <f>VLOOKUP(A1182,Übersicht!$C$2:$J$67,8,FALSE)*100</f>
        <v>100</v>
      </c>
      <c r="S1182" s="4" t="str">
        <f>VLOOKUP(A1182,Übersicht!$C$2:$K$67,9,FALSE)</f>
        <v>-</v>
      </c>
      <c r="T1182" s="4" t="str">
        <f>VLOOKUP(A1182,Übersicht!$C$2:$L$67,10,FALSE)</f>
        <v>-</v>
      </c>
      <c r="U1182" s="25">
        <f>VLOOKUP(A1182,Übersicht!$C$2:$M$67,11,FALSE)</f>
        <v>7600</v>
      </c>
      <c r="V1182" s="25" t="str">
        <f>VLOOKUP(A1182,Übersicht!$C$2:$N$67,12,FALSE)</f>
        <v>-</v>
      </c>
      <c r="W1182" s="25" t="str">
        <f>VLOOKUP(A1182,Übersicht!$C$2:$O$67,13,FALSE)</f>
        <v>-</v>
      </c>
      <c r="X1182" s="4" t="s">
        <v>67</v>
      </c>
    </row>
    <row r="1183" spans="1:24" x14ac:dyDescent="0.35">
      <c r="A1183" s="3">
        <v>2217</v>
      </c>
      <c r="B1183" s="22" t="s">
        <v>15</v>
      </c>
      <c r="C1183" s="21" t="s">
        <v>30</v>
      </c>
      <c r="D1183" s="23">
        <f>VLOOKUP(A1183,Übersicht!$C$2:$D$67,2,FALSE)</f>
        <v>0</v>
      </c>
      <c r="E1183" s="23" t="str">
        <f>VLOOKUP(A1183,Übersicht!$C$2:$E$67,3,FALSE)</f>
        <v>&gt; 16 bar</v>
      </c>
      <c r="F1183" s="3">
        <v>1177</v>
      </c>
      <c r="G1183" s="3">
        <f>VLOOKUP(A1183,Übersicht!$C$2:$P$67,14,FALSE)</f>
        <v>3</v>
      </c>
      <c r="H1183" s="3">
        <v>1</v>
      </c>
      <c r="I1183" s="24">
        <v>474.22222222222223</v>
      </c>
      <c r="J1183" s="3">
        <v>1978</v>
      </c>
      <c r="K1183" s="4">
        <f t="shared" si="18"/>
        <v>2</v>
      </c>
      <c r="L1183" s="21">
        <f>VLOOKUP(A1183,Übersicht!$C$2:$F$67,4,FALSE)</f>
        <v>45</v>
      </c>
      <c r="M1183" s="21">
        <f>VLOOKUP(A1183,Übersicht!$C$2:$F$67,4,FALSE)</f>
        <v>45</v>
      </c>
      <c r="N1183" s="3" t="s">
        <v>67</v>
      </c>
      <c r="O1183" s="3">
        <v>1</v>
      </c>
      <c r="P1183" s="4">
        <f>VLOOKUP(A1183,Übersicht!$C$2:$I$67,7,FALSE)*100</f>
        <v>100</v>
      </c>
      <c r="Q1183" s="4" t="s">
        <v>67</v>
      </c>
      <c r="R1183" s="4">
        <f>VLOOKUP(A1183,Übersicht!$C$2:$J$67,8,FALSE)*100</f>
        <v>100</v>
      </c>
      <c r="S1183" s="4" t="str">
        <f>VLOOKUP(A1183,Übersicht!$C$2:$K$67,9,FALSE)</f>
        <v>-</v>
      </c>
      <c r="T1183" s="4" t="str">
        <f>VLOOKUP(A1183,Übersicht!$C$2:$L$67,10,FALSE)</f>
        <v>-</v>
      </c>
      <c r="U1183" s="25">
        <f>VLOOKUP(A1183,Übersicht!$C$2:$M$67,11,FALSE)</f>
        <v>7600</v>
      </c>
      <c r="V1183" s="25" t="str">
        <f>VLOOKUP(A1183,Übersicht!$C$2:$N$67,12,FALSE)</f>
        <v>-</v>
      </c>
      <c r="W1183" s="25" t="str">
        <f>VLOOKUP(A1183,Übersicht!$C$2:$O$67,13,FALSE)</f>
        <v>-</v>
      </c>
      <c r="X1183" s="4" t="s">
        <v>67</v>
      </c>
    </row>
    <row r="1184" spans="1:24" x14ac:dyDescent="0.35">
      <c r="A1184" s="3">
        <v>2217</v>
      </c>
      <c r="B1184" s="22" t="s">
        <v>15</v>
      </c>
      <c r="C1184" s="21" t="s">
        <v>30</v>
      </c>
      <c r="D1184" s="23">
        <f>VLOOKUP(A1184,Übersicht!$C$2:$D$67,2,FALSE)</f>
        <v>0</v>
      </c>
      <c r="E1184" s="23" t="str">
        <f>VLOOKUP(A1184,Übersicht!$C$2:$E$67,3,FALSE)</f>
        <v>&gt; 16 bar</v>
      </c>
      <c r="F1184" s="3">
        <v>1178</v>
      </c>
      <c r="G1184" s="3">
        <f>VLOOKUP(A1184,Übersicht!$C$2:$P$67,14,FALSE)</f>
        <v>3</v>
      </c>
      <c r="H1184" s="3">
        <v>1</v>
      </c>
      <c r="I1184" s="24">
        <v>474.22222222222223</v>
      </c>
      <c r="J1184" s="3">
        <v>1979</v>
      </c>
      <c r="K1184" s="4">
        <f t="shared" si="18"/>
        <v>3</v>
      </c>
      <c r="L1184" s="21">
        <f>VLOOKUP(A1184,Übersicht!$C$2:$F$67,4,FALSE)</f>
        <v>45</v>
      </c>
      <c r="M1184" s="21">
        <f>VLOOKUP(A1184,Übersicht!$C$2:$F$67,4,FALSE)</f>
        <v>45</v>
      </c>
      <c r="N1184" s="3" t="s">
        <v>67</v>
      </c>
      <c r="O1184" s="3">
        <v>1</v>
      </c>
      <c r="P1184" s="4">
        <f>VLOOKUP(A1184,Übersicht!$C$2:$I$67,7,FALSE)*100</f>
        <v>100</v>
      </c>
      <c r="Q1184" s="4" t="s">
        <v>67</v>
      </c>
      <c r="R1184" s="4">
        <f>VLOOKUP(A1184,Übersicht!$C$2:$J$67,8,FALSE)*100</f>
        <v>100</v>
      </c>
      <c r="S1184" s="4" t="str">
        <f>VLOOKUP(A1184,Übersicht!$C$2:$K$67,9,FALSE)</f>
        <v>-</v>
      </c>
      <c r="T1184" s="4" t="str">
        <f>VLOOKUP(A1184,Übersicht!$C$2:$L$67,10,FALSE)</f>
        <v>-</v>
      </c>
      <c r="U1184" s="25">
        <f>VLOOKUP(A1184,Übersicht!$C$2:$M$67,11,FALSE)</f>
        <v>7600</v>
      </c>
      <c r="V1184" s="25" t="str">
        <f>VLOOKUP(A1184,Übersicht!$C$2:$N$67,12,FALSE)</f>
        <v>-</v>
      </c>
      <c r="W1184" s="25" t="str">
        <f>VLOOKUP(A1184,Übersicht!$C$2:$O$67,13,FALSE)</f>
        <v>-</v>
      </c>
      <c r="X1184" s="4" t="s">
        <v>67</v>
      </c>
    </row>
    <row r="1185" spans="1:24" x14ac:dyDescent="0.35">
      <c r="A1185" s="3">
        <v>2217</v>
      </c>
      <c r="B1185" s="22" t="s">
        <v>15</v>
      </c>
      <c r="C1185" s="21" t="s">
        <v>30</v>
      </c>
      <c r="D1185" s="23">
        <f>VLOOKUP(A1185,Übersicht!$C$2:$D$67,2,FALSE)</f>
        <v>0</v>
      </c>
      <c r="E1185" s="23" t="str">
        <f>VLOOKUP(A1185,Übersicht!$C$2:$E$67,3,FALSE)</f>
        <v>&gt; 16 bar</v>
      </c>
      <c r="F1185" s="3">
        <v>1179</v>
      </c>
      <c r="G1185" s="3">
        <f>VLOOKUP(A1185,Übersicht!$C$2:$P$67,14,FALSE)</f>
        <v>3</v>
      </c>
      <c r="H1185" s="3">
        <v>1</v>
      </c>
      <c r="I1185" s="24">
        <v>474.22222222222223</v>
      </c>
      <c r="J1185" s="3">
        <v>1980</v>
      </c>
      <c r="K1185" s="4">
        <f t="shared" si="18"/>
        <v>4</v>
      </c>
      <c r="L1185" s="21">
        <f>VLOOKUP(A1185,Übersicht!$C$2:$F$67,4,FALSE)</f>
        <v>45</v>
      </c>
      <c r="M1185" s="21">
        <f>VLOOKUP(A1185,Übersicht!$C$2:$F$67,4,FALSE)</f>
        <v>45</v>
      </c>
      <c r="N1185" s="3" t="s">
        <v>67</v>
      </c>
      <c r="O1185" s="3">
        <v>1</v>
      </c>
      <c r="P1185" s="4">
        <f>VLOOKUP(A1185,Übersicht!$C$2:$I$67,7,FALSE)*100</f>
        <v>100</v>
      </c>
      <c r="Q1185" s="4" t="s">
        <v>67</v>
      </c>
      <c r="R1185" s="4">
        <f>VLOOKUP(A1185,Übersicht!$C$2:$J$67,8,FALSE)*100</f>
        <v>100</v>
      </c>
      <c r="S1185" s="4" t="str">
        <f>VLOOKUP(A1185,Übersicht!$C$2:$K$67,9,FALSE)</f>
        <v>-</v>
      </c>
      <c r="T1185" s="4" t="str">
        <f>VLOOKUP(A1185,Übersicht!$C$2:$L$67,10,FALSE)</f>
        <v>-</v>
      </c>
      <c r="U1185" s="25">
        <f>VLOOKUP(A1185,Übersicht!$C$2:$M$67,11,FALSE)</f>
        <v>7600</v>
      </c>
      <c r="V1185" s="25" t="str">
        <f>VLOOKUP(A1185,Übersicht!$C$2:$N$67,12,FALSE)</f>
        <v>-</v>
      </c>
      <c r="W1185" s="25" t="str">
        <f>VLOOKUP(A1185,Übersicht!$C$2:$O$67,13,FALSE)</f>
        <v>-</v>
      </c>
      <c r="X1185" s="4" t="s">
        <v>67</v>
      </c>
    </row>
    <row r="1186" spans="1:24" x14ac:dyDescent="0.35">
      <c r="A1186" s="3">
        <v>2217</v>
      </c>
      <c r="B1186" s="22" t="s">
        <v>15</v>
      </c>
      <c r="C1186" s="21" t="s">
        <v>30</v>
      </c>
      <c r="D1186" s="23">
        <f>VLOOKUP(A1186,Übersicht!$C$2:$D$67,2,FALSE)</f>
        <v>0</v>
      </c>
      <c r="E1186" s="23" t="str">
        <f>VLOOKUP(A1186,Übersicht!$C$2:$E$67,3,FALSE)</f>
        <v>&gt; 16 bar</v>
      </c>
      <c r="F1186" s="3">
        <v>1180</v>
      </c>
      <c r="G1186" s="3">
        <f>VLOOKUP(A1186,Übersicht!$C$2:$P$67,14,FALSE)</f>
        <v>3</v>
      </c>
      <c r="H1186" s="3">
        <v>1</v>
      </c>
      <c r="I1186" s="24">
        <v>474.22222222222223</v>
      </c>
      <c r="J1186" s="3">
        <v>1981</v>
      </c>
      <c r="K1186" s="4">
        <f t="shared" si="18"/>
        <v>5</v>
      </c>
      <c r="L1186" s="21">
        <f>VLOOKUP(A1186,Übersicht!$C$2:$F$67,4,FALSE)</f>
        <v>45</v>
      </c>
      <c r="M1186" s="21">
        <f>VLOOKUP(A1186,Übersicht!$C$2:$F$67,4,FALSE)</f>
        <v>45</v>
      </c>
      <c r="N1186" s="3" t="s">
        <v>67</v>
      </c>
      <c r="O1186" s="3">
        <v>1</v>
      </c>
      <c r="P1186" s="4">
        <f>VLOOKUP(A1186,Übersicht!$C$2:$I$67,7,FALSE)*100</f>
        <v>100</v>
      </c>
      <c r="Q1186" s="4" t="s">
        <v>67</v>
      </c>
      <c r="R1186" s="4">
        <f>VLOOKUP(A1186,Übersicht!$C$2:$J$67,8,FALSE)*100</f>
        <v>100</v>
      </c>
      <c r="S1186" s="4" t="str">
        <f>VLOOKUP(A1186,Übersicht!$C$2:$K$67,9,FALSE)</f>
        <v>-</v>
      </c>
      <c r="T1186" s="4" t="str">
        <f>VLOOKUP(A1186,Übersicht!$C$2:$L$67,10,FALSE)</f>
        <v>-</v>
      </c>
      <c r="U1186" s="25">
        <f>VLOOKUP(A1186,Übersicht!$C$2:$M$67,11,FALSE)</f>
        <v>7600</v>
      </c>
      <c r="V1186" s="25" t="str">
        <f>VLOOKUP(A1186,Übersicht!$C$2:$N$67,12,FALSE)</f>
        <v>-</v>
      </c>
      <c r="W1186" s="25" t="str">
        <f>VLOOKUP(A1186,Übersicht!$C$2:$O$67,13,FALSE)</f>
        <v>-</v>
      </c>
      <c r="X1186" s="4" t="s">
        <v>67</v>
      </c>
    </row>
    <row r="1187" spans="1:24" x14ac:dyDescent="0.35">
      <c r="A1187" s="3">
        <v>2217</v>
      </c>
      <c r="B1187" s="22" t="s">
        <v>15</v>
      </c>
      <c r="C1187" s="21" t="s">
        <v>30</v>
      </c>
      <c r="D1187" s="23">
        <f>VLOOKUP(A1187,Übersicht!$C$2:$D$67,2,FALSE)</f>
        <v>0</v>
      </c>
      <c r="E1187" s="23" t="str">
        <f>VLOOKUP(A1187,Übersicht!$C$2:$E$67,3,FALSE)</f>
        <v>&gt; 16 bar</v>
      </c>
      <c r="F1187" s="3">
        <v>1181</v>
      </c>
      <c r="G1187" s="3">
        <f>VLOOKUP(A1187,Übersicht!$C$2:$P$67,14,FALSE)</f>
        <v>3</v>
      </c>
      <c r="H1187" s="3">
        <v>1</v>
      </c>
      <c r="I1187" s="24">
        <v>474.22222222222223</v>
      </c>
      <c r="J1187" s="3">
        <v>1982</v>
      </c>
      <c r="K1187" s="4">
        <f t="shared" si="18"/>
        <v>6</v>
      </c>
      <c r="L1187" s="21">
        <f>VLOOKUP(A1187,Übersicht!$C$2:$F$67,4,FALSE)</f>
        <v>45</v>
      </c>
      <c r="M1187" s="21">
        <f>VLOOKUP(A1187,Übersicht!$C$2:$F$67,4,FALSE)</f>
        <v>45</v>
      </c>
      <c r="N1187" s="3" t="s">
        <v>67</v>
      </c>
      <c r="O1187" s="3">
        <v>1</v>
      </c>
      <c r="P1187" s="4">
        <f>VLOOKUP(A1187,Übersicht!$C$2:$I$67,7,FALSE)*100</f>
        <v>100</v>
      </c>
      <c r="Q1187" s="4" t="s">
        <v>67</v>
      </c>
      <c r="R1187" s="4">
        <f>VLOOKUP(A1187,Übersicht!$C$2:$J$67,8,FALSE)*100</f>
        <v>100</v>
      </c>
      <c r="S1187" s="4" t="str">
        <f>VLOOKUP(A1187,Übersicht!$C$2:$K$67,9,FALSE)</f>
        <v>-</v>
      </c>
      <c r="T1187" s="4" t="str">
        <f>VLOOKUP(A1187,Übersicht!$C$2:$L$67,10,FALSE)</f>
        <v>-</v>
      </c>
      <c r="U1187" s="25">
        <f>VLOOKUP(A1187,Übersicht!$C$2:$M$67,11,FALSE)</f>
        <v>7600</v>
      </c>
      <c r="V1187" s="25" t="str">
        <f>VLOOKUP(A1187,Übersicht!$C$2:$N$67,12,FALSE)</f>
        <v>-</v>
      </c>
      <c r="W1187" s="25" t="str">
        <f>VLOOKUP(A1187,Übersicht!$C$2:$O$67,13,FALSE)</f>
        <v>-</v>
      </c>
      <c r="X1187" s="4" t="s">
        <v>67</v>
      </c>
    </row>
    <row r="1188" spans="1:24" x14ac:dyDescent="0.35">
      <c r="A1188" s="3">
        <v>2217</v>
      </c>
      <c r="B1188" s="22" t="s">
        <v>15</v>
      </c>
      <c r="C1188" s="21" t="s">
        <v>30</v>
      </c>
      <c r="D1188" s="23">
        <f>VLOOKUP(A1188,Übersicht!$C$2:$D$67,2,FALSE)</f>
        <v>0</v>
      </c>
      <c r="E1188" s="23" t="str">
        <f>VLOOKUP(A1188,Übersicht!$C$2:$E$67,3,FALSE)</f>
        <v>&gt; 16 bar</v>
      </c>
      <c r="F1188" s="3">
        <v>1182</v>
      </c>
      <c r="G1188" s="3">
        <f>VLOOKUP(A1188,Übersicht!$C$2:$P$67,14,FALSE)</f>
        <v>3</v>
      </c>
      <c r="H1188" s="3">
        <v>1</v>
      </c>
      <c r="I1188" s="24">
        <v>474.22222222222223</v>
      </c>
      <c r="J1188" s="3">
        <v>1983</v>
      </c>
      <c r="K1188" s="4">
        <f t="shared" si="18"/>
        <v>7</v>
      </c>
      <c r="L1188" s="21">
        <f>VLOOKUP(A1188,Übersicht!$C$2:$F$67,4,FALSE)</f>
        <v>45</v>
      </c>
      <c r="M1188" s="21">
        <f>VLOOKUP(A1188,Übersicht!$C$2:$F$67,4,FALSE)</f>
        <v>45</v>
      </c>
      <c r="N1188" s="3" t="s">
        <v>67</v>
      </c>
      <c r="O1188" s="3">
        <v>1</v>
      </c>
      <c r="P1188" s="4">
        <f>VLOOKUP(A1188,Übersicht!$C$2:$I$67,7,FALSE)*100</f>
        <v>100</v>
      </c>
      <c r="Q1188" s="4" t="s">
        <v>67</v>
      </c>
      <c r="R1188" s="4">
        <f>VLOOKUP(A1188,Übersicht!$C$2:$J$67,8,FALSE)*100</f>
        <v>100</v>
      </c>
      <c r="S1188" s="4" t="str">
        <f>VLOOKUP(A1188,Übersicht!$C$2:$K$67,9,FALSE)</f>
        <v>-</v>
      </c>
      <c r="T1188" s="4" t="str">
        <f>VLOOKUP(A1188,Übersicht!$C$2:$L$67,10,FALSE)</f>
        <v>-</v>
      </c>
      <c r="U1188" s="25">
        <f>VLOOKUP(A1188,Übersicht!$C$2:$M$67,11,FALSE)</f>
        <v>7600</v>
      </c>
      <c r="V1188" s="25" t="str">
        <f>VLOOKUP(A1188,Übersicht!$C$2:$N$67,12,FALSE)</f>
        <v>-</v>
      </c>
      <c r="W1188" s="25" t="str">
        <f>VLOOKUP(A1188,Übersicht!$C$2:$O$67,13,FALSE)</f>
        <v>-</v>
      </c>
      <c r="X1188" s="4" t="s">
        <v>67</v>
      </c>
    </row>
    <row r="1189" spans="1:24" x14ac:dyDescent="0.35">
      <c r="A1189" s="3">
        <v>2217</v>
      </c>
      <c r="B1189" s="22" t="s">
        <v>15</v>
      </c>
      <c r="C1189" s="21" t="s">
        <v>30</v>
      </c>
      <c r="D1189" s="23">
        <f>VLOOKUP(A1189,Übersicht!$C$2:$D$67,2,FALSE)</f>
        <v>0</v>
      </c>
      <c r="E1189" s="23" t="str">
        <f>VLOOKUP(A1189,Übersicht!$C$2:$E$67,3,FALSE)</f>
        <v>&gt; 16 bar</v>
      </c>
      <c r="F1189" s="3">
        <v>1183</v>
      </c>
      <c r="G1189" s="3">
        <f>VLOOKUP(A1189,Übersicht!$C$2:$P$67,14,FALSE)</f>
        <v>3</v>
      </c>
      <c r="H1189" s="3">
        <v>1</v>
      </c>
      <c r="I1189" s="24">
        <v>474.22222222222223</v>
      </c>
      <c r="J1189" s="3">
        <v>1984</v>
      </c>
      <c r="K1189" s="4">
        <f t="shared" si="18"/>
        <v>8</v>
      </c>
      <c r="L1189" s="21">
        <f>VLOOKUP(A1189,Übersicht!$C$2:$F$67,4,FALSE)</f>
        <v>45</v>
      </c>
      <c r="M1189" s="21">
        <f>VLOOKUP(A1189,Übersicht!$C$2:$F$67,4,FALSE)</f>
        <v>45</v>
      </c>
      <c r="N1189" s="3" t="s">
        <v>67</v>
      </c>
      <c r="O1189" s="3">
        <v>1</v>
      </c>
      <c r="P1189" s="4">
        <f>VLOOKUP(A1189,Übersicht!$C$2:$I$67,7,FALSE)*100</f>
        <v>100</v>
      </c>
      <c r="Q1189" s="4" t="s">
        <v>67</v>
      </c>
      <c r="R1189" s="4">
        <f>VLOOKUP(A1189,Übersicht!$C$2:$J$67,8,FALSE)*100</f>
        <v>100</v>
      </c>
      <c r="S1189" s="4" t="str">
        <f>VLOOKUP(A1189,Übersicht!$C$2:$K$67,9,FALSE)</f>
        <v>-</v>
      </c>
      <c r="T1189" s="4" t="str">
        <f>VLOOKUP(A1189,Übersicht!$C$2:$L$67,10,FALSE)</f>
        <v>-</v>
      </c>
      <c r="U1189" s="25">
        <f>VLOOKUP(A1189,Übersicht!$C$2:$M$67,11,FALSE)</f>
        <v>7600</v>
      </c>
      <c r="V1189" s="25" t="str">
        <f>VLOOKUP(A1189,Übersicht!$C$2:$N$67,12,FALSE)</f>
        <v>-</v>
      </c>
      <c r="W1189" s="25" t="str">
        <f>VLOOKUP(A1189,Übersicht!$C$2:$O$67,13,FALSE)</f>
        <v>-</v>
      </c>
      <c r="X1189" s="4" t="s">
        <v>67</v>
      </c>
    </row>
    <row r="1190" spans="1:24" x14ac:dyDescent="0.35">
      <c r="A1190" s="3">
        <v>2217</v>
      </c>
      <c r="B1190" s="22" t="s">
        <v>15</v>
      </c>
      <c r="C1190" s="21" t="s">
        <v>30</v>
      </c>
      <c r="D1190" s="23">
        <f>VLOOKUP(A1190,Übersicht!$C$2:$D$67,2,FALSE)</f>
        <v>0</v>
      </c>
      <c r="E1190" s="23" t="str">
        <f>VLOOKUP(A1190,Übersicht!$C$2:$E$67,3,FALSE)</f>
        <v>&gt; 16 bar</v>
      </c>
      <c r="F1190" s="3">
        <v>1184</v>
      </c>
      <c r="G1190" s="3">
        <f>VLOOKUP(A1190,Übersicht!$C$2:$P$67,14,FALSE)</f>
        <v>3</v>
      </c>
      <c r="H1190" s="3">
        <v>1</v>
      </c>
      <c r="I1190" s="24">
        <v>474.22222222222223</v>
      </c>
      <c r="J1190" s="3">
        <v>1985</v>
      </c>
      <c r="K1190" s="4">
        <f t="shared" si="18"/>
        <v>9</v>
      </c>
      <c r="L1190" s="21">
        <f>VLOOKUP(A1190,Übersicht!$C$2:$F$67,4,FALSE)</f>
        <v>45</v>
      </c>
      <c r="M1190" s="21">
        <f>VLOOKUP(A1190,Übersicht!$C$2:$F$67,4,FALSE)</f>
        <v>45</v>
      </c>
      <c r="N1190" s="3" t="s">
        <v>67</v>
      </c>
      <c r="O1190" s="3">
        <v>1</v>
      </c>
      <c r="P1190" s="4">
        <f>VLOOKUP(A1190,Übersicht!$C$2:$I$67,7,FALSE)*100</f>
        <v>100</v>
      </c>
      <c r="Q1190" s="4" t="s">
        <v>67</v>
      </c>
      <c r="R1190" s="4">
        <f>VLOOKUP(A1190,Übersicht!$C$2:$J$67,8,FALSE)*100</f>
        <v>100</v>
      </c>
      <c r="S1190" s="4" t="str">
        <f>VLOOKUP(A1190,Übersicht!$C$2:$K$67,9,FALSE)</f>
        <v>-</v>
      </c>
      <c r="T1190" s="4" t="str">
        <f>VLOOKUP(A1190,Übersicht!$C$2:$L$67,10,FALSE)</f>
        <v>-</v>
      </c>
      <c r="U1190" s="25">
        <f>VLOOKUP(A1190,Übersicht!$C$2:$M$67,11,FALSE)</f>
        <v>7600</v>
      </c>
      <c r="V1190" s="25" t="str">
        <f>VLOOKUP(A1190,Übersicht!$C$2:$N$67,12,FALSE)</f>
        <v>-</v>
      </c>
      <c r="W1190" s="25" t="str">
        <f>VLOOKUP(A1190,Übersicht!$C$2:$O$67,13,FALSE)</f>
        <v>-</v>
      </c>
      <c r="X1190" s="4" t="s">
        <v>67</v>
      </c>
    </row>
    <row r="1191" spans="1:24" x14ac:dyDescent="0.35">
      <c r="A1191" s="3">
        <v>2217</v>
      </c>
      <c r="B1191" s="22" t="s">
        <v>15</v>
      </c>
      <c r="C1191" s="21" t="s">
        <v>30</v>
      </c>
      <c r="D1191" s="23">
        <f>VLOOKUP(A1191,Übersicht!$C$2:$D$67,2,FALSE)</f>
        <v>0</v>
      </c>
      <c r="E1191" s="23" t="str">
        <f>VLOOKUP(A1191,Übersicht!$C$2:$E$67,3,FALSE)</f>
        <v>&gt; 16 bar</v>
      </c>
      <c r="F1191" s="3">
        <v>1185</v>
      </c>
      <c r="G1191" s="3">
        <f>VLOOKUP(A1191,Übersicht!$C$2:$P$67,14,FALSE)</f>
        <v>3</v>
      </c>
      <c r="H1191" s="3">
        <v>1</v>
      </c>
      <c r="I1191" s="24">
        <v>474.22222222222223</v>
      </c>
      <c r="J1191" s="3">
        <v>1986</v>
      </c>
      <c r="K1191" s="4">
        <f t="shared" si="18"/>
        <v>10</v>
      </c>
      <c r="L1191" s="21">
        <f>VLOOKUP(A1191,Übersicht!$C$2:$F$67,4,FALSE)</f>
        <v>45</v>
      </c>
      <c r="M1191" s="21">
        <f>VLOOKUP(A1191,Übersicht!$C$2:$F$67,4,FALSE)</f>
        <v>45</v>
      </c>
      <c r="N1191" s="3" t="s">
        <v>67</v>
      </c>
      <c r="O1191" s="3">
        <v>1</v>
      </c>
      <c r="P1191" s="4">
        <f>VLOOKUP(A1191,Übersicht!$C$2:$I$67,7,FALSE)*100</f>
        <v>100</v>
      </c>
      <c r="Q1191" s="4" t="s">
        <v>67</v>
      </c>
      <c r="R1191" s="4">
        <f>VLOOKUP(A1191,Übersicht!$C$2:$J$67,8,FALSE)*100</f>
        <v>100</v>
      </c>
      <c r="S1191" s="4" t="str">
        <f>VLOOKUP(A1191,Übersicht!$C$2:$K$67,9,FALSE)</f>
        <v>-</v>
      </c>
      <c r="T1191" s="4" t="str">
        <f>VLOOKUP(A1191,Übersicht!$C$2:$L$67,10,FALSE)</f>
        <v>-</v>
      </c>
      <c r="U1191" s="25">
        <f>VLOOKUP(A1191,Übersicht!$C$2:$M$67,11,FALSE)</f>
        <v>7600</v>
      </c>
      <c r="V1191" s="25" t="str">
        <f>VLOOKUP(A1191,Übersicht!$C$2:$N$67,12,FALSE)</f>
        <v>-</v>
      </c>
      <c r="W1191" s="25" t="str">
        <f>VLOOKUP(A1191,Übersicht!$C$2:$O$67,13,FALSE)</f>
        <v>-</v>
      </c>
      <c r="X1191" s="4" t="s">
        <v>67</v>
      </c>
    </row>
    <row r="1192" spans="1:24" x14ac:dyDescent="0.35">
      <c r="A1192" s="3">
        <v>2217</v>
      </c>
      <c r="B1192" s="22" t="s">
        <v>15</v>
      </c>
      <c r="C1192" s="21" t="s">
        <v>30</v>
      </c>
      <c r="D1192" s="23">
        <f>VLOOKUP(A1192,Übersicht!$C$2:$D$67,2,FALSE)</f>
        <v>0</v>
      </c>
      <c r="E1192" s="23" t="str">
        <f>VLOOKUP(A1192,Übersicht!$C$2:$E$67,3,FALSE)</f>
        <v>&gt; 16 bar</v>
      </c>
      <c r="F1192" s="3">
        <v>1186</v>
      </c>
      <c r="G1192" s="3">
        <f>VLOOKUP(A1192,Übersicht!$C$2:$P$67,14,FALSE)</f>
        <v>3</v>
      </c>
      <c r="H1192" s="3">
        <v>1</v>
      </c>
      <c r="I1192" s="24">
        <v>474.22222222222223</v>
      </c>
      <c r="J1192" s="3">
        <v>1987</v>
      </c>
      <c r="K1192" s="4">
        <f t="shared" si="18"/>
        <v>11</v>
      </c>
      <c r="L1192" s="21">
        <f>VLOOKUP(A1192,Übersicht!$C$2:$F$67,4,FALSE)</f>
        <v>45</v>
      </c>
      <c r="M1192" s="21">
        <f>VLOOKUP(A1192,Übersicht!$C$2:$F$67,4,FALSE)</f>
        <v>45</v>
      </c>
      <c r="N1192" s="3" t="s">
        <v>67</v>
      </c>
      <c r="O1192" s="3">
        <v>1</v>
      </c>
      <c r="P1192" s="4">
        <f>VLOOKUP(A1192,Übersicht!$C$2:$I$67,7,FALSE)*100</f>
        <v>100</v>
      </c>
      <c r="Q1192" s="4" t="s">
        <v>67</v>
      </c>
      <c r="R1192" s="4">
        <f>VLOOKUP(A1192,Übersicht!$C$2:$J$67,8,FALSE)*100</f>
        <v>100</v>
      </c>
      <c r="S1192" s="4" t="str">
        <f>VLOOKUP(A1192,Übersicht!$C$2:$K$67,9,FALSE)</f>
        <v>-</v>
      </c>
      <c r="T1192" s="4" t="str">
        <f>VLOOKUP(A1192,Übersicht!$C$2:$L$67,10,FALSE)</f>
        <v>-</v>
      </c>
      <c r="U1192" s="25">
        <f>VLOOKUP(A1192,Übersicht!$C$2:$M$67,11,FALSE)</f>
        <v>7600</v>
      </c>
      <c r="V1192" s="25" t="str">
        <f>VLOOKUP(A1192,Übersicht!$C$2:$N$67,12,FALSE)</f>
        <v>-</v>
      </c>
      <c r="W1192" s="25" t="str">
        <f>VLOOKUP(A1192,Übersicht!$C$2:$O$67,13,FALSE)</f>
        <v>-</v>
      </c>
      <c r="X1192" s="4" t="s">
        <v>67</v>
      </c>
    </row>
    <row r="1193" spans="1:24" x14ac:dyDescent="0.35">
      <c r="A1193" s="3">
        <v>2217</v>
      </c>
      <c r="B1193" s="22" t="s">
        <v>15</v>
      </c>
      <c r="C1193" s="21" t="s">
        <v>30</v>
      </c>
      <c r="D1193" s="23">
        <f>VLOOKUP(A1193,Übersicht!$C$2:$D$67,2,FALSE)</f>
        <v>0</v>
      </c>
      <c r="E1193" s="23" t="str">
        <f>VLOOKUP(A1193,Übersicht!$C$2:$E$67,3,FALSE)</f>
        <v>&gt; 16 bar</v>
      </c>
      <c r="F1193" s="3">
        <v>1187</v>
      </c>
      <c r="G1193" s="3">
        <f>VLOOKUP(A1193,Übersicht!$C$2:$P$67,14,FALSE)</f>
        <v>3</v>
      </c>
      <c r="H1193" s="3">
        <v>1</v>
      </c>
      <c r="I1193" s="24">
        <v>474.22222222222223</v>
      </c>
      <c r="J1193" s="3">
        <v>1988</v>
      </c>
      <c r="K1193" s="4">
        <f t="shared" si="18"/>
        <v>12</v>
      </c>
      <c r="L1193" s="21">
        <f>VLOOKUP(A1193,Übersicht!$C$2:$F$67,4,FALSE)</f>
        <v>45</v>
      </c>
      <c r="M1193" s="21">
        <f>VLOOKUP(A1193,Übersicht!$C$2:$F$67,4,FALSE)</f>
        <v>45</v>
      </c>
      <c r="N1193" s="3" t="s">
        <v>67</v>
      </c>
      <c r="O1193" s="3">
        <v>1</v>
      </c>
      <c r="P1193" s="4">
        <f>VLOOKUP(A1193,Übersicht!$C$2:$I$67,7,FALSE)*100</f>
        <v>100</v>
      </c>
      <c r="Q1193" s="4" t="s">
        <v>67</v>
      </c>
      <c r="R1193" s="4">
        <f>VLOOKUP(A1193,Übersicht!$C$2:$J$67,8,FALSE)*100</f>
        <v>100</v>
      </c>
      <c r="S1193" s="4" t="str">
        <f>VLOOKUP(A1193,Übersicht!$C$2:$K$67,9,FALSE)</f>
        <v>-</v>
      </c>
      <c r="T1193" s="4" t="str">
        <f>VLOOKUP(A1193,Übersicht!$C$2:$L$67,10,FALSE)</f>
        <v>-</v>
      </c>
      <c r="U1193" s="25">
        <f>VLOOKUP(A1193,Übersicht!$C$2:$M$67,11,FALSE)</f>
        <v>7600</v>
      </c>
      <c r="V1193" s="25" t="str">
        <f>VLOOKUP(A1193,Übersicht!$C$2:$N$67,12,FALSE)</f>
        <v>-</v>
      </c>
      <c r="W1193" s="25" t="str">
        <f>VLOOKUP(A1193,Übersicht!$C$2:$O$67,13,FALSE)</f>
        <v>-</v>
      </c>
      <c r="X1193" s="4" t="s">
        <v>67</v>
      </c>
    </row>
    <row r="1194" spans="1:24" x14ac:dyDescent="0.35">
      <c r="A1194" s="3">
        <v>2217</v>
      </c>
      <c r="B1194" s="22" t="s">
        <v>15</v>
      </c>
      <c r="C1194" s="21" t="s">
        <v>30</v>
      </c>
      <c r="D1194" s="23">
        <f>VLOOKUP(A1194,Übersicht!$C$2:$D$67,2,FALSE)</f>
        <v>0</v>
      </c>
      <c r="E1194" s="23" t="str">
        <f>VLOOKUP(A1194,Übersicht!$C$2:$E$67,3,FALSE)</f>
        <v>&gt; 16 bar</v>
      </c>
      <c r="F1194" s="3">
        <v>1188</v>
      </c>
      <c r="G1194" s="3">
        <f>VLOOKUP(A1194,Übersicht!$C$2:$P$67,14,FALSE)</f>
        <v>3</v>
      </c>
      <c r="H1194" s="3">
        <v>1</v>
      </c>
      <c r="I1194" s="24">
        <v>474.22222222222223</v>
      </c>
      <c r="J1194" s="3">
        <v>1989</v>
      </c>
      <c r="K1194" s="4">
        <f t="shared" si="18"/>
        <v>13</v>
      </c>
      <c r="L1194" s="21">
        <f>VLOOKUP(A1194,Übersicht!$C$2:$F$67,4,FALSE)</f>
        <v>45</v>
      </c>
      <c r="M1194" s="21">
        <f>VLOOKUP(A1194,Übersicht!$C$2:$F$67,4,FALSE)</f>
        <v>45</v>
      </c>
      <c r="N1194" s="3" t="s">
        <v>67</v>
      </c>
      <c r="O1194" s="3">
        <v>1</v>
      </c>
      <c r="P1194" s="4">
        <f>VLOOKUP(A1194,Übersicht!$C$2:$I$67,7,FALSE)*100</f>
        <v>100</v>
      </c>
      <c r="Q1194" s="4" t="s">
        <v>67</v>
      </c>
      <c r="R1194" s="4">
        <f>VLOOKUP(A1194,Übersicht!$C$2:$J$67,8,FALSE)*100</f>
        <v>100</v>
      </c>
      <c r="S1194" s="4" t="str">
        <f>VLOOKUP(A1194,Übersicht!$C$2:$K$67,9,FALSE)</f>
        <v>-</v>
      </c>
      <c r="T1194" s="4" t="str">
        <f>VLOOKUP(A1194,Übersicht!$C$2:$L$67,10,FALSE)</f>
        <v>-</v>
      </c>
      <c r="U1194" s="25">
        <f>VLOOKUP(A1194,Übersicht!$C$2:$M$67,11,FALSE)</f>
        <v>7600</v>
      </c>
      <c r="V1194" s="25" t="str">
        <f>VLOOKUP(A1194,Übersicht!$C$2:$N$67,12,FALSE)</f>
        <v>-</v>
      </c>
      <c r="W1194" s="25" t="str">
        <f>VLOOKUP(A1194,Übersicht!$C$2:$O$67,13,FALSE)</f>
        <v>-</v>
      </c>
      <c r="X1194" s="4" t="s">
        <v>67</v>
      </c>
    </row>
    <row r="1195" spans="1:24" x14ac:dyDescent="0.35">
      <c r="A1195" s="3">
        <v>2217</v>
      </c>
      <c r="B1195" s="22" t="s">
        <v>15</v>
      </c>
      <c r="C1195" s="21" t="s">
        <v>30</v>
      </c>
      <c r="D1195" s="23">
        <f>VLOOKUP(A1195,Übersicht!$C$2:$D$67,2,FALSE)</f>
        <v>0</v>
      </c>
      <c r="E1195" s="23" t="str">
        <f>VLOOKUP(A1195,Übersicht!$C$2:$E$67,3,FALSE)</f>
        <v>&gt; 16 bar</v>
      </c>
      <c r="F1195" s="3">
        <v>1189</v>
      </c>
      <c r="G1195" s="3">
        <f>VLOOKUP(A1195,Übersicht!$C$2:$P$67,14,FALSE)</f>
        <v>3</v>
      </c>
      <c r="H1195" s="3">
        <v>1</v>
      </c>
      <c r="I1195" s="24">
        <v>474.22222222222223</v>
      </c>
      <c r="J1195" s="3">
        <v>1990</v>
      </c>
      <c r="K1195" s="4">
        <f t="shared" si="18"/>
        <v>14</v>
      </c>
      <c r="L1195" s="21">
        <f>VLOOKUP(A1195,Übersicht!$C$2:$F$67,4,FALSE)</f>
        <v>45</v>
      </c>
      <c r="M1195" s="21">
        <f>VLOOKUP(A1195,Übersicht!$C$2:$F$67,4,FALSE)</f>
        <v>45</v>
      </c>
      <c r="N1195" s="3" t="s">
        <v>67</v>
      </c>
      <c r="O1195" s="3">
        <v>1</v>
      </c>
      <c r="P1195" s="4">
        <f>VLOOKUP(A1195,Übersicht!$C$2:$I$67,7,FALSE)*100</f>
        <v>100</v>
      </c>
      <c r="Q1195" s="4" t="s">
        <v>67</v>
      </c>
      <c r="R1195" s="4">
        <f>VLOOKUP(A1195,Übersicht!$C$2:$J$67,8,FALSE)*100</f>
        <v>100</v>
      </c>
      <c r="S1195" s="4" t="str">
        <f>VLOOKUP(A1195,Übersicht!$C$2:$K$67,9,FALSE)</f>
        <v>-</v>
      </c>
      <c r="T1195" s="4" t="str">
        <f>VLOOKUP(A1195,Übersicht!$C$2:$L$67,10,FALSE)</f>
        <v>-</v>
      </c>
      <c r="U1195" s="25">
        <f>VLOOKUP(A1195,Übersicht!$C$2:$M$67,11,FALSE)</f>
        <v>7600</v>
      </c>
      <c r="V1195" s="25" t="str">
        <f>VLOOKUP(A1195,Übersicht!$C$2:$N$67,12,FALSE)</f>
        <v>-</v>
      </c>
      <c r="W1195" s="25" t="str">
        <f>VLOOKUP(A1195,Übersicht!$C$2:$O$67,13,FALSE)</f>
        <v>-</v>
      </c>
      <c r="X1195" s="4" t="s">
        <v>67</v>
      </c>
    </row>
    <row r="1196" spans="1:24" x14ac:dyDescent="0.35">
      <c r="A1196" s="3">
        <v>2217</v>
      </c>
      <c r="B1196" s="22" t="s">
        <v>15</v>
      </c>
      <c r="C1196" s="21" t="s">
        <v>30</v>
      </c>
      <c r="D1196" s="23">
        <f>VLOOKUP(A1196,Übersicht!$C$2:$D$67,2,FALSE)</f>
        <v>0</v>
      </c>
      <c r="E1196" s="23" t="str">
        <f>VLOOKUP(A1196,Übersicht!$C$2:$E$67,3,FALSE)</f>
        <v>&gt; 16 bar</v>
      </c>
      <c r="F1196" s="3">
        <v>1190</v>
      </c>
      <c r="G1196" s="3">
        <f>VLOOKUP(A1196,Übersicht!$C$2:$P$67,14,FALSE)</f>
        <v>3</v>
      </c>
      <c r="H1196" s="3">
        <v>1</v>
      </c>
      <c r="I1196" s="24">
        <v>474.22222222222223</v>
      </c>
      <c r="J1196" s="3">
        <v>1991</v>
      </c>
      <c r="K1196" s="4">
        <f t="shared" si="18"/>
        <v>15</v>
      </c>
      <c r="L1196" s="21">
        <f>VLOOKUP(A1196,Übersicht!$C$2:$F$67,4,FALSE)</f>
        <v>45</v>
      </c>
      <c r="M1196" s="21">
        <f>VLOOKUP(A1196,Übersicht!$C$2:$F$67,4,FALSE)</f>
        <v>45</v>
      </c>
      <c r="N1196" s="3" t="s">
        <v>67</v>
      </c>
      <c r="O1196" s="3">
        <v>1</v>
      </c>
      <c r="P1196" s="4">
        <f>VLOOKUP(A1196,Übersicht!$C$2:$I$67,7,FALSE)*100</f>
        <v>100</v>
      </c>
      <c r="Q1196" s="4" t="s">
        <v>67</v>
      </c>
      <c r="R1196" s="4">
        <f>VLOOKUP(A1196,Übersicht!$C$2:$J$67,8,FALSE)*100</f>
        <v>100</v>
      </c>
      <c r="S1196" s="4" t="str">
        <f>VLOOKUP(A1196,Übersicht!$C$2:$K$67,9,FALSE)</f>
        <v>-</v>
      </c>
      <c r="T1196" s="4" t="str">
        <f>VLOOKUP(A1196,Übersicht!$C$2:$L$67,10,FALSE)</f>
        <v>-</v>
      </c>
      <c r="U1196" s="25">
        <f>VLOOKUP(A1196,Übersicht!$C$2:$M$67,11,FALSE)</f>
        <v>7600</v>
      </c>
      <c r="V1196" s="25" t="str">
        <f>VLOOKUP(A1196,Übersicht!$C$2:$N$67,12,FALSE)</f>
        <v>-</v>
      </c>
      <c r="W1196" s="25" t="str">
        <f>VLOOKUP(A1196,Übersicht!$C$2:$O$67,13,FALSE)</f>
        <v>-</v>
      </c>
      <c r="X1196" s="4" t="s">
        <v>67</v>
      </c>
    </row>
    <row r="1197" spans="1:24" x14ac:dyDescent="0.35">
      <c r="A1197" s="3">
        <v>2217</v>
      </c>
      <c r="B1197" s="22" t="s">
        <v>15</v>
      </c>
      <c r="C1197" s="21" t="s">
        <v>30</v>
      </c>
      <c r="D1197" s="23">
        <f>VLOOKUP(A1197,Übersicht!$C$2:$D$67,2,FALSE)</f>
        <v>0</v>
      </c>
      <c r="E1197" s="23" t="str">
        <f>VLOOKUP(A1197,Übersicht!$C$2:$E$67,3,FALSE)</f>
        <v>&gt; 16 bar</v>
      </c>
      <c r="F1197" s="3">
        <v>1191</v>
      </c>
      <c r="G1197" s="3">
        <f>VLOOKUP(A1197,Übersicht!$C$2:$P$67,14,FALSE)</f>
        <v>3</v>
      </c>
      <c r="H1197" s="3">
        <v>1</v>
      </c>
      <c r="I1197" s="24">
        <v>474.22222222222223</v>
      </c>
      <c r="J1197" s="3">
        <v>1992</v>
      </c>
      <c r="K1197" s="4">
        <f t="shared" si="18"/>
        <v>16</v>
      </c>
      <c r="L1197" s="21">
        <f>VLOOKUP(A1197,Übersicht!$C$2:$F$67,4,FALSE)</f>
        <v>45</v>
      </c>
      <c r="M1197" s="21">
        <f>VLOOKUP(A1197,Übersicht!$C$2:$F$67,4,FALSE)</f>
        <v>45</v>
      </c>
      <c r="N1197" s="3" t="s">
        <v>67</v>
      </c>
      <c r="O1197" s="3">
        <v>1</v>
      </c>
      <c r="P1197" s="4">
        <f>VLOOKUP(A1197,Übersicht!$C$2:$I$67,7,FALSE)*100</f>
        <v>100</v>
      </c>
      <c r="Q1197" s="4" t="s">
        <v>67</v>
      </c>
      <c r="R1197" s="4">
        <f>VLOOKUP(A1197,Übersicht!$C$2:$J$67,8,FALSE)*100</f>
        <v>100</v>
      </c>
      <c r="S1197" s="4" t="str">
        <f>VLOOKUP(A1197,Übersicht!$C$2:$K$67,9,FALSE)</f>
        <v>-</v>
      </c>
      <c r="T1197" s="4" t="str">
        <f>VLOOKUP(A1197,Übersicht!$C$2:$L$67,10,FALSE)</f>
        <v>-</v>
      </c>
      <c r="U1197" s="25">
        <f>VLOOKUP(A1197,Übersicht!$C$2:$M$67,11,FALSE)</f>
        <v>7600</v>
      </c>
      <c r="V1197" s="25" t="str">
        <f>VLOOKUP(A1197,Übersicht!$C$2:$N$67,12,FALSE)</f>
        <v>-</v>
      </c>
      <c r="W1197" s="25" t="str">
        <f>VLOOKUP(A1197,Übersicht!$C$2:$O$67,13,FALSE)</f>
        <v>-</v>
      </c>
      <c r="X1197" s="4" t="s">
        <v>67</v>
      </c>
    </row>
    <row r="1198" spans="1:24" x14ac:dyDescent="0.35">
      <c r="A1198" s="3">
        <v>2217</v>
      </c>
      <c r="B1198" s="22" t="s">
        <v>15</v>
      </c>
      <c r="C1198" s="21" t="s">
        <v>30</v>
      </c>
      <c r="D1198" s="23">
        <f>VLOOKUP(A1198,Übersicht!$C$2:$D$67,2,FALSE)</f>
        <v>0</v>
      </c>
      <c r="E1198" s="23" t="str">
        <f>VLOOKUP(A1198,Übersicht!$C$2:$E$67,3,FALSE)</f>
        <v>&gt; 16 bar</v>
      </c>
      <c r="F1198" s="3">
        <v>1192</v>
      </c>
      <c r="G1198" s="3">
        <f>VLOOKUP(A1198,Übersicht!$C$2:$P$67,14,FALSE)</f>
        <v>3</v>
      </c>
      <c r="H1198" s="3">
        <v>1</v>
      </c>
      <c r="I1198" s="24">
        <v>474.22222222222223</v>
      </c>
      <c r="J1198" s="3">
        <v>1993</v>
      </c>
      <c r="K1198" s="4">
        <f t="shared" si="18"/>
        <v>17</v>
      </c>
      <c r="L1198" s="21">
        <f>VLOOKUP(A1198,Übersicht!$C$2:$F$67,4,FALSE)</f>
        <v>45</v>
      </c>
      <c r="M1198" s="21">
        <f>VLOOKUP(A1198,Übersicht!$C$2:$F$67,4,FALSE)</f>
        <v>45</v>
      </c>
      <c r="N1198" s="3" t="s">
        <v>67</v>
      </c>
      <c r="O1198" s="3">
        <v>1</v>
      </c>
      <c r="P1198" s="4">
        <f>VLOOKUP(A1198,Übersicht!$C$2:$I$67,7,FALSE)*100</f>
        <v>100</v>
      </c>
      <c r="Q1198" s="4" t="s">
        <v>67</v>
      </c>
      <c r="R1198" s="4">
        <f>VLOOKUP(A1198,Übersicht!$C$2:$J$67,8,FALSE)*100</f>
        <v>100</v>
      </c>
      <c r="S1198" s="4" t="str">
        <f>VLOOKUP(A1198,Übersicht!$C$2:$K$67,9,FALSE)</f>
        <v>-</v>
      </c>
      <c r="T1198" s="4" t="str">
        <f>VLOOKUP(A1198,Übersicht!$C$2:$L$67,10,FALSE)</f>
        <v>-</v>
      </c>
      <c r="U1198" s="25">
        <f>VLOOKUP(A1198,Übersicht!$C$2:$M$67,11,FALSE)</f>
        <v>7600</v>
      </c>
      <c r="V1198" s="25" t="str">
        <f>VLOOKUP(A1198,Übersicht!$C$2:$N$67,12,FALSE)</f>
        <v>-</v>
      </c>
      <c r="W1198" s="25" t="str">
        <f>VLOOKUP(A1198,Übersicht!$C$2:$O$67,13,FALSE)</f>
        <v>-</v>
      </c>
      <c r="X1198" s="4" t="s">
        <v>67</v>
      </c>
    </row>
    <row r="1199" spans="1:24" x14ac:dyDescent="0.35">
      <c r="A1199" s="3">
        <v>2217</v>
      </c>
      <c r="B1199" s="22" t="s">
        <v>15</v>
      </c>
      <c r="C1199" s="21" t="s">
        <v>30</v>
      </c>
      <c r="D1199" s="23">
        <f>VLOOKUP(A1199,Übersicht!$C$2:$D$67,2,FALSE)</f>
        <v>0</v>
      </c>
      <c r="E1199" s="23" t="str">
        <f>VLOOKUP(A1199,Übersicht!$C$2:$E$67,3,FALSE)</f>
        <v>&gt; 16 bar</v>
      </c>
      <c r="F1199" s="3">
        <v>1193</v>
      </c>
      <c r="G1199" s="3">
        <f>VLOOKUP(A1199,Übersicht!$C$2:$P$67,14,FALSE)</f>
        <v>3</v>
      </c>
      <c r="H1199" s="3">
        <v>1</v>
      </c>
      <c r="I1199" s="24">
        <v>474.22222222222223</v>
      </c>
      <c r="J1199" s="3">
        <v>1994</v>
      </c>
      <c r="K1199" s="4">
        <f t="shared" si="18"/>
        <v>18</v>
      </c>
      <c r="L1199" s="21">
        <f>VLOOKUP(A1199,Übersicht!$C$2:$F$67,4,FALSE)</f>
        <v>45</v>
      </c>
      <c r="M1199" s="21">
        <f>VLOOKUP(A1199,Übersicht!$C$2:$F$67,4,FALSE)</f>
        <v>45</v>
      </c>
      <c r="N1199" s="3" t="s">
        <v>67</v>
      </c>
      <c r="O1199" s="3">
        <v>1</v>
      </c>
      <c r="P1199" s="4">
        <f>VLOOKUP(A1199,Übersicht!$C$2:$I$67,7,FALSE)*100</f>
        <v>100</v>
      </c>
      <c r="Q1199" s="4" t="s">
        <v>67</v>
      </c>
      <c r="R1199" s="4">
        <f>VLOOKUP(A1199,Übersicht!$C$2:$J$67,8,FALSE)*100</f>
        <v>100</v>
      </c>
      <c r="S1199" s="4" t="str">
        <f>VLOOKUP(A1199,Übersicht!$C$2:$K$67,9,FALSE)</f>
        <v>-</v>
      </c>
      <c r="T1199" s="4" t="str">
        <f>VLOOKUP(A1199,Übersicht!$C$2:$L$67,10,FALSE)</f>
        <v>-</v>
      </c>
      <c r="U1199" s="25">
        <f>VLOOKUP(A1199,Übersicht!$C$2:$M$67,11,FALSE)</f>
        <v>7600</v>
      </c>
      <c r="V1199" s="25" t="str">
        <f>VLOOKUP(A1199,Übersicht!$C$2:$N$67,12,FALSE)</f>
        <v>-</v>
      </c>
      <c r="W1199" s="25" t="str">
        <f>VLOOKUP(A1199,Übersicht!$C$2:$O$67,13,FALSE)</f>
        <v>-</v>
      </c>
      <c r="X1199" s="4" t="s">
        <v>67</v>
      </c>
    </row>
    <row r="1200" spans="1:24" x14ac:dyDescent="0.35">
      <c r="A1200" s="3">
        <v>2217</v>
      </c>
      <c r="B1200" s="22" t="s">
        <v>15</v>
      </c>
      <c r="C1200" s="21" t="s">
        <v>30</v>
      </c>
      <c r="D1200" s="23">
        <f>VLOOKUP(A1200,Übersicht!$C$2:$D$67,2,FALSE)</f>
        <v>0</v>
      </c>
      <c r="E1200" s="23" t="str">
        <f>VLOOKUP(A1200,Übersicht!$C$2:$E$67,3,FALSE)</f>
        <v>&gt; 16 bar</v>
      </c>
      <c r="F1200" s="3">
        <v>1194</v>
      </c>
      <c r="G1200" s="3">
        <f>VLOOKUP(A1200,Übersicht!$C$2:$P$67,14,FALSE)</f>
        <v>3</v>
      </c>
      <c r="H1200" s="3">
        <v>1</v>
      </c>
      <c r="I1200" s="24">
        <v>474.22222222222223</v>
      </c>
      <c r="J1200" s="3">
        <v>1995</v>
      </c>
      <c r="K1200" s="4">
        <f t="shared" si="18"/>
        <v>19</v>
      </c>
      <c r="L1200" s="21">
        <f>VLOOKUP(A1200,Übersicht!$C$2:$F$67,4,FALSE)</f>
        <v>45</v>
      </c>
      <c r="M1200" s="21">
        <f>VLOOKUP(A1200,Übersicht!$C$2:$F$67,4,FALSE)</f>
        <v>45</v>
      </c>
      <c r="N1200" s="3" t="s">
        <v>67</v>
      </c>
      <c r="O1200" s="3">
        <v>1</v>
      </c>
      <c r="P1200" s="4">
        <f>VLOOKUP(A1200,Übersicht!$C$2:$I$67,7,FALSE)*100</f>
        <v>100</v>
      </c>
      <c r="Q1200" s="4" t="s">
        <v>67</v>
      </c>
      <c r="R1200" s="4">
        <f>VLOOKUP(A1200,Übersicht!$C$2:$J$67,8,FALSE)*100</f>
        <v>100</v>
      </c>
      <c r="S1200" s="4" t="str">
        <f>VLOOKUP(A1200,Übersicht!$C$2:$K$67,9,FALSE)</f>
        <v>-</v>
      </c>
      <c r="T1200" s="4" t="str">
        <f>VLOOKUP(A1200,Übersicht!$C$2:$L$67,10,FALSE)</f>
        <v>-</v>
      </c>
      <c r="U1200" s="25">
        <f>VLOOKUP(A1200,Übersicht!$C$2:$M$67,11,FALSE)</f>
        <v>7600</v>
      </c>
      <c r="V1200" s="25" t="str">
        <f>VLOOKUP(A1200,Übersicht!$C$2:$N$67,12,FALSE)</f>
        <v>-</v>
      </c>
      <c r="W1200" s="25" t="str">
        <f>VLOOKUP(A1200,Übersicht!$C$2:$O$67,13,FALSE)</f>
        <v>-</v>
      </c>
      <c r="X1200" s="4" t="s">
        <v>67</v>
      </c>
    </row>
    <row r="1201" spans="1:24" x14ac:dyDescent="0.35">
      <c r="A1201" s="3">
        <v>2217</v>
      </c>
      <c r="B1201" s="22" t="s">
        <v>15</v>
      </c>
      <c r="C1201" s="21" t="s">
        <v>30</v>
      </c>
      <c r="D1201" s="23">
        <f>VLOOKUP(A1201,Übersicht!$C$2:$D$67,2,FALSE)</f>
        <v>0</v>
      </c>
      <c r="E1201" s="23" t="str">
        <f>VLOOKUP(A1201,Übersicht!$C$2:$E$67,3,FALSE)</f>
        <v>&gt; 16 bar</v>
      </c>
      <c r="F1201" s="3">
        <v>1195</v>
      </c>
      <c r="G1201" s="3">
        <f>VLOOKUP(A1201,Übersicht!$C$2:$P$67,14,FALSE)</f>
        <v>3</v>
      </c>
      <c r="H1201" s="3">
        <v>1</v>
      </c>
      <c r="I1201" s="24">
        <v>474.22222222222223</v>
      </c>
      <c r="J1201" s="3">
        <v>1996</v>
      </c>
      <c r="K1201" s="4">
        <f t="shared" si="18"/>
        <v>20</v>
      </c>
      <c r="L1201" s="21">
        <f>VLOOKUP(A1201,Übersicht!$C$2:$F$67,4,FALSE)</f>
        <v>45</v>
      </c>
      <c r="M1201" s="21">
        <f>VLOOKUP(A1201,Übersicht!$C$2:$F$67,4,FALSE)</f>
        <v>45</v>
      </c>
      <c r="N1201" s="3" t="s">
        <v>67</v>
      </c>
      <c r="O1201" s="3">
        <v>1</v>
      </c>
      <c r="P1201" s="4">
        <f>VLOOKUP(A1201,Übersicht!$C$2:$I$67,7,FALSE)*100</f>
        <v>100</v>
      </c>
      <c r="Q1201" s="4" t="s">
        <v>67</v>
      </c>
      <c r="R1201" s="4">
        <f>VLOOKUP(A1201,Übersicht!$C$2:$J$67,8,FALSE)*100</f>
        <v>100</v>
      </c>
      <c r="S1201" s="4" t="str">
        <f>VLOOKUP(A1201,Übersicht!$C$2:$K$67,9,FALSE)</f>
        <v>-</v>
      </c>
      <c r="T1201" s="4" t="str">
        <f>VLOOKUP(A1201,Übersicht!$C$2:$L$67,10,FALSE)</f>
        <v>-</v>
      </c>
      <c r="U1201" s="25">
        <f>VLOOKUP(A1201,Übersicht!$C$2:$M$67,11,FALSE)</f>
        <v>7600</v>
      </c>
      <c r="V1201" s="25" t="str">
        <f>VLOOKUP(A1201,Übersicht!$C$2:$N$67,12,FALSE)</f>
        <v>-</v>
      </c>
      <c r="W1201" s="25" t="str">
        <f>VLOOKUP(A1201,Übersicht!$C$2:$O$67,13,FALSE)</f>
        <v>-</v>
      </c>
      <c r="X1201" s="4" t="s">
        <v>67</v>
      </c>
    </row>
    <row r="1202" spans="1:24" x14ac:dyDescent="0.35">
      <c r="A1202" s="3">
        <v>2217</v>
      </c>
      <c r="B1202" s="22" t="s">
        <v>15</v>
      </c>
      <c r="C1202" s="21" t="s">
        <v>30</v>
      </c>
      <c r="D1202" s="23">
        <f>VLOOKUP(A1202,Übersicht!$C$2:$D$67,2,FALSE)</f>
        <v>0</v>
      </c>
      <c r="E1202" s="23" t="str">
        <f>VLOOKUP(A1202,Übersicht!$C$2:$E$67,3,FALSE)</f>
        <v>&gt; 16 bar</v>
      </c>
      <c r="F1202" s="3">
        <v>1196</v>
      </c>
      <c r="G1202" s="3">
        <f>VLOOKUP(A1202,Übersicht!$C$2:$P$67,14,FALSE)</f>
        <v>3</v>
      </c>
      <c r="H1202" s="3">
        <v>1</v>
      </c>
      <c r="I1202" s="24">
        <v>474.22222222222223</v>
      </c>
      <c r="J1202" s="3">
        <v>1997</v>
      </c>
      <c r="K1202" s="4">
        <f t="shared" si="18"/>
        <v>21</v>
      </c>
      <c r="L1202" s="21">
        <f>VLOOKUP(A1202,Übersicht!$C$2:$F$67,4,FALSE)</f>
        <v>45</v>
      </c>
      <c r="M1202" s="21">
        <f>VLOOKUP(A1202,Übersicht!$C$2:$F$67,4,FALSE)</f>
        <v>45</v>
      </c>
      <c r="N1202" s="3" t="s">
        <v>67</v>
      </c>
      <c r="O1202" s="3">
        <v>1</v>
      </c>
      <c r="P1202" s="4">
        <f>VLOOKUP(A1202,Übersicht!$C$2:$I$67,7,FALSE)*100</f>
        <v>100</v>
      </c>
      <c r="Q1202" s="4" t="s">
        <v>67</v>
      </c>
      <c r="R1202" s="4">
        <f>VLOOKUP(A1202,Übersicht!$C$2:$J$67,8,FALSE)*100</f>
        <v>100</v>
      </c>
      <c r="S1202" s="4" t="str">
        <f>VLOOKUP(A1202,Übersicht!$C$2:$K$67,9,FALSE)</f>
        <v>-</v>
      </c>
      <c r="T1202" s="4" t="str">
        <f>VLOOKUP(A1202,Übersicht!$C$2:$L$67,10,FALSE)</f>
        <v>-</v>
      </c>
      <c r="U1202" s="25">
        <f>VLOOKUP(A1202,Übersicht!$C$2:$M$67,11,FALSE)</f>
        <v>7600</v>
      </c>
      <c r="V1202" s="25" t="str">
        <f>VLOOKUP(A1202,Übersicht!$C$2:$N$67,12,FALSE)</f>
        <v>-</v>
      </c>
      <c r="W1202" s="25" t="str">
        <f>VLOOKUP(A1202,Übersicht!$C$2:$O$67,13,FALSE)</f>
        <v>-</v>
      </c>
      <c r="X1202" s="4" t="s">
        <v>67</v>
      </c>
    </row>
    <row r="1203" spans="1:24" x14ac:dyDescent="0.35">
      <c r="A1203" s="3">
        <v>2217</v>
      </c>
      <c r="B1203" s="22" t="s">
        <v>15</v>
      </c>
      <c r="C1203" s="21" t="s">
        <v>30</v>
      </c>
      <c r="D1203" s="23">
        <f>VLOOKUP(A1203,Übersicht!$C$2:$D$67,2,FALSE)</f>
        <v>0</v>
      </c>
      <c r="E1203" s="23" t="str">
        <f>VLOOKUP(A1203,Übersicht!$C$2:$E$67,3,FALSE)</f>
        <v>&gt; 16 bar</v>
      </c>
      <c r="F1203" s="3">
        <v>1197</v>
      </c>
      <c r="G1203" s="3">
        <f>VLOOKUP(A1203,Übersicht!$C$2:$P$67,14,FALSE)</f>
        <v>3</v>
      </c>
      <c r="H1203" s="3">
        <v>1</v>
      </c>
      <c r="I1203" s="24">
        <v>474.22222222222223</v>
      </c>
      <c r="J1203" s="3">
        <v>1998</v>
      </c>
      <c r="K1203" s="4">
        <f t="shared" si="18"/>
        <v>22</v>
      </c>
      <c r="L1203" s="21">
        <f>VLOOKUP(A1203,Übersicht!$C$2:$F$67,4,FALSE)</f>
        <v>45</v>
      </c>
      <c r="M1203" s="21">
        <f>VLOOKUP(A1203,Übersicht!$C$2:$F$67,4,FALSE)</f>
        <v>45</v>
      </c>
      <c r="N1203" s="3" t="s">
        <v>67</v>
      </c>
      <c r="O1203" s="3">
        <v>1</v>
      </c>
      <c r="P1203" s="4">
        <f>VLOOKUP(A1203,Übersicht!$C$2:$I$67,7,FALSE)*100</f>
        <v>100</v>
      </c>
      <c r="Q1203" s="4" t="s">
        <v>67</v>
      </c>
      <c r="R1203" s="4">
        <f>VLOOKUP(A1203,Übersicht!$C$2:$J$67,8,FALSE)*100</f>
        <v>100</v>
      </c>
      <c r="S1203" s="4" t="str">
        <f>VLOOKUP(A1203,Übersicht!$C$2:$K$67,9,FALSE)</f>
        <v>-</v>
      </c>
      <c r="T1203" s="4" t="str">
        <f>VLOOKUP(A1203,Übersicht!$C$2:$L$67,10,FALSE)</f>
        <v>-</v>
      </c>
      <c r="U1203" s="25">
        <f>VLOOKUP(A1203,Übersicht!$C$2:$M$67,11,FALSE)</f>
        <v>7600</v>
      </c>
      <c r="V1203" s="25" t="str">
        <f>VLOOKUP(A1203,Übersicht!$C$2:$N$67,12,FALSE)</f>
        <v>-</v>
      </c>
      <c r="W1203" s="25" t="str">
        <f>VLOOKUP(A1203,Übersicht!$C$2:$O$67,13,FALSE)</f>
        <v>-</v>
      </c>
      <c r="X1203" s="4" t="s">
        <v>67</v>
      </c>
    </row>
    <row r="1204" spans="1:24" x14ac:dyDescent="0.35">
      <c r="A1204" s="3">
        <v>2217</v>
      </c>
      <c r="B1204" s="22" t="s">
        <v>15</v>
      </c>
      <c r="C1204" s="21" t="s">
        <v>30</v>
      </c>
      <c r="D1204" s="23">
        <f>VLOOKUP(A1204,Übersicht!$C$2:$D$67,2,FALSE)</f>
        <v>0</v>
      </c>
      <c r="E1204" s="23" t="str">
        <f>VLOOKUP(A1204,Übersicht!$C$2:$E$67,3,FALSE)</f>
        <v>&gt; 16 bar</v>
      </c>
      <c r="F1204" s="3">
        <v>1198</v>
      </c>
      <c r="G1204" s="3">
        <f>VLOOKUP(A1204,Übersicht!$C$2:$P$67,14,FALSE)</f>
        <v>3</v>
      </c>
      <c r="H1204" s="3">
        <v>1</v>
      </c>
      <c r="I1204" s="24">
        <v>474.22222222222223</v>
      </c>
      <c r="J1204" s="3">
        <v>1999</v>
      </c>
      <c r="K1204" s="4">
        <f t="shared" si="18"/>
        <v>23</v>
      </c>
      <c r="L1204" s="21">
        <f>VLOOKUP(A1204,Übersicht!$C$2:$F$67,4,FALSE)</f>
        <v>45</v>
      </c>
      <c r="M1204" s="21">
        <f>VLOOKUP(A1204,Übersicht!$C$2:$F$67,4,FALSE)</f>
        <v>45</v>
      </c>
      <c r="N1204" s="3" t="s">
        <v>67</v>
      </c>
      <c r="O1204" s="3">
        <v>1</v>
      </c>
      <c r="P1204" s="4">
        <f>VLOOKUP(A1204,Übersicht!$C$2:$I$67,7,FALSE)*100</f>
        <v>100</v>
      </c>
      <c r="Q1204" s="4" t="s">
        <v>67</v>
      </c>
      <c r="R1204" s="4">
        <f>VLOOKUP(A1204,Übersicht!$C$2:$J$67,8,FALSE)*100</f>
        <v>100</v>
      </c>
      <c r="S1204" s="4" t="str">
        <f>VLOOKUP(A1204,Übersicht!$C$2:$K$67,9,FALSE)</f>
        <v>-</v>
      </c>
      <c r="T1204" s="4" t="str">
        <f>VLOOKUP(A1204,Übersicht!$C$2:$L$67,10,FALSE)</f>
        <v>-</v>
      </c>
      <c r="U1204" s="25">
        <f>VLOOKUP(A1204,Übersicht!$C$2:$M$67,11,FALSE)</f>
        <v>7600</v>
      </c>
      <c r="V1204" s="25" t="str">
        <f>VLOOKUP(A1204,Übersicht!$C$2:$N$67,12,FALSE)</f>
        <v>-</v>
      </c>
      <c r="W1204" s="25" t="str">
        <f>VLOOKUP(A1204,Übersicht!$C$2:$O$67,13,FALSE)</f>
        <v>-</v>
      </c>
      <c r="X1204" s="4" t="s">
        <v>67</v>
      </c>
    </row>
    <row r="1205" spans="1:24" x14ac:dyDescent="0.35">
      <c r="A1205" s="3">
        <v>2217</v>
      </c>
      <c r="B1205" s="22" t="s">
        <v>15</v>
      </c>
      <c r="C1205" s="21" t="s">
        <v>30</v>
      </c>
      <c r="D1205" s="23">
        <f>VLOOKUP(A1205,Übersicht!$C$2:$D$67,2,FALSE)</f>
        <v>0</v>
      </c>
      <c r="E1205" s="23" t="str">
        <f>VLOOKUP(A1205,Übersicht!$C$2:$E$67,3,FALSE)</f>
        <v>&gt; 16 bar</v>
      </c>
      <c r="F1205" s="3">
        <v>1199</v>
      </c>
      <c r="G1205" s="3">
        <f>VLOOKUP(A1205,Übersicht!$C$2:$P$67,14,FALSE)</f>
        <v>3</v>
      </c>
      <c r="H1205" s="3">
        <v>1</v>
      </c>
      <c r="I1205" s="24">
        <v>474.22222222222223</v>
      </c>
      <c r="J1205" s="3">
        <v>2000</v>
      </c>
      <c r="K1205" s="4">
        <f t="shared" si="18"/>
        <v>24</v>
      </c>
      <c r="L1205" s="21">
        <f>VLOOKUP(A1205,Übersicht!$C$2:$F$67,4,FALSE)</f>
        <v>45</v>
      </c>
      <c r="M1205" s="21">
        <f>VLOOKUP(A1205,Übersicht!$C$2:$F$67,4,FALSE)</f>
        <v>45</v>
      </c>
      <c r="N1205" s="3" t="s">
        <v>67</v>
      </c>
      <c r="O1205" s="3">
        <v>1</v>
      </c>
      <c r="P1205" s="4">
        <f>VLOOKUP(A1205,Übersicht!$C$2:$I$67,7,FALSE)*100</f>
        <v>100</v>
      </c>
      <c r="Q1205" s="4" t="s">
        <v>67</v>
      </c>
      <c r="R1205" s="4">
        <f>VLOOKUP(A1205,Übersicht!$C$2:$J$67,8,FALSE)*100</f>
        <v>100</v>
      </c>
      <c r="S1205" s="4" t="str">
        <f>VLOOKUP(A1205,Übersicht!$C$2:$K$67,9,FALSE)</f>
        <v>-</v>
      </c>
      <c r="T1205" s="4" t="str">
        <f>VLOOKUP(A1205,Übersicht!$C$2:$L$67,10,FALSE)</f>
        <v>-</v>
      </c>
      <c r="U1205" s="25">
        <f>VLOOKUP(A1205,Übersicht!$C$2:$M$67,11,FALSE)</f>
        <v>7600</v>
      </c>
      <c r="V1205" s="25" t="str">
        <f>VLOOKUP(A1205,Übersicht!$C$2:$N$67,12,FALSE)</f>
        <v>-</v>
      </c>
      <c r="W1205" s="25" t="str">
        <f>VLOOKUP(A1205,Übersicht!$C$2:$O$67,13,FALSE)</f>
        <v>-</v>
      </c>
      <c r="X1205" s="4" t="s">
        <v>67</v>
      </c>
    </row>
    <row r="1206" spans="1:24" x14ac:dyDescent="0.35">
      <c r="A1206" s="3">
        <v>2217</v>
      </c>
      <c r="B1206" s="22" t="s">
        <v>15</v>
      </c>
      <c r="C1206" s="21" t="s">
        <v>30</v>
      </c>
      <c r="D1206" s="23">
        <f>VLOOKUP(A1206,Übersicht!$C$2:$D$67,2,FALSE)</f>
        <v>0</v>
      </c>
      <c r="E1206" s="23" t="str">
        <f>VLOOKUP(A1206,Übersicht!$C$2:$E$67,3,FALSE)</f>
        <v>&gt; 16 bar</v>
      </c>
      <c r="F1206" s="3">
        <v>1200</v>
      </c>
      <c r="G1206" s="3">
        <f>VLOOKUP(A1206,Übersicht!$C$2:$P$67,14,FALSE)</f>
        <v>3</v>
      </c>
      <c r="H1206" s="3">
        <v>1</v>
      </c>
      <c r="I1206" s="24">
        <v>474.22222222222223</v>
      </c>
      <c r="J1206" s="3">
        <v>2001</v>
      </c>
      <c r="K1206" s="4">
        <f t="shared" si="18"/>
        <v>25</v>
      </c>
      <c r="L1206" s="21">
        <f>VLOOKUP(A1206,Übersicht!$C$2:$F$67,4,FALSE)</f>
        <v>45</v>
      </c>
      <c r="M1206" s="21">
        <f>VLOOKUP(A1206,Übersicht!$C$2:$F$67,4,FALSE)</f>
        <v>45</v>
      </c>
      <c r="N1206" s="3" t="s">
        <v>67</v>
      </c>
      <c r="O1206" s="3">
        <v>1</v>
      </c>
      <c r="P1206" s="4">
        <f>VLOOKUP(A1206,Übersicht!$C$2:$I$67,7,FALSE)*100</f>
        <v>100</v>
      </c>
      <c r="Q1206" s="4" t="s">
        <v>67</v>
      </c>
      <c r="R1206" s="4">
        <f>VLOOKUP(A1206,Übersicht!$C$2:$J$67,8,FALSE)*100</f>
        <v>100</v>
      </c>
      <c r="S1206" s="4" t="str">
        <f>VLOOKUP(A1206,Übersicht!$C$2:$K$67,9,FALSE)</f>
        <v>-</v>
      </c>
      <c r="T1206" s="4" t="str">
        <f>VLOOKUP(A1206,Übersicht!$C$2:$L$67,10,FALSE)</f>
        <v>-</v>
      </c>
      <c r="U1206" s="25">
        <f>VLOOKUP(A1206,Übersicht!$C$2:$M$67,11,FALSE)</f>
        <v>7600</v>
      </c>
      <c r="V1206" s="25" t="str">
        <f>VLOOKUP(A1206,Übersicht!$C$2:$N$67,12,FALSE)</f>
        <v>-</v>
      </c>
      <c r="W1206" s="25" t="str">
        <f>VLOOKUP(A1206,Übersicht!$C$2:$O$67,13,FALSE)</f>
        <v>-</v>
      </c>
      <c r="X1206" s="4" t="s">
        <v>67</v>
      </c>
    </row>
    <row r="1207" spans="1:24" x14ac:dyDescent="0.35">
      <c r="A1207" s="3">
        <v>2217</v>
      </c>
      <c r="B1207" s="22" t="s">
        <v>15</v>
      </c>
      <c r="C1207" s="21" t="s">
        <v>30</v>
      </c>
      <c r="D1207" s="23">
        <f>VLOOKUP(A1207,Übersicht!$C$2:$D$67,2,FALSE)</f>
        <v>0</v>
      </c>
      <c r="E1207" s="23" t="str">
        <f>VLOOKUP(A1207,Übersicht!$C$2:$E$67,3,FALSE)</f>
        <v>&gt; 16 bar</v>
      </c>
      <c r="F1207" s="3">
        <v>1201</v>
      </c>
      <c r="G1207" s="3">
        <f>VLOOKUP(A1207,Übersicht!$C$2:$P$67,14,FALSE)</f>
        <v>3</v>
      </c>
      <c r="H1207" s="3">
        <v>1</v>
      </c>
      <c r="I1207" s="24">
        <v>474.22222222222223</v>
      </c>
      <c r="J1207" s="3">
        <v>2002</v>
      </c>
      <c r="K1207" s="4">
        <f t="shared" si="18"/>
        <v>26</v>
      </c>
      <c r="L1207" s="21">
        <f>VLOOKUP(A1207,Übersicht!$C$2:$F$67,4,FALSE)</f>
        <v>45</v>
      </c>
      <c r="M1207" s="21">
        <f>VLOOKUP(A1207,Übersicht!$C$2:$F$67,4,FALSE)</f>
        <v>45</v>
      </c>
      <c r="N1207" s="3" t="s">
        <v>67</v>
      </c>
      <c r="O1207" s="3">
        <v>1</v>
      </c>
      <c r="P1207" s="4">
        <f>VLOOKUP(A1207,Übersicht!$C$2:$I$67,7,FALSE)*100</f>
        <v>100</v>
      </c>
      <c r="Q1207" s="4" t="s">
        <v>67</v>
      </c>
      <c r="R1207" s="4">
        <f>VLOOKUP(A1207,Übersicht!$C$2:$J$67,8,FALSE)*100</f>
        <v>100</v>
      </c>
      <c r="S1207" s="4" t="str">
        <f>VLOOKUP(A1207,Übersicht!$C$2:$K$67,9,FALSE)</f>
        <v>-</v>
      </c>
      <c r="T1207" s="4" t="str">
        <f>VLOOKUP(A1207,Übersicht!$C$2:$L$67,10,FALSE)</f>
        <v>-</v>
      </c>
      <c r="U1207" s="25">
        <f>VLOOKUP(A1207,Übersicht!$C$2:$M$67,11,FALSE)</f>
        <v>7600</v>
      </c>
      <c r="V1207" s="25" t="str">
        <f>VLOOKUP(A1207,Übersicht!$C$2:$N$67,12,FALSE)</f>
        <v>-</v>
      </c>
      <c r="W1207" s="25" t="str">
        <f>VLOOKUP(A1207,Übersicht!$C$2:$O$67,13,FALSE)</f>
        <v>-</v>
      </c>
      <c r="X1207" s="4" t="s">
        <v>67</v>
      </c>
    </row>
    <row r="1208" spans="1:24" x14ac:dyDescent="0.35">
      <c r="A1208" s="3">
        <v>2217</v>
      </c>
      <c r="B1208" s="22" t="s">
        <v>15</v>
      </c>
      <c r="C1208" s="21" t="s">
        <v>30</v>
      </c>
      <c r="D1208" s="23">
        <f>VLOOKUP(A1208,Übersicht!$C$2:$D$67,2,FALSE)</f>
        <v>0</v>
      </c>
      <c r="E1208" s="23" t="str">
        <f>VLOOKUP(A1208,Übersicht!$C$2:$E$67,3,FALSE)</f>
        <v>&gt; 16 bar</v>
      </c>
      <c r="F1208" s="3">
        <v>1202</v>
      </c>
      <c r="G1208" s="3">
        <f>VLOOKUP(A1208,Übersicht!$C$2:$P$67,14,FALSE)</f>
        <v>3</v>
      </c>
      <c r="H1208" s="3">
        <v>1</v>
      </c>
      <c r="I1208" s="24">
        <v>474.22222222222223</v>
      </c>
      <c r="J1208" s="3">
        <v>2003</v>
      </c>
      <c r="K1208" s="4">
        <f t="shared" si="18"/>
        <v>27</v>
      </c>
      <c r="L1208" s="21">
        <f>VLOOKUP(A1208,Übersicht!$C$2:$F$67,4,FALSE)</f>
        <v>45</v>
      </c>
      <c r="M1208" s="21">
        <f>VLOOKUP(A1208,Übersicht!$C$2:$F$67,4,FALSE)</f>
        <v>45</v>
      </c>
      <c r="N1208" s="3" t="s">
        <v>67</v>
      </c>
      <c r="O1208" s="3">
        <v>1</v>
      </c>
      <c r="P1208" s="4">
        <f>VLOOKUP(A1208,Übersicht!$C$2:$I$67,7,FALSE)*100</f>
        <v>100</v>
      </c>
      <c r="Q1208" s="4" t="s">
        <v>67</v>
      </c>
      <c r="R1208" s="4">
        <f>VLOOKUP(A1208,Übersicht!$C$2:$J$67,8,FALSE)*100</f>
        <v>100</v>
      </c>
      <c r="S1208" s="4" t="str">
        <f>VLOOKUP(A1208,Übersicht!$C$2:$K$67,9,FALSE)</f>
        <v>-</v>
      </c>
      <c r="T1208" s="4" t="str">
        <f>VLOOKUP(A1208,Übersicht!$C$2:$L$67,10,FALSE)</f>
        <v>-</v>
      </c>
      <c r="U1208" s="25">
        <f>VLOOKUP(A1208,Übersicht!$C$2:$M$67,11,FALSE)</f>
        <v>7600</v>
      </c>
      <c r="V1208" s="25" t="str">
        <f>VLOOKUP(A1208,Übersicht!$C$2:$N$67,12,FALSE)</f>
        <v>-</v>
      </c>
      <c r="W1208" s="25" t="str">
        <f>VLOOKUP(A1208,Übersicht!$C$2:$O$67,13,FALSE)</f>
        <v>-</v>
      </c>
      <c r="X1208" s="4" t="s">
        <v>67</v>
      </c>
    </row>
    <row r="1209" spans="1:24" x14ac:dyDescent="0.35">
      <c r="A1209" s="3">
        <v>2217</v>
      </c>
      <c r="B1209" s="22" t="s">
        <v>15</v>
      </c>
      <c r="C1209" s="21" t="s">
        <v>30</v>
      </c>
      <c r="D1209" s="23">
        <f>VLOOKUP(A1209,Übersicht!$C$2:$D$67,2,FALSE)</f>
        <v>0</v>
      </c>
      <c r="E1209" s="23" t="str">
        <f>VLOOKUP(A1209,Übersicht!$C$2:$E$67,3,FALSE)</f>
        <v>&gt; 16 bar</v>
      </c>
      <c r="F1209" s="3">
        <v>1203</v>
      </c>
      <c r="G1209" s="3">
        <f>VLOOKUP(A1209,Übersicht!$C$2:$P$67,14,FALSE)</f>
        <v>3</v>
      </c>
      <c r="H1209" s="3">
        <v>1</v>
      </c>
      <c r="I1209" s="24">
        <v>474.22222222222223</v>
      </c>
      <c r="J1209" s="3">
        <v>2004</v>
      </c>
      <c r="K1209" s="4">
        <f t="shared" si="18"/>
        <v>28</v>
      </c>
      <c r="L1209" s="21">
        <f>VLOOKUP(A1209,Übersicht!$C$2:$F$67,4,FALSE)</f>
        <v>45</v>
      </c>
      <c r="M1209" s="21">
        <f>VLOOKUP(A1209,Übersicht!$C$2:$F$67,4,FALSE)</f>
        <v>45</v>
      </c>
      <c r="N1209" s="3" t="s">
        <v>67</v>
      </c>
      <c r="O1209" s="3">
        <v>1</v>
      </c>
      <c r="P1209" s="4">
        <f>VLOOKUP(A1209,Übersicht!$C$2:$I$67,7,FALSE)*100</f>
        <v>100</v>
      </c>
      <c r="Q1209" s="4" t="s">
        <v>67</v>
      </c>
      <c r="R1209" s="4">
        <f>VLOOKUP(A1209,Übersicht!$C$2:$J$67,8,FALSE)*100</f>
        <v>100</v>
      </c>
      <c r="S1209" s="4" t="str">
        <f>VLOOKUP(A1209,Übersicht!$C$2:$K$67,9,FALSE)</f>
        <v>-</v>
      </c>
      <c r="T1209" s="4" t="str">
        <f>VLOOKUP(A1209,Übersicht!$C$2:$L$67,10,FALSE)</f>
        <v>-</v>
      </c>
      <c r="U1209" s="25">
        <f>VLOOKUP(A1209,Übersicht!$C$2:$M$67,11,FALSE)</f>
        <v>7600</v>
      </c>
      <c r="V1209" s="25" t="str">
        <f>VLOOKUP(A1209,Übersicht!$C$2:$N$67,12,FALSE)</f>
        <v>-</v>
      </c>
      <c r="W1209" s="25" t="str">
        <f>VLOOKUP(A1209,Übersicht!$C$2:$O$67,13,FALSE)</f>
        <v>-</v>
      </c>
      <c r="X1209" s="4" t="s">
        <v>67</v>
      </c>
    </row>
    <row r="1210" spans="1:24" x14ac:dyDescent="0.35">
      <c r="A1210" s="3">
        <v>2217</v>
      </c>
      <c r="B1210" s="22" t="s">
        <v>15</v>
      </c>
      <c r="C1210" s="21" t="s">
        <v>30</v>
      </c>
      <c r="D1210" s="23">
        <f>VLOOKUP(A1210,Übersicht!$C$2:$D$67,2,FALSE)</f>
        <v>0</v>
      </c>
      <c r="E1210" s="23" t="str">
        <f>VLOOKUP(A1210,Übersicht!$C$2:$E$67,3,FALSE)</f>
        <v>&gt; 16 bar</v>
      </c>
      <c r="F1210" s="3">
        <v>1204</v>
      </c>
      <c r="G1210" s="3">
        <f>VLOOKUP(A1210,Übersicht!$C$2:$P$67,14,FALSE)</f>
        <v>3</v>
      </c>
      <c r="H1210" s="3">
        <v>1</v>
      </c>
      <c r="I1210" s="24">
        <v>474.22222222222223</v>
      </c>
      <c r="J1210" s="3">
        <v>2005</v>
      </c>
      <c r="K1210" s="4">
        <f t="shared" si="18"/>
        <v>29</v>
      </c>
      <c r="L1210" s="21">
        <f>VLOOKUP(A1210,Übersicht!$C$2:$F$67,4,FALSE)</f>
        <v>45</v>
      </c>
      <c r="M1210" s="21">
        <f>VLOOKUP(A1210,Übersicht!$C$2:$F$67,4,FALSE)</f>
        <v>45</v>
      </c>
      <c r="N1210" s="3" t="s">
        <v>67</v>
      </c>
      <c r="O1210" s="3">
        <v>1</v>
      </c>
      <c r="P1210" s="4">
        <f>VLOOKUP(A1210,Übersicht!$C$2:$I$67,7,FALSE)*100</f>
        <v>100</v>
      </c>
      <c r="Q1210" s="4" t="s">
        <v>67</v>
      </c>
      <c r="R1210" s="4">
        <f>VLOOKUP(A1210,Übersicht!$C$2:$J$67,8,FALSE)*100</f>
        <v>100</v>
      </c>
      <c r="S1210" s="4" t="str">
        <f>VLOOKUP(A1210,Übersicht!$C$2:$K$67,9,FALSE)</f>
        <v>-</v>
      </c>
      <c r="T1210" s="4" t="str">
        <f>VLOOKUP(A1210,Übersicht!$C$2:$L$67,10,FALSE)</f>
        <v>-</v>
      </c>
      <c r="U1210" s="25">
        <f>VLOOKUP(A1210,Übersicht!$C$2:$M$67,11,FALSE)</f>
        <v>7600</v>
      </c>
      <c r="V1210" s="25" t="str">
        <f>VLOOKUP(A1210,Übersicht!$C$2:$N$67,12,FALSE)</f>
        <v>-</v>
      </c>
      <c r="W1210" s="25" t="str">
        <f>VLOOKUP(A1210,Übersicht!$C$2:$O$67,13,FALSE)</f>
        <v>-</v>
      </c>
      <c r="X1210" s="4" t="s">
        <v>67</v>
      </c>
    </row>
    <row r="1211" spans="1:24" x14ac:dyDescent="0.35">
      <c r="A1211" s="3">
        <v>2217</v>
      </c>
      <c r="B1211" s="22" t="s">
        <v>15</v>
      </c>
      <c r="C1211" s="21" t="s">
        <v>30</v>
      </c>
      <c r="D1211" s="23">
        <f>VLOOKUP(A1211,Übersicht!$C$2:$D$67,2,FALSE)</f>
        <v>0</v>
      </c>
      <c r="E1211" s="23" t="str">
        <f>VLOOKUP(A1211,Übersicht!$C$2:$E$67,3,FALSE)</f>
        <v>&gt; 16 bar</v>
      </c>
      <c r="F1211" s="3">
        <v>1205</v>
      </c>
      <c r="G1211" s="3">
        <f>VLOOKUP(A1211,Übersicht!$C$2:$P$67,14,FALSE)</f>
        <v>3</v>
      </c>
      <c r="H1211" s="3">
        <v>1</v>
      </c>
      <c r="I1211" s="24">
        <v>474.22222222222223</v>
      </c>
      <c r="J1211" s="3">
        <v>2006</v>
      </c>
      <c r="K1211" s="4">
        <f t="shared" si="18"/>
        <v>30</v>
      </c>
      <c r="L1211" s="21">
        <f>VLOOKUP(A1211,Übersicht!$C$2:$F$67,4,FALSE)</f>
        <v>45</v>
      </c>
      <c r="M1211" s="21">
        <f>VLOOKUP(A1211,Übersicht!$C$2:$F$67,4,FALSE)</f>
        <v>45</v>
      </c>
      <c r="N1211" s="3" t="s">
        <v>67</v>
      </c>
      <c r="O1211" s="3">
        <v>1</v>
      </c>
      <c r="P1211" s="4">
        <f>VLOOKUP(A1211,Übersicht!$C$2:$I$67,7,FALSE)*100</f>
        <v>100</v>
      </c>
      <c r="Q1211" s="4" t="s">
        <v>67</v>
      </c>
      <c r="R1211" s="4">
        <f>VLOOKUP(A1211,Übersicht!$C$2:$J$67,8,FALSE)*100</f>
        <v>100</v>
      </c>
      <c r="S1211" s="4" t="str">
        <f>VLOOKUP(A1211,Übersicht!$C$2:$K$67,9,FALSE)</f>
        <v>-</v>
      </c>
      <c r="T1211" s="4" t="str">
        <f>VLOOKUP(A1211,Übersicht!$C$2:$L$67,10,FALSE)</f>
        <v>-</v>
      </c>
      <c r="U1211" s="25">
        <f>VLOOKUP(A1211,Übersicht!$C$2:$M$67,11,FALSE)</f>
        <v>7600</v>
      </c>
      <c r="V1211" s="25" t="str">
        <f>VLOOKUP(A1211,Übersicht!$C$2:$N$67,12,FALSE)</f>
        <v>-</v>
      </c>
      <c r="W1211" s="25" t="str">
        <f>VLOOKUP(A1211,Übersicht!$C$2:$O$67,13,FALSE)</f>
        <v>-</v>
      </c>
      <c r="X1211" s="4" t="s">
        <v>67</v>
      </c>
    </row>
    <row r="1212" spans="1:24" x14ac:dyDescent="0.35">
      <c r="A1212" s="3">
        <v>2217</v>
      </c>
      <c r="B1212" s="22" t="s">
        <v>15</v>
      </c>
      <c r="C1212" s="21" t="s">
        <v>30</v>
      </c>
      <c r="D1212" s="23">
        <f>VLOOKUP(A1212,Übersicht!$C$2:$D$67,2,FALSE)</f>
        <v>0</v>
      </c>
      <c r="E1212" s="23" t="str">
        <f>VLOOKUP(A1212,Übersicht!$C$2:$E$67,3,FALSE)</f>
        <v>&gt; 16 bar</v>
      </c>
      <c r="F1212" s="3">
        <v>1206</v>
      </c>
      <c r="G1212" s="3">
        <f>VLOOKUP(A1212,Übersicht!$C$2:$P$67,14,FALSE)</f>
        <v>3</v>
      </c>
      <c r="H1212" s="3">
        <v>1</v>
      </c>
      <c r="I1212" s="24">
        <v>474.22222222222223</v>
      </c>
      <c r="J1212" s="3">
        <v>2007</v>
      </c>
      <c r="K1212" s="4">
        <f t="shared" si="18"/>
        <v>31</v>
      </c>
      <c r="L1212" s="21">
        <f>VLOOKUP(A1212,Übersicht!$C$2:$F$67,4,FALSE)</f>
        <v>45</v>
      </c>
      <c r="M1212" s="21">
        <f>VLOOKUP(A1212,Übersicht!$C$2:$F$67,4,FALSE)</f>
        <v>45</v>
      </c>
      <c r="N1212" s="3" t="s">
        <v>67</v>
      </c>
      <c r="O1212" s="3">
        <v>1</v>
      </c>
      <c r="P1212" s="4">
        <f>VLOOKUP(A1212,Übersicht!$C$2:$I$67,7,FALSE)*100</f>
        <v>100</v>
      </c>
      <c r="Q1212" s="4" t="s">
        <v>67</v>
      </c>
      <c r="R1212" s="4">
        <f>VLOOKUP(A1212,Übersicht!$C$2:$J$67,8,FALSE)*100</f>
        <v>100</v>
      </c>
      <c r="S1212" s="4" t="str">
        <f>VLOOKUP(A1212,Übersicht!$C$2:$K$67,9,FALSE)</f>
        <v>-</v>
      </c>
      <c r="T1212" s="4" t="str">
        <f>VLOOKUP(A1212,Übersicht!$C$2:$L$67,10,FALSE)</f>
        <v>-</v>
      </c>
      <c r="U1212" s="25">
        <f>VLOOKUP(A1212,Übersicht!$C$2:$M$67,11,FALSE)</f>
        <v>7600</v>
      </c>
      <c r="V1212" s="25" t="str">
        <f>VLOOKUP(A1212,Übersicht!$C$2:$N$67,12,FALSE)</f>
        <v>-</v>
      </c>
      <c r="W1212" s="25" t="str">
        <f>VLOOKUP(A1212,Übersicht!$C$2:$O$67,13,FALSE)</f>
        <v>-</v>
      </c>
      <c r="X1212" s="4" t="s">
        <v>67</v>
      </c>
    </row>
    <row r="1213" spans="1:24" x14ac:dyDescent="0.35">
      <c r="A1213" s="3">
        <v>2217</v>
      </c>
      <c r="B1213" s="22" t="s">
        <v>15</v>
      </c>
      <c r="C1213" s="21" t="s">
        <v>30</v>
      </c>
      <c r="D1213" s="23">
        <f>VLOOKUP(A1213,Übersicht!$C$2:$D$67,2,FALSE)</f>
        <v>0</v>
      </c>
      <c r="E1213" s="23" t="str">
        <f>VLOOKUP(A1213,Übersicht!$C$2:$E$67,3,FALSE)</f>
        <v>&gt; 16 bar</v>
      </c>
      <c r="F1213" s="3">
        <v>1207</v>
      </c>
      <c r="G1213" s="3">
        <f>VLOOKUP(A1213,Übersicht!$C$2:$P$67,14,FALSE)</f>
        <v>3</v>
      </c>
      <c r="H1213" s="3">
        <v>1</v>
      </c>
      <c r="I1213" s="24">
        <v>474.22222222222223</v>
      </c>
      <c r="J1213" s="3">
        <v>2008</v>
      </c>
      <c r="K1213" s="4">
        <f t="shared" si="18"/>
        <v>32</v>
      </c>
      <c r="L1213" s="21">
        <f>VLOOKUP(A1213,Übersicht!$C$2:$F$67,4,FALSE)</f>
        <v>45</v>
      </c>
      <c r="M1213" s="21">
        <f>VLOOKUP(A1213,Übersicht!$C$2:$F$67,4,FALSE)</f>
        <v>45</v>
      </c>
      <c r="N1213" s="3" t="s">
        <v>67</v>
      </c>
      <c r="O1213" s="3">
        <v>1</v>
      </c>
      <c r="P1213" s="4">
        <f>VLOOKUP(A1213,Übersicht!$C$2:$I$67,7,FALSE)*100</f>
        <v>100</v>
      </c>
      <c r="Q1213" s="4" t="s">
        <v>67</v>
      </c>
      <c r="R1213" s="4">
        <f>VLOOKUP(A1213,Übersicht!$C$2:$J$67,8,FALSE)*100</f>
        <v>100</v>
      </c>
      <c r="S1213" s="4" t="str">
        <f>VLOOKUP(A1213,Übersicht!$C$2:$K$67,9,FALSE)</f>
        <v>-</v>
      </c>
      <c r="T1213" s="4" t="str">
        <f>VLOOKUP(A1213,Übersicht!$C$2:$L$67,10,FALSE)</f>
        <v>-</v>
      </c>
      <c r="U1213" s="25">
        <f>VLOOKUP(A1213,Übersicht!$C$2:$M$67,11,FALSE)</f>
        <v>7600</v>
      </c>
      <c r="V1213" s="25" t="str">
        <f>VLOOKUP(A1213,Übersicht!$C$2:$N$67,12,FALSE)</f>
        <v>-</v>
      </c>
      <c r="W1213" s="25" t="str">
        <f>VLOOKUP(A1213,Übersicht!$C$2:$O$67,13,FALSE)</f>
        <v>-</v>
      </c>
      <c r="X1213" s="4" t="s">
        <v>67</v>
      </c>
    </row>
    <row r="1214" spans="1:24" x14ac:dyDescent="0.35">
      <c r="A1214" s="3">
        <v>2217</v>
      </c>
      <c r="B1214" s="22" t="s">
        <v>15</v>
      </c>
      <c r="C1214" s="21" t="s">
        <v>30</v>
      </c>
      <c r="D1214" s="23">
        <f>VLOOKUP(A1214,Übersicht!$C$2:$D$67,2,FALSE)</f>
        <v>0</v>
      </c>
      <c r="E1214" s="23" t="str">
        <f>VLOOKUP(A1214,Übersicht!$C$2:$E$67,3,FALSE)</f>
        <v>&gt; 16 bar</v>
      </c>
      <c r="F1214" s="3">
        <v>1208</v>
      </c>
      <c r="G1214" s="3">
        <f>VLOOKUP(A1214,Übersicht!$C$2:$P$67,14,FALSE)</f>
        <v>3</v>
      </c>
      <c r="H1214" s="3">
        <v>1</v>
      </c>
      <c r="I1214" s="24">
        <v>474.22222222222223</v>
      </c>
      <c r="J1214" s="3">
        <v>2009</v>
      </c>
      <c r="K1214" s="4">
        <f t="shared" si="18"/>
        <v>33</v>
      </c>
      <c r="L1214" s="21">
        <f>VLOOKUP(A1214,Übersicht!$C$2:$F$67,4,FALSE)</f>
        <v>45</v>
      </c>
      <c r="M1214" s="21">
        <f>VLOOKUP(A1214,Übersicht!$C$2:$F$67,4,FALSE)</f>
        <v>45</v>
      </c>
      <c r="N1214" s="3" t="s">
        <v>67</v>
      </c>
      <c r="O1214" s="3">
        <v>1</v>
      </c>
      <c r="P1214" s="4">
        <f>VLOOKUP(A1214,Übersicht!$C$2:$I$67,7,FALSE)*100</f>
        <v>100</v>
      </c>
      <c r="Q1214" s="4" t="s">
        <v>67</v>
      </c>
      <c r="R1214" s="4">
        <f>VLOOKUP(A1214,Übersicht!$C$2:$J$67,8,FALSE)*100</f>
        <v>100</v>
      </c>
      <c r="S1214" s="4" t="str">
        <f>VLOOKUP(A1214,Übersicht!$C$2:$K$67,9,FALSE)</f>
        <v>-</v>
      </c>
      <c r="T1214" s="4" t="str">
        <f>VLOOKUP(A1214,Übersicht!$C$2:$L$67,10,FALSE)</f>
        <v>-</v>
      </c>
      <c r="U1214" s="25">
        <f>VLOOKUP(A1214,Übersicht!$C$2:$M$67,11,FALSE)</f>
        <v>7600</v>
      </c>
      <c r="V1214" s="25" t="str">
        <f>VLOOKUP(A1214,Übersicht!$C$2:$N$67,12,FALSE)</f>
        <v>-</v>
      </c>
      <c r="W1214" s="25" t="str">
        <f>VLOOKUP(A1214,Übersicht!$C$2:$O$67,13,FALSE)</f>
        <v>-</v>
      </c>
      <c r="X1214" s="4" t="s">
        <v>67</v>
      </c>
    </row>
    <row r="1215" spans="1:24" x14ac:dyDescent="0.35">
      <c r="A1215" s="3">
        <v>2217</v>
      </c>
      <c r="B1215" s="22" t="s">
        <v>15</v>
      </c>
      <c r="C1215" s="21" t="s">
        <v>30</v>
      </c>
      <c r="D1215" s="23">
        <f>VLOOKUP(A1215,Übersicht!$C$2:$D$67,2,FALSE)</f>
        <v>0</v>
      </c>
      <c r="E1215" s="23" t="str">
        <f>VLOOKUP(A1215,Übersicht!$C$2:$E$67,3,FALSE)</f>
        <v>&gt; 16 bar</v>
      </c>
      <c r="F1215" s="3">
        <v>1209</v>
      </c>
      <c r="G1215" s="3">
        <f>VLOOKUP(A1215,Übersicht!$C$2:$P$67,14,FALSE)</f>
        <v>3</v>
      </c>
      <c r="H1215" s="3">
        <v>1</v>
      </c>
      <c r="I1215" s="24">
        <v>474.22222222222223</v>
      </c>
      <c r="J1215" s="3">
        <v>2010</v>
      </c>
      <c r="K1215" s="4">
        <f t="shared" si="18"/>
        <v>34</v>
      </c>
      <c r="L1215" s="21">
        <f>VLOOKUP(A1215,Übersicht!$C$2:$F$67,4,FALSE)</f>
        <v>45</v>
      </c>
      <c r="M1215" s="21">
        <f>VLOOKUP(A1215,Übersicht!$C$2:$F$67,4,FALSE)</f>
        <v>45</v>
      </c>
      <c r="N1215" s="3" t="s">
        <v>67</v>
      </c>
      <c r="O1215" s="3">
        <v>1</v>
      </c>
      <c r="P1215" s="4">
        <f>VLOOKUP(A1215,Übersicht!$C$2:$I$67,7,FALSE)*100</f>
        <v>100</v>
      </c>
      <c r="Q1215" s="4" t="s">
        <v>67</v>
      </c>
      <c r="R1215" s="4">
        <f>VLOOKUP(A1215,Übersicht!$C$2:$J$67,8,FALSE)*100</f>
        <v>100</v>
      </c>
      <c r="S1215" s="4" t="str">
        <f>VLOOKUP(A1215,Übersicht!$C$2:$K$67,9,FALSE)</f>
        <v>-</v>
      </c>
      <c r="T1215" s="4" t="str">
        <f>VLOOKUP(A1215,Übersicht!$C$2:$L$67,10,FALSE)</f>
        <v>-</v>
      </c>
      <c r="U1215" s="25">
        <f>VLOOKUP(A1215,Übersicht!$C$2:$M$67,11,FALSE)</f>
        <v>7600</v>
      </c>
      <c r="V1215" s="25" t="str">
        <f>VLOOKUP(A1215,Übersicht!$C$2:$N$67,12,FALSE)</f>
        <v>-</v>
      </c>
      <c r="W1215" s="25" t="str">
        <f>VLOOKUP(A1215,Übersicht!$C$2:$O$67,13,FALSE)</f>
        <v>-</v>
      </c>
      <c r="X1215" s="4" t="s">
        <v>67</v>
      </c>
    </row>
    <row r="1216" spans="1:24" x14ac:dyDescent="0.35">
      <c r="A1216" s="3">
        <v>2217</v>
      </c>
      <c r="B1216" s="22" t="s">
        <v>15</v>
      </c>
      <c r="C1216" s="21" t="s">
        <v>30</v>
      </c>
      <c r="D1216" s="23">
        <f>VLOOKUP(A1216,Übersicht!$C$2:$D$67,2,FALSE)</f>
        <v>0</v>
      </c>
      <c r="E1216" s="23" t="str">
        <f>VLOOKUP(A1216,Übersicht!$C$2:$E$67,3,FALSE)</f>
        <v>&gt; 16 bar</v>
      </c>
      <c r="F1216" s="3">
        <v>1210</v>
      </c>
      <c r="G1216" s="3">
        <f>VLOOKUP(A1216,Übersicht!$C$2:$P$67,14,FALSE)</f>
        <v>3</v>
      </c>
      <c r="H1216" s="3">
        <v>1</v>
      </c>
      <c r="I1216" s="24">
        <v>474.22222222222223</v>
      </c>
      <c r="J1216" s="3">
        <v>2011</v>
      </c>
      <c r="K1216" s="4">
        <f t="shared" si="18"/>
        <v>35</v>
      </c>
      <c r="L1216" s="21">
        <f>VLOOKUP(A1216,Übersicht!$C$2:$F$67,4,FALSE)</f>
        <v>45</v>
      </c>
      <c r="M1216" s="21">
        <f>VLOOKUP(A1216,Übersicht!$C$2:$F$67,4,FALSE)</f>
        <v>45</v>
      </c>
      <c r="N1216" s="3" t="s">
        <v>67</v>
      </c>
      <c r="O1216" s="3">
        <v>1</v>
      </c>
      <c r="P1216" s="4">
        <f>VLOOKUP(A1216,Übersicht!$C$2:$I$67,7,FALSE)*100</f>
        <v>100</v>
      </c>
      <c r="Q1216" s="4" t="s">
        <v>67</v>
      </c>
      <c r="R1216" s="4">
        <f>VLOOKUP(A1216,Übersicht!$C$2:$J$67,8,FALSE)*100</f>
        <v>100</v>
      </c>
      <c r="S1216" s="4" t="str">
        <f>VLOOKUP(A1216,Übersicht!$C$2:$K$67,9,FALSE)</f>
        <v>-</v>
      </c>
      <c r="T1216" s="4" t="str">
        <f>VLOOKUP(A1216,Übersicht!$C$2:$L$67,10,FALSE)</f>
        <v>-</v>
      </c>
      <c r="U1216" s="25">
        <f>VLOOKUP(A1216,Übersicht!$C$2:$M$67,11,FALSE)</f>
        <v>7600</v>
      </c>
      <c r="V1216" s="25" t="str">
        <f>VLOOKUP(A1216,Übersicht!$C$2:$N$67,12,FALSE)</f>
        <v>-</v>
      </c>
      <c r="W1216" s="25" t="str">
        <f>VLOOKUP(A1216,Übersicht!$C$2:$O$67,13,FALSE)</f>
        <v>-</v>
      </c>
      <c r="X1216" s="4" t="s">
        <v>67</v>
      </c>
    </row>
    <row r="1217" spans="1:24" x14ac:dyDescent="0.35">
      <c r="A1217" s="3">
        <v>2217</v>
      </c>
      <c r="B1217" s="22" t="s">
        <v>15</v>
      </c>
      <c r="C1217" s="21" t="s">
        <v>30</v>
      </c>
      <c r="D1217" s="23">
        <f>VLOOKUP(A1217,Übersicht!$C$2:$D$67,2,FALSE)</f>
        <v>0</v>
      </c>
      <c r="E1217" s="23" t="str">
        <f>VLOOKUP(A1217,Übersicht!$C$2:$E$67,3,FALSE)</f>
        <v>&gt; 16 bar</v>
      </c>
      <c r="F1217" s="3">
        <v>1211</v>
      </c>
      <c r="G1217" s="3">
        <f>VLOOKUP(A1217,Übersicht!$C$2:$P$67,14,FALSE)</f>
        <v>3</v>
      </c>
      <c r="H1217" s="3">
        <v>1</v>
      </c>
      <c r="I1217" s="24">
        <v>474.22222222222223</v>
      </c>
      <c r="J1217" s="3">
        <v>2012</v>
      </c>
      <c r="K1217" s="4">
        <f t="shared" si="18"/>
        <v>36</v>
      </c>
      <c r="L1217" s="21">
        <f>VLOOKUP(A1217,Übersicht!$C$2:$F$67,4,FALSE)</f>
        <v>45</v>
      </c>
      <c r="M1217" s="21">
        <f>VLOOKUP(A1217,Übersicht!$C$2:$F$67,4,FALSE)</f>
        <v>45</v>
      </c>
      <c r="N1217" s="3" t="s">
        <v>67</v>
      </c>
      <c r="O1217" s="3">
        <v>1</v>
      </c>
      <c r="P1217" s="4">
        <f>VLOOKUP(A1217,Übersicht!$C$2:$I$67,7,FALSE)*100</f>
        <v>100</v>
      </c>
      <c r="Q1217" s="4" t="s">
        <v>67</v>
      </c>
      <c r="R1217" s="4">
        <f>VLOOKUP(A1217,Übersicht!$C$2:$J$67,8,FALSE)*100</f>
        <v>100</v>
      </c>
      <c r="S1217" s="4" t="str">
        <f>VLOOKUP(A1217,Übersicht!$C$2:$K$67,9,FALSE)</f>
        <v>-</v>
      </c>
      <c r="T1217" s="4" t="str">
        <f>VLOOKUP(A1217,Übersicht!$C$2:$L$67,10,FALSE)</f>
        <v>-</v>
      </c>
      <c r="U1217" s="25">
        <f>VLOOKUP(A1217,Übersicht!$C$2:$M$67,11,FALSE)</f>
        <v>7600</v>
      </c>
      <c r="V1217" s="25" t="str">
        <f>VLOOKUP(A1217,Übersicht!$C$2:$N$67,12,FALSE)</f>
        <v>-</v>
      </c>
      <c r="W1217" s="25" t="str">
        <f>VLOOKUP(A1217,Übersicht!$C$2:$O$67,13,FALSE)</f>
        <v>-</v>
      </c>
      <c r="X1217" s="4" t="s">
        <v>67</v>
      </c>
    </row>
    <row r="1218" spans="1:24" x14ac:dyDescent="0.35">
      <c r="A1218" s="3">
        <v>2217</v>
      </c>
      <c r="B1218" s="22" t="s">
        <v>15</v>
      </c>
      <c r="C1218" s="21" t="s">
        <v>30</v>
      </c>
      <c r="D1218" s="23">
        <f>VLOOKUP(A1218,Übersicht!$C$2:$D$67,2,FALSE)</f>
        <v>0</v>
      </c>
      <c r="E1218" s="23" t="str">
        <f>VLOOKUP(A1218,Übersicht!$C$2:$E$67,3,FALSE)</f>
        <v>&gt; 16 bar</v>
      </c>
      <c r="F1218" s="3">
        <v>1212</v>
      </c>
      <c r="G1218" s="3">
        <f>VLOOKUP(A1218,Übersicht!$C$2:$P$67,14,FALSE)</f>
        <v>3</v>
      </c>
      <c r="H1218" s="3">
        <v>1</v>
      </c>
      <c r="I1218" s="24">
        <v>474.22222222222223</v>
      </c>
      <c r="J1218" s="3">
        <v>2013</v>
      </c>
      <c r="K1218" s="4">
        <f t="shared" si="18"/>
        <v>37</v>
      </c>
      <c r="L1218" s="21">
        <f>VLOOKUP(A1218,Übersicht!$C$2:$F$67,4,FALSE)</f>
        <v>45</v>
      </c>
      <c r="M1218" s="21">
        <f>VLOOKUP(A1218,Übersicht!$C$2:$F$67,4,FALSE)</f>
        <v>45</v>
      </c>
      <c r="N1218" s="3" t="s">
        <v>67</v>
      </c>
      <c r="O1218" s="3">
        <v>1</v>
      </c>
      <c r="P1218" s="4">
        <f>VLOOKUP(A1218,Übersicht!$C$2:$I$67,7,FALSE)*100</f>
        <v>100</v>
      </c>
      <c r="Q1218" s="4" t="s">
        <v>67</v>
      </c>
      <c r="R1218" s="4">
        <f>VLOOKUP(A1218,Übersicht!$C$2:$J$67,8,FALSE)*100</f>
        <v>100</v>
      </c>
      <c r="S1218" s="4" t="str">
        <f>VLOOKUP(A1218,Übersicht!$C$2:$K$67,9,FALSE)</f>
        <v>-</v>
      </c>
      <c r="T1218" s="4" t="str">
        <f>VLOOKUP(A1218,Übersicht!$C$2:$L$67,10,FALSE)</f>
        <v>-</v>
      </c>
      <c r="U1218" s="25">
        <f>VLOOKUP(A1218,Übersicht!$C$2:$M$67,11,FALSE)</f>
        <v>7600</v>
      </c>
      <c r="V1218" s="25" t="str">
        <f>VLOOKUP(A1218,Übersicht!$C$2:$N$67,12,FALSE)</f>
        <v>-</v>
      </c>
      <c r="W1218" s="25" t="str">
        <f>VLOOKUP(A1218,Übersicht!$C$2:$O$67,13,FALSE)</f>
        <v>-</v>
      </c>
      <c r="X1218" s="4" t="s">
        <v>67</v>
      </c>
    </row>
    <row r="1219" spans="1:24" x14ac:dyDescent="0.35">
      <c r="A1219" s="3">
        <v>2217</v>
      </c>
      <c r="B1219" s="22" t="s">
        <v>15</v>
      </c>
      <c r="C1219" s="21" t="s">
        <v>30</v>
      </c>
      <c r="D1219" s="23">
        <f>VLOOKUP(A1219,Übersicht!$C$2:$D$67,2,FALSE)</f>
        <v>0</v>
      </c>
      <c r="E1219" s="23" t="str">
        <f>VLOOKUP(A1219,Übersicht!$C$2:$E$67,3,FALSE)</f>
        <v>&gt; 16 bar</v>
      </c>
      <c r="F1219" s="3">
        <v>1213</v>
      </c>
      <c r="G1219" s="3">
        <f>VLOOKUP(A1219,Übersicht!$C$2:$P$67,14,FALSE)</f>
        <v>3</v>
      </c>
      <c r="H1219" s="3">
        <v>1</v>
      </c>
      <c r="I1219" s="24">
        <v>474.22222222222223</v>
      </c>
      <c r="J1219" s="3">
        <v>2014</v>
      </c>
      <c r="K1219" s="4">
        <f t="shared" si="18"/>
        <v>38</v>
      </c>
      <c r="L1219" s="21">
        <f>VLOOKUP(A1219,Übersicht!$C$2:$F$67,4,FALSE)</f>
        <v>45</v>
      </c>
      <c r="M1219" s="21">
        <f>VLOOKUP(A1219,Übersicht!$C$2:$F$67,4,FALSE)</f>
        <v>45</v>
      </c>
      <c r="N1219" s="3" t="s">
        <v>67</v>
      </c>
      <c r="O1219" s="3">
        <v>1</v>
      </c>
      <c r="P1219" s="4">
        <f>VLOOKUP(A1219,Übersicht!$C$2:$I$67,7,FALSE)*100</f>
        <v>100</v>
      </c>
      <c r="Q1219" s="4" t="s">
        <v>67</v>
      </c>
      <c r="R1219" s="4">
        <f>VLOOKUP(A1219,Übersicht!$C$2:$J$67,8,FALSE)*100</f>
        <v>100</v>
      </c>
      <c r="S1219" s="4" t="str">
        <f>VLOOKUP(A1219,Übersicht!$C$2:$K$67,9,FALSE)</f>
        <v>-</v>
      </c>
      <c r="T1219" s="4" t="str">
        <f>VLOOKUP(A1219,Übersicht!$C$2:$L$67,10,FALSE)</f>
        <v>-</v>
      </c>
      <c r="U1219" s="25">
        <f>VLOOKUP(A1219,Übersicht!$C$2:$M$67,11,FALSE)</f>
        <v>7600</v>
      </c>
      <c r="V1219" s="25" t="str">
        <f>VLOOKUP(A1219,Übersicht!$C$2:$N$67,12,FALSE)</f>
        <v>-</v>
      </c>
      <c r="W1219" s="25" t="str">
        <f>VLOOKUP(A1219,Übersicht!$C$2:$O$67,13,FALSE)</f>
        <v>-</v>
      </c>
      <c r="X1219" s="4" t="s">
        <v>67</v>
      </c>
    </row>
    <row r="1220" spans="1:24" x14ac:dyDescent="0.35">
      <c r="A1220" s="3">
        <v>2217</v>
      </c>
      <c r="B1220" s="22" t="s">
        <v>15</v>
      </c>
      <c r="C1220" s="21" t="s">
        <v>30</v>
      </c>
      <c r="D1220" s="23">
        <f>VLOOKUP(A1220,Übersicht!$C$2:$D$67,2,FALSE)</f>
        <v>0</v>
      </c>
      <c r="E1220" s="23" t="str">
        <f>VLOOKUP(A1220,Übersicht!$C$2:$E$67,3,FALSE)</f>
        <v>&gt; 16 bar</v>
      </c>
      <c r="F1220" s="3">
        <v>1214</v>
      </c>
      <c r="G1220" s="3">
        <f>VLOOKUP(A1220,Übersicht!$C$2:$P$67,14,FALSE)</f>
        <v>3</v>
      </c>
      <c r="H1220" s="3">
        <v>1</v>
      </c>
      <c r="I1220" s="24">
        <v>474.22222222222223</v>
      </c>
      <c r="J1220" s="3">
        <v>2015</v>
      </c>
      <c r="K1220" s="4">
        <f t="shared" si="18"/>
        <v>39</v>
      </c>
      <c r="L1220" s="21">
        <f>VLOOKUP(A1220,Übersicht!$C$2:$F$67,4,FALSE)</f>
        <v>45</v>
      </c>
      <c r="M1220" s="21">
        <f>VLOOKUP(A1220,Übersicht!$C$2:$F$67,4,FALSE)</f>
        <v>45</v>
      </c>
      <c r="N1220" s="3" t="s">
        <v>67</v>
      </c>
      <c r="O1220" s="3">
        <v>1</v>
      </c>
      <c r="P1220" s="4">
        <f>VLOOKUP(A1220,Übersicht!$C$2:$I$67,7,FALSE)*100</f>
        <v>100</v>
      </c>
      <c r="Q1220" s="4" t="s">
        <v>67</v>
      </c>
      <c r="R1220" s="4">
        <f>VLOOKUP(A1220,Übersicht!$C$2:$J$67,8,FALSE)*100</f>
        <v>100</v>
      </c>
      <c r="S1220" s="4" t="str">
        <f>VLOOKUP(A1220,Übersicht!$C$2:$K$67,9,FALSE)</f>
        <v>-</v>
      </c>
      <c r="T1220" s="4" t="str">
        <f>VLOOKUP(A1220,Übersicht!$C$2:$L$67,10,FALSE)</f>
        <v>-</v>
      </c>
      <c r="U1220" s="25">
        <f>VLOOKUP(A1220,Übersicht!$C$2:$M$67,11,FALSE)</f>
        <v>7600</v>
      </c>
      <c r="V1220" s="25" t="str">
        <f>VLOOKUP(A1220,Übersicht!$C$2:$N$67,12,FALSE)</f>
        <v>-</v>
      </c>
      <c r="W1220" s="25" t="str">
        <f>VLOOKUP(A1220,Übersicht!$C$2:$O$67,13,FALSE)</f>
        <v>-</v>
      </c>
      <c r="X1220" s="4" t="s">
        <v>67</v>
      </c>
    </row>
    <row r="1221" spans="1:24" x14ac:dyDescent="0.35">
      <c r="A1221" s="3">
        <v>2217</v>
      </c>
      <c r="B1221" s="22" t="s">
        <v>15</v>
      </c>
      <c r="C1221" s="21" t="s">
        <v>30</v>
      </c>
      <c r="D1221" s="23">
        <f>VLOOKUP(A1221,Übersicht!$C$2:$D$67,2,FALSE)</f>
        <v>0</v>
      </c>
      <c r="E1221" s="23" t="str">
        <f>VLOOKUP(A1221,Übersicht!$C$2:$E$67,3,FALSE)</f>
        <v>&gt; 16 bar</v>
      </c>
      <c r="F1221" s="3">
        <v>1215</v>
      </c>
      <c r="G1221" s="3">
        <f>VLOOKUP(A1221,Übersicht!$C$2:$P$67,14,FALSE)</f>
        <v>3</v>
      </c>
      <c r="H1221" s="3">
        <v>1</v>
      </c>
      <c r="I1221" s="24">
        <v>474.22222222222223</v>
      </c>
      <c r="J1221" s="3">
        <v>2016</v>
      </c>
      <c r="K1221" s="4">
        <f t="shared" si="18"/>
        <v>40</v>
      </c>
      <c r="L1221" s="21">
        <f>VLOOKUP(A1221,Übersicht!$C$2:$F$67,4,FALSE)</f>
        <v>45</v>
      </c>
      <c r="M1221" s="21">
        <f>VLOOKUP(A1221,Übersicht!$C$2:$F$67,4,FALSE)</f>
        <v>45</v>
      </c>
      <c r="N1221" s="3" t="s">
        <v>67</v>
      </c>
      <c r="O1221" s="3">
        <v>1</v>
      </c>
      <c r="P1221" s="4">
        <f>VLOOKUP(A1221,Übersicht!$C$2:$I$67,7,FALSE)*100</f>
        <v>100</v>
      </c>
      <c r="Q1221" s="4" t="s">
        <v>67</v>
      </c>
      <c r="R1221" s="4">
        <f>VLOOKUP(A1221,Übersicht!$C$2:$J$67,8,FALSE)*100</f>
        <v>100</v>
      </c>
      <c r="S1221" s="4" t="str">
        <f>VLOOKUP(A1221,Übersicht!$C$2:$K$67,9,FALSE)</f>
        <v>-</v>
      </c>
      <c r="T1221" s="4" t="str">
        <f>VLOOKUP(A1221,Übersicht!$C$2:$L$67,10,FALSE)</f>
        <v>-</v>
      </c>
      <c r="U1221" s="25">
        <f>VLOOKUP(A1221,Übersicht!$C$2:$M$67,11,FALSE)</f>
        <v>7600</v>
      </c>
      <c r="V1221" s="25" t="str">
        <f>VLOOKUP(A1221,Übersicht!$C$2:$N$67,12,FALSE)</f>
        <v>-</v>
      </c>
      <c r="W1221" s="25" t="str">
        <f>VLOOKUP(A1221,Übersicht!$C$2:$O$67,13,FALSE)</f>
        <v>-</v>
      </c>
      <c r="X1221" s="4" t="s">
        <v>67</v>
      </c>
    </row>
    <row r="1222" spans="1:24" x14ac:dyDescent="0.35">
      <c r="A1222" s="3">
        <v>2217</v>
      </c>
      <c r="B1222" s="22" t="s">
        <v>15</v>
      </c>
      <c r="C1222" s="21" t="s">
        <v>30</v>
      </c>
      <c r="D1222" s="23">
        <f>VLOOKUP(A1222,Übersicht!$C$2:$D$67,2,FALSE)</f>
        <v>0</v>
      </c>
      <c r="E1222" s="23" t="str">
        <f>VLOOKUP(A1222,Übersicht!$C$2:$E$67,3,FALSE)</f>
        <v>&gt; 16 bar</v>
      </c>
      <c r="F1222" s="3">
        <v>1216</v>
      </c>
      <c r="G1222" s="3">
        <f>VLOOKUP(A1222,Übersicht!$C$2:$P$67,14,FALSE)</f>
        <v>3</v>
      </c>
      <c r="H1222" s="3">
        <v>1</v>
      </c>
      <c r="I1222" s="24">
        <v>474.22222222222223</v>
      </c>
      <c r="J1222" s="3">
        <v>2017</v>
      </c>
      <c r="K1222" s="4">
        <f t="shared" si="18"/>
        <v>41</v>
      </c>
      <c r="L1222" s="21">
        <f>VLOOKUP(A1222,Übersicht!$C$2:$F$67,4,FALSE)</f>
        <v>45</v>
      </c>
      <c r="M1222" s="21">
        <f>VLOOKUP(A1222,Übersicht!$C$2:$F$67,4,FALSE)</f>
        <v>45</v>
      </c>
      <c r="N1222" s="3" t="s">
        <v>67</v>
      </c>
      <c r="O1222" s="3">
        <v>1</v>
      </c>
      <c r="P1222" s="4">
        <f>VLOOKUP(A1222,Übersicht!$C$2:$I$67,7,FALSE)*100</f>
        <v>100</v>
      </c>
      <c r="Q1222" s="4" t="s">
        <v>67</v>
      </c>
      <c r="R1222" s="4">
        <f>VLOOKUP(A1222,Übersicht!$C$2:$J$67,8,FALSE)*100</f>
        <v>100</v>
      </c>
      <c r="S1222" s="4" t="str">
        <f>VLOOKUP(A1222,Übersicht!$C$2:$K$67,9,FALSE)</f>
        <v>-</v>
      </c>
      <c r="T1222" s="4" t="str">
        <f>VLOOKUP(A1222,Übersicht!$C$2:$L$67,10,FALSE)</f>
        <v>-</v>
      </c>
      <c r="U1222" s="25">
        <f>VLOOKUP(A1222,Übersicht!$C$2:$M$67,11,FALSE)</f>
        <v>7600</v>
      </c>
      <c r="V1222" s="25" t="str">
        <f>VLOOKUP(A1222,Übersicht!$C$2:$N$67,12,FALSE)</f>
        <v>-</v>
      </c>
      <c r="W1222" s="25" t="str">
        <f>VLOOKUP(A1222,Übersicht!$C$2:$O$67,13,FALSE)</f>
        <v>-</v>
      </c>
      <c r="X1222" s="4" t="s">
        <v>67</v>
      </c>
    </row>
    <row r="1223" spans="1:24" x14ac:dyDescent="0.35">
      <c r="A1223" s="3">
        <v>2217</v>
      </c>
      <c r="B1223" s="22" t="s">
        <v>15</v>
      </c>
      <c r="C1223" s="21" t="s">
        <v>30</v>
      </c>
      <c r="D1223" s="23">
        <f>VLOOKUP(A1223,Übersicht!$C$2:$D$67,2,FALSE)</f>
        <v>0</v>
      </c>
      <c r="E1223" s="23" t="str">
        <f>VLOOKUP(A1223,Übersicht!$C$2:$E$67,3,FALSE)</f>
        <v>&gt; 16 bar</v>
      </c>
      <c r="F1223" s="3">
        <v>1217</v>
      </c>
      <c r="G1223" s="3">
        <f>VLOOKUP(A1223,Übersicht!$C$2:$P$67,14,FALSE)</f>
        <v>3</v>
      </c>
      <c r="H1223" s="3">
        <v>1</v>
      </c>
      <c r="I1223" s="24">
        <v>474.22222222222223</v>
      </c>
      <c r="J1223" s="3">
        <v>2018</v>
      </c>
      <c r="K1223" s="4">
        <f t="shared" ref="K1223:K1286" si="19">IF(M1223-($K$2-J1223)&lt;=0,0,M1223-($K$2-J1223))</f>
        <v>42</v>
      </c>
      <c r="L1223" s="21">
        <f>VLOOKUP(A1223,Übersicht!$C$2:$F$67,4,FALSE)</f>
        <v>45</v>
      </c>
      <c r="M1223" s="21">
        <f>VLOOKUP(A1223,Übersicht!$C$2:$F$67,4,FALSE)</f>
        <v>45</v>
      </c>
      <c r="N1223" s="3" t="s">
        <v>67</v>
      </c>
      <c r="O1223" s="3">
        <v>1</v>
      </c>
      <c r="P1223" s="4">
        <f>VLOOKUP(A1223,Übersicht!$C$2:$I$67,7,FALSE)*100</f>
        <v>100</v>
      </c>
      <c r="Q1223" s="4" t="s">
        <v>67</v>
      </c>
      <c r="R1223" s="4">
        <f>VLOOKUP(A1223,Übersicht!$C$2:$J$67,8,FALSE)*100</f>
        <v>100</v>
      </c>
      <c r="S1223" s="4" t="str">
        <f>VLOOKUP(A1223,Übersicht!$C$2:$K$67,9,FALSE)</f>
        <v>-</v>
      </c>
      <c r="T1223" s="4" t="str">
        <f>VLOOKUP(A1223,Übersicht!$C$2:$L$67,10,FALSE)</f>
        <v>-</v>
      </c>
      <c r="U1223" s="25">
        <f>VLOOKUP(A1223,Übersicht!$C$2:$M$67,11,FALSE)</f>
        <v>7600</v>
      </c>
      <c r="V1223" s="25" t="str">
        <f>VLOOKUP(A1223,Übersicht!$C$2:$N$67,12,FALSE)</f>
        <v>-</v>
      </c>
      <c r="W1223" s="25" t="str">
        <f>VLOOKUP(A1223,Übersicht!$C$2:$O$67,13,FALSE)</f>
        <v>-</v>
      </c>
      <c r="X1223" s="4" t="s">
        <v>67</v>
      </c>
    </row>
    <row r="1224" spans="1:24" x14ac:dyDescent="0.35">
      <c r="A1224" s="3">
        <v>2217</v>
      </c>
      <c r="B1224" s="22" t="s">
        <v>15</v>
      </c>
      <c r="C1224" s="21" t="s">
        <v>30</v>
      </c>
      <c r="D1224" s="23">
        <f>VLOOKUP(A1224,Übersicht!$C$2:$D$67,2,FALSE)</f>
        <v>0</v>
      </c>
      <c r="E1224" s="23" t="str">
        <f>VLOOKUP(A1224,Übersicht!$C$2:$E$67,3,FALSE)</f>
        <v>&gt; 16 bar</v>
      </c>
      <c r="F1224" s="3">
        <v>1218</v>
      </c>
      <c r="G1224" s="3">
        <f>VLOOKUP(A1224,Übersicht!$C$2:$P$67,14,FALSE)</f>
        <v>3</v>
      </c>
      <c r="H1224" s="3">
        <v>1</v>
      </c>
      <c r="I1224" s="24">
        <v>474.22222222222223</v>
      </c>
      <c r="J1224" s="3">
        <v>2019</v>
      </c>
      <c r="K1224" s="4">
        <f t="shared" si="19"/>
        <v>43</v>
      </c>
      <c r="L1224" s="21">
        <f>VLOOKUP(A1224,Übersicht!$C$2:$F$67,4,FALSE)</f>
        <v>45</v>
      </c>
      <c r="M1224" s="21">
        <f>VLOOKUP(A1224,Übersicht!$C$2:$F$67,4,FALSE)</f>
        <v>45</v>
      </c>
      <c r="N1224" s="3" t="s">
        <v>67</v>
      </c>
      <c r="O1224" s="3">
        <v>1</v>
      </c>
      <c r="P1224" s="4">
        <f>VLOOKUP(A1224,Übersicht!$C$2:$I$67,7,FALSE)*100</f>
        <v>100</v>
      </c>
      <c r="Q1224" s="4" t="s">
        <v>67</v>
      </c>
      <c r="R1224" s="4">
        <f>VLOOKUP(A1224,Übersicht!$C$2:$J$67,8,FALSE)*100</f>
        <v>100</v>
      </c>
      <c r="S1224" s="4" t="str">
        <f>VLOOKUP(A1224,Übersicht!$C$2:$K$67,9,FALSE)</f>
        <v>-</v>
      </c>
      <c r="T1224" s="4" t="str">
        <f>VLOOKUP(A1224,Übersicht!$C$2:$L$67,10,FALSE)</f>
        <v>-</v>
      </c>
      <c r="U1224" s="25">
        <f>VLOOKUP(A1224,Übersicht!$C$2:$M$67,11,FALSE)</f>
        <v>7600</v>
      </c>
      <c r="V1224" s="25" t="str">
        <f>VLOOKUP(A1224,Übersicht!$C$2:$N$67,12,FALSE)</f>
        <v>-</v>
      </c>
      <c r="W1224" s="25" t="str">
        <f>VLOOKUP(A1224,Übersicht!$C$2:$O$67,13,FALSE)</f>
        <v>-</v>
      </c>
      <c r="X1224" s="4" t="s">
        <v>67</v>
      </c>
    </row>
    <row r="1225" spans="1:24" x14ac:dyDescent="0.35">
      <c r="A1225" s="3">
        <v>2217</v>
      </c>
      <c r="B1225" s="22" t="s">
        <v>15</v>
      </c>
      <c r="C1225" s="21" t="s">
        <v>30</v>
      </c>
      <c r="D1225" s="23">
        <f>VLOOKUP(A1225,Übersicht!$C$2:$D$67,2,FALSE)</f>
        <v>0</v>
      </c>
      <c r="E1225" s="23" t="str">
        <f>VLOOKUP(A1225,Übersicht!$C$2:$E$67,3,FALSE)</f>
        <v>&gt; 16 bar</v>
      </c>
      <c r="F1225" s="3">
        <v>1219</v>
      </c>
      <c r="G1225" s="3">
        <f>VLOOKUP(A1225,Übersicht!$C$2:$P$67,14,FALSE)</f>
        <v>3</v>
      </c>
      <c r="H1225" s="3">
        <v>1</v>
      </c>
      <c r="I1225" s="24">
        <v>474.22222222222223</v>
      </c>
      <c r="J1225" s="3">
        <v>2020</v>
      </c>
      <c r="K1225" s="4">
        <f t="shared" si="19"/>
        <v>44</v>
      </c>
      <c r="L1225" s="21">
        <f>VLOOKUP(A1225,Übersicht!$C$2:$F$67,4,FALSE)</f>
        <v>45</v>
      </c>
      <c r="M1225" s="21">
        <f>VLOOKUP(A1225,Übersicht!$C$2:$F$67,4,FALSE)</f>
        <v>45</v>
      </c>
      <c r="N1225" s="3" t="s">
        <v>67</v>
      </c>
      <c r="O1225" s="3">
        <v>1</v>
      </c>
      <c r="P1225" s="4">
        <f>VLOOKUP(A1225,Übersicht!$C$2:$I$67,7,FALSE)*100</f>
        <v>100</v>
      </c>
      <c r="Q1225" s="4" t="s">
        <v>67</v>
      </c>
      <c r="R1225" s="4">
        <f>VLOOKUP(A1225,Übersicht!$C$2:$J$67,8,FALSE)*100</f>
        <v>100</v>
      </c>
      <c r="S1225" s="4" t="str">
        <f>VLOOKUP(A1225,Übersicht!$C$2:$K$67,9,FALSE)</f>
        <v>-</v>
      </c>
      <c r="T1225" s="4" t="str">
        <f>VLOOKUP(A1225,Übersicht!$C$2:$L$67,10,FALSE)</f>
        <v>-</v>
      </c>
      <c r="U1225" s="25">
        <f>VLOOKUP(A1225,Übersicht!$C$2:$M$67,11,FALSE)</f>
        <v>7600</v>
      </c>
      <c r="V1225" s="25" t="str">
        <f>VLOOKUP(A1225,Übersicht!$C$2:$N$67,12,FALSE)</f>
        <v>-</v>
      </c>
      <c r="W1225" s="25" t="str">
        <f>VLOOKUP(A1225,Übersicht!$C$2:$O$67,13,FALSE)</f>
        <v>-</v>
      </c>
      <c r="X1225" s="4" t="s">
        <v>67</v>
      </c>
    </row>
    <row r="1226" spans="1:24" x14ac:dyDescent="0.35">
      <c r="A1226" s="3">
        <v>2217</v>
      </c>
      <c r="B1226" s="22" t="s">
        <v>15</v>
      </c>
      <c r="C1226" s="21" t="s">
        <v>30</v>
      </c>
      <c r="D1226" s="23">
        <f>VLOOKUP(A1226,Übersicht!$C$2:$D$67,2,FALSE)</f>
        <v>0</v>
      </c>
      <c r="E1226" s="23" t="str">
        <f>VLOOKUP(A1226,Übersicht!$C$2:$E$67,3,FALSE)</f>
        <v>&gt; 16 bar</v>
      </c>
      <c r="F1226" s="3">
        <v>1220</v>
      </c>
      <c r="G1226" s="3">
        <f>VLOOKUP(A1226,Übersicht!$C$2:$P$67,14,FALSE)</f>
        <v>3</v>
      </c>
      <c r="H1226" s="3">
        <v>1</v>
      </c>
      <c r="I1226" s="24">
        <v>474.22222222222223</v>
      </c>
      <c r="J1226" s="3">
        <v>2021</v>
      </c>
      <c r="K1226" s="4">
        <f t="shared" si="19"/>
        <v>45</v>
      </c>
      <c r="L1226" s="21">
        <f>VLOOKUP(A1226,Übersicht!$C$2:$F$67,4,FALSE)</f>
        <v>45</v>
      </c>
      <c r="M1226" s="21">
        <f>VLOOKUP(A1226,Übersicht!$C$2:$F$67,4,FALSE)</f>
        <v>45</v>
      </c>
      <c r="N1226" s="3" t="s">
        <v>67</v>
      </c>
      <c r="O1226" s="3">
        <v>1</v>
      </c>
      <c r="P1226" s="4">
        <f>VLOOKUP(A1226,Übersicht!$C$2:$I$67,7,FALSE)*100</f>
        <v>100</v>
      </c>
      <c r="Q1226" s="4" t="s">
        <v>67</v>
      </c>
      <c r="R1226" s="4">
        <f>VLOOKUP(A1226,Übersicht!$C$2:$J$67,8,FALSE)*100</f>
        <v>100</v>
      </c>
      <c r="S1226" s="4" t="str">
        <f>VLOOKUP(A1226,Übersicht!$C$2:$K$67,9,FALSE)</f>
        <v>-</v>
      </c>
      <c r="T1226" s="4" t="str">
        <f>VLOOKUP(A1226,Übersicht!$C$2:$L$67,10,FALSE)</f>
        <v>-</v>
      </c>
      <c r="U1226" s="25">
        <f>VLOOKUP(A1226,Übersicht!$C$2:$M$67,11,FALSE)</f>
        <v>7600</v>
      </c>
      <c r="V1226" s="25" t="str">
        <f>VLOOKUP(A1226,Übersicht!$C$2:$N$67,12,FALSE)</f>
        <v>-</v>
      </c>
      <c r="W1226" s="25" t="str">
        <f>VLOOKUP(A1226,Übersicht!$C$2:$O$67,13,FALSE)</f>
        <v>-</v>
      </c>
      <c r="X1226" s="4" t="s">
        <v>67</v>
      </c>
    </row>
    <row r="1227" spans="1:24" x14ac:dyDescent="0.35">
      <c r="A1227" s="3">
        <v>2220</v>
      </c>
      <c r="B1227" s="22" t="s">
        <v>15</v>
      </c>
      <c r="C1227" t="s">
        <v>31</v>
      </c>
      <c r="D1227" s="23">
        <f>VLOOKUP(A1227,Übersicht!$C$2:$D$67,2,FALSE)</f>
        <v>0</v>
      </c>
      <c r="E1227" s="23" t="str">
        <f>VLOOKUP(A1227,Übersicht!$C$2:$E$67,3,FALSE)</f>
        <v>&gt; 16 bar</v>
      </c>
      <c r="F1227" s="3">
        <v>1221</v>
      </c>
      <c r="G1227" s="3">
        <f>VLOOKUP(A1227,Übersicht!$C$2:$P$67,14,FALSE)</f>
        <v>3</v>
      </c>
      <c r="H1227" s="3">
        <v>1</v>
      </c>
      <c r="I1227" s="24">
        <v>237.11111111111111</v>
      </c>
      <c r="J1227" s="3">
        <v>1977</v>
      </c>
      <c r="K1227" s="4">
        <f t="shared" si="19"/>
        <v>1</v>
      </c>
      <c r="L1227" s="21">
        <f>VLOOKUP(A1227,Übersicht!$C$2:$F$67,4,FALSE)</f>
        <v>45</v>
      </c>
      <c r="M1227" s="21">
        <f>VLOOKUP(A1227,Übersicht!$C$2:$F$67,4,FALSE)</f>
        <v>45</v>
      </c>
      <c r="N1227" s="3" t="s">
        <v>67</v>
      </c>
      <c r="O1227" s="3">
        <v>1</v>
      </c>
      <c r="P1227" s="4">
        <f>VLOOKUP(A1227,Übersicht!$C$2:$I$67,7,FALSE)*100</f>
        <v>40</v>
      </c>
      <c r="Q1227" s="4" t="s">
        <v>67</v>
      </c>
      <c r="R1227" s="4">
        <f>VLOOKUP(A1227,Übersicht!$C$2:$J$67,8,FALSE)*100</f>
        <v>100</v>
      </c>
      <c r="S1227" s="4" t="str">
        <f>VLOOKUP(A1227,Übersicht!$C$2:$K$67,9,FALSE)</f>
        <v>-</v>
      </c>
      <c r="T1227" s="4" t="str">
        <f>VLOOKUP(A1227,Übersicht!$C$2:$L$67,10,FALSE)</f>
        <v>-</v>
      </c>
      <c r="U1227" s="25">
        <f>VLOOKUP(A1227,Übersicht!$C$2:$M$67,11,FALSE)</f>
        <v>12000</v>
      </c>
      <c r="V1227" s="25" t="str">
        <f>VLOOKUP(A1227,Übersicht!$C$2:$N$67,12,FALSE)</f>
        <v>-</v>
      </c>
      <c r="W1227" s="25" t="str">
        <f>VLOOKUP(A1227,Übersicht!$C$2:$O$67,13,FALSE)</f>
        <v>-</v>
      </c>
      <c r="X1227" s="4" t="s">
        <v>67</v>
      </c>
    </row>
    <row r="1228" spans="1:24" x14ac:dyDescent="0.35">
      <c r="A1228" s="3">
        <v>2220</v>
      </c>
      <c r="B1228" s="22" t="s">
        <v>15</v>
      </c>
      <c r="C1228" t="s">
        <v>31</v>
      </c>
      <c r="D1228" s="23">
        <f>VLOOKUP(A1228,Übersicht!$C$2:$D$67,2,FALSE)</f>
        <v>0</v>
      </c>
      <c r="E1228" s="23" t="str">
        <f>VLOOKUP(A1228,Übersicht!$C$2:$E$67,3,FALSE)</f>
        <v>&gt; 16 bar</v>
      </c>
      <c r="F1228" s="3">
        <v>1222</v>
      </c>
      <c r="G1228" s="3">
        <f>VLOOKUP(A1228,Übersicht!$C$2:$P$67,14,FALSE)</f>
        <v>3</v>
      </c>
      <c r="H1228" s="3">
        <v>1</v>
      </c>
      <c r="I1228" s="24">
        <v>237.11111111111111</v>
      </c>
      <c r="J1228" s="3">
        <v>1978</v>
      </c>
      <c r="K1228" s="4">
        <f t="shared" si="19"/>
        <v>2</v>
      </c>
      <c r="L1228" s="21">
        <f>VLOOKUP(A1228,Übersicht!$C$2:$F$67,4,FALSE)</f>
        <v>45</v>
      </c>
      <c r="M1228" s="21">
        <f>VLOOKUP(A1228,Übersicht!$C$2:$F$67,4,FALSE)</f>
        <v>45</v>
      </c>
      <c r="N1228" s="3" t="s">
        <v>67</v>
      </c>
      <c r="O1228" s="3">
        <v>1</v>
      </c>
      <c r="P1228" s="4">
        <f>VLOOKUP(A1228,Übersicht!$C$2:$I$67,7,FALSE)*100</f>
        <v>40</v>
      </c>
      <c r="Q1228" s="4" t="s">
        <v>67</v>
      </c>
      <c r="R1228" s="4">
        <f>VLOOKUP(A1228,Übersicht!$C$2:$J$67,8,FALSE)*100</f>
        <v>100</v>
      </c>
      <c r="S1228" s="4" t="str">
        <f>VLOOKUP(A1228,Übersicht!$C$2:$K$67,9,FALSE)</f>
        <v>-</v>
      </c>
      <c r="T1228" s="4" t="str">
        <f>VLOOKUP(A1228,Übersicht!$C$2:$L$67,10,FALSE)</f>
        <v>-</v>
      </c>
      <c r="U1228" s="25">
        <f>VLOOKUP(A1228,Übersicht!$C$2:$M$67,11,FALSE)</f>
        <v>12000</v>
      </c>
      <c r="V1228" s="25" t="str">
        <f>VLOOKUP(A1228,Übersicht!$C$2:$N$67,12,FALSE)</f>
        <v>-</v>
      </c>
      <c r="W1228" s="25" t="str">
        <f>VLOOKUP(A1228,Übersicht!$C$2:$O$67,13,FALSE)</f>
        <v>-</v>
      </c>
      <c r="X1228" s="4" t="s">
        <v>67</v>
      </c>
    </row>
    <row r="1229" spans="1:24" x14ac:dyDescent="0.35">
      <c r="A1229" s="3">
        <v>2220</v>
      </c>
      <c r="B1229" s="22" t="s">
        <v>15</v>
      </c>
      <c r="C1229" t="s">
        <v>31</v>
      </c>
      <c r="D1229" s="23">
        <f>VLOOKUP(A1229,Übersicht!$C$2:$D$67,2,FALSE)</f>
        <v>0</v>
      </c>
      <c r="E1229" s="23" t="str">
        <f>VLOOKUP(A1229,Übersicht!$C$2:$E$67,3,FALSE)</f>
        <v>&gt; 16 bar</v>
      </c>
      <c r="F1229" s="3">
        <v>1223</v>
      </c>
      <c r="G1229" s="3">
        <f>VLOOKUP(A1229,Übersicht!$C$2:$P$67,14,FALSE)</f>
        <v>3</v>
      </c>
      <c r="H1229" s="3">
        <v>1</v>
      </c>
      <c r="I1229" s="24">
        <v>237.11111111111111</v>
      </c>
      <c r="J1229" s="3">
        <v>1979</v>
      </c>
      <c r="K1229" s="4">
        <f t="shared" si="19"/>
        <v>3</v>
      </c>
      <c r="L1229" s="21">
        <f>VLOOKUP(A1229,Übersicht!$C$2:$F$67,4,FALSE)</f>
        <v>45</v>
      </c>
      <c r="M1229" s="21">
        <f>VLOOKUP(A1229,Übersicht!$C$2:$F$67,4,FALSE)</f>
        <v>45</v>
      </c>
      <c r="N1229" s="3" t="s">
        <v>67</v>
      </c>
      <c r="O1229" s="3">
        <v>1</v>
      </c>
      <c r="P1229" s="4">
        <f>VLOOKUP(A1229,Übersicht!$C$2:$I$67,7,FALSE)*100</f>
        <v>40</v>
      </c>
      <c r="Q1229" s="4" t="s">
        <v>67</v>
      </c>
      <c r="R1229" s="4">
        <f>VLOOKUP(A1229,Übersicht!$C$2:$J$67,8,FALSE)*100</f>
        <v>100</v>
      </c>
      <c r="S1229" s="4" t="str">
        <f>VLOOKUP(A1229,Übersicht!$C$2:$K$67,9,FALSE)</f>
        <v>-</v>
      </c>
      <c r="T1229" s="4" t="str">
        <f>VLOOKUP(A1229,Übersicht!$C$2:$L$67,10,FALSE)</f>
        <v>-</v>
      </c>
      <c r="U1229" s="25">
        <f>VLOOKUP(A1229,Übersicht!$C$2:$M$67,11,FALSE)</f>
        <v>12000</v>
      </c>
      <c r="V1229" s="25" t="str">
        <f>VLOOKUP(A1229,Übersicht!$C$2:$N$67,12,FALSE)</f>
        <v>-</v>
      </c>
      <c r="W1229" s="25" t="str">
        <f>VLOOKUP(A1229,Übersicht!$C$2:$O$67,13,FALSE)</f>
        <v>-</v>
      </c>
      <c r="X1229" s="4" t="s">
        <v>67</v>
      </c>
    </row>
    <row r="1230" spans="1:24" x14ac:dyDescent="0.35">
      <c r="A1230" s="3">
        <v>2220</v>
      </c>
      <c r="B1230" s="22" t="s">
        <v>15</v>
      </c>
      <c r="C1230" t="s">
        <v>31</v>
      </c>
      <c r="D1230" s="23">
        <f>VLOOKUP(A1230,Übersicht!$C$2:$D$67,2,FALSE)</f>
        <v>0</v>
      </c>
      <c r="E1230" s="23" t="str">
        <f>VLOOKUP(A1230,Übersicht!$C$2:$E$67,3,FALSE)</f>
        <v>&gt; 16 bar</v>
      </c>
      <c r="F1230" s="3">
        <v>1224</v>
      </c>
      <c r="G1230" s="3">
        <f>VLOOKUP(A1230,Übersicht!$C$2:$P$67,14,FALSE)</f>
        <v>3</v>
      </c>
      <c r="H1230" s="3">
        <v>1</v>
      </c>
      <c r="I1230" s="24">
        <v>237.11111111111111</v>
      </c>
      <c r="J1230" s="3">
        <v>1980</v>
      </c>
      <c r="K1230" s="4">
        <f t="shared" si="19"/>
        <v>4</v>
      </c>
      <c r="L1230" s="21">
        <f>VLOOKUP(A1230,Übersicht!$C$2:$F$67,4,FALSE)</f>
        <v>45</v>
      </c>
      <c r="M1230" s="21">
        <f>VLOOKUP(A1230,Übersicht!$C$2:$F$67,4,FALSE)</f>
        <v>45</v>
      </c>
      <c r="N1230" s="3" t="s">
        <v>67</v>
      </c>
      <c r="O1230" s="3">
        <v>1</v>
      </c>
      <c r="P1230" s="4">
        <f>VLOOKUP(A1230,Übersicht!$C$2:$I$67,7,FALSE)*100</f>
        <v>40</v>
      </c>
      <c r="Q1230" s="4" t="s">
        <v>67</v>
      </c>
      <c r="R1230" s="4">
        <f>VLOOKUP(A1230,Übersicht!$C$2:$J$67,8,FALSE)*100</f>
        <v>100</v>
      </c>
      <c r="S1230" s="4" t="str">
        <f>VLOOKUP(A1230,Übersicht!$C$2:$K$67,9,FALSE)</f>
        <v>-</v>
      </c>
      <c r="T1230" s="4" t="str">
        <f>VLOOKUP(A1230,Übersicht!$C$2:$L$67,10,FALSE)</f>
        <v>-</v>
      </c>
      <c r="U1230" s="25">
        <f>VLOOKUP(A1230,Übersicht!$C$2:$M$67,11,FALSE)</f>
        <v>12000</v>
      </c>
      <c r="V1230" s="25" t="str">
        <f>VLOOKUP(A1230,Übersicht!$C$2:$N$67,12,FALSE)</f>
        <v>-</v>
      </c>
      <c r="W1230" s="25" t="str">
        <f>VLOOKUP(A1230,Übersicht!$C$2:$O$67,13,FALSE)</f>
        <v>-</v>
      </c>
      <c r="X1230" s="4" t="s">
        <v>67</v>
      </c>
    </row>
    <row r="1231" spans="1:24" x14ac:dyDescent="0.35">
      <c r="A1231" s="3">
        <v>2220</v>
      </c>
      <c r="B1231" s="22" t="s">
        <v>15</v>
      </c>
      <c r="C1231" t="s">
        <v>31</v>
      </c>
      <c r="D1231" s="23">
        <f>VLOOKUP(A1231,Übersicht!$C$2:$D$67,2,FALSE)</f>
        <v>0</v>
      </c>
      <c r="E1231" s="23" t="str">
        <f>VLOOKUP(A1231,Übersicht!$C$2:$E$67,3,FALSE)</f>
        <v>&gt; 16 bar</v>
      </c>
      <c r="F1231" s="3">
        <v>1225</v>
      </c>
      <c r="G1231" s="3">
        <f>VLOOKUP(A1231,Übersicht!$C$2:$P$67,14,FALSE)</f>
        <v>3</v>
      </c>
      <c r="H1231" s="3">
        <v>1</v>
      </c>
      <c r="I1231" s="24">
        <v>237.11111111111111</v>
      </c>
      <c r="J1231" s="3">
        <v>1981</v>
      </c>
      <c r="K1231" s="4">
        <f t="shared" si="19"/>
        <v>5</v>
      </c>
      <c r="L1231" s="21">
        <f>VLOOKUP(A1231,Übersicht!$C$2:$F$67,4,FALSE)</f>
        <v>45</v>
      </c>
      <c r="M1231" s="21">
        <f>VLOOKUP(A1231,Übersicht!$C$2:$F$67,4,FALSE)</f>
        <v>45</v>
      </c>
      <c r="N1231" s="3" t="s">
        <v>67</v>
      </c>
      <c r="O1231" s="3">
        <v>1</v>
      </c>
      <c r="P1231" s="4">
        <f>VLOOKUP(A1231,Übersicht!$C$2:$I$67,7,FALSE)*100</f>
        <v>40</v>
      </c>
      <c r="Q1231" s="4" t="s">
        <v>67</v>
      </c>
      <c r="R1231" s="4">
        <f>VLOOKUP(A1231,Übersicht!$C$2:$J$67,8,FALSE)*100</f>
        <v>100</v>
      </c>
      <c r="S1231" s="4" t="str">
        <f>VLOOKUP(A1231,Übersicht!$C$2:$K$67,9,FALSE)</f>
        <v>-</v>
      </c>
      <c r="T1231" s="4" t="str">
        <f>VLOOKUP(A1231,Übersicht!$C$2:$L$67,10,FALSE)</f>
        <v>-</v>
      </c>
      <c r="U1231" s="25">
        <f>VLOOKUP(A1231,Übersicht!$C$2:$M$67,11,FALSE)</f>
        <v>12000</v>
      </c>
      <c r="V1231" s="25" t="str">
        <f>VLOOKUP(A1231,Übersicht!$C$2:$N$67,12,FALSE)</f>
        <v>-</v>
      </c>
      <c r="W1231" s="25" t="str">
        <f>VLOOKUP(A1231,Übersicht!$C$2:$O$67,13,FALSE)</f>
        <v>-</v>
      </c>
      <c r="X1231" s="4" t="s">
        <v>67</v>
      </c>
    </row>
    <row r="1232" spans="1:24" x14ac:dyDescent="0.35">
      <c r="A1232" s="3">
        <v>2220</v>
      </c>
      <c r="B1232" s="22" t="s">
        <v>15</v>
      </c>
      <c r="C1232" t="s">
        <v>31</v>
      </c>
      <c r="D1232" s="23">
        <f>VLOOKUP(A1232,Übersicht!$C$2:$D$67,2,FALSE)</f>
        <v>0</v>
      </c>
      <c r="E1232" s="23" t="str">
        <f>VLOOKUP(A1232,Übersicht!$C$2:$E$67,3,FALSE)</f>
        <v>&gt; 16 bar</v>
      </c>
      <c r="F1232" s="3">
        <v>1226</v>
      </c>
      <c r="G1232" s="3">
        <f>VLOOKUP(A1232,Übersicht!$C$2:$P$67,14,FALSE)</f>
        <v>3</v>
      </c>
      <c r="H1232" s="3">
        <v>1</v>
      </c>
      <c r="I1232" s="24">
        <v>237.11111111111111</v>
      </c>
      <c r="J1232" s="3">
        <v>1982</v>
      </c>
      <c r="K1232" s="4">
        <f t="shared" si="19"/>
        <v>6</v>
      </c>
      <c r="L1232" s="21">
        <f>VLOOKUP(A1232,Übersicht!$C$2:$F$67,4,FALSE)</f>
        <v>45</v>
      </c>
      <c r="M1232" s="21">
        <f>VLOOKUP(A1232,Übersicht!$C$2:$F$67,4,FALSE)</f>
        <v>45</v>
      </c>
      <c r="N1232" s="3" t="s">
        <v>67</v>
      </c>
      <c r="O1232" s="3">
        <v>1</v>
      </c>
      <c r="P1232" s="4">
        <f>VLOOKUP(A1232,Übersicht!$C$2:$I$67,7,FALSE)*100</f>
        <v>40</v>
      </c>
      <c r="Q1232" s="4" t="s">
        <v>67</v>
      </c>
      <c r="R1232" s="4">
        <f>VLOOKUP(A1232,Übersicht!$C$2:$J$67,8,FALSE)*100</f>
        <v>100</v>
      </c>
      <c r="S1232" s="4" t="str">
        <f>VLOOKUP(A1232,Übersicht!$C$2:$K$67,9,FALSE)</f>
        <v>-</v>
      </c>
      <c r="T1232" s="4" t="str">
        <f>VLOOKUP(A1232,Übersicht!$C$2:$L$67,10,FALSE)</f>
        <v>-</v>
      </c>
      <c r="U1232" s="25">
        <f>VLOOKUP(A1232,Übersicht!$C$2:$M$67,11,FALSE)</f>
        <v>12000</v>
      </c>
      <c r="V1232" s="25" t="str">
        <f>VLOOKUP(A1232,Übersicht!$C$2:$N$67,12,FALSE)</f>
        <v>-</v>
      </c>
      <c r="W1232" s="25" t="str">
        <f>VLOOKUP(A1232,Übersicht!$C$2:$O$67,13,FALSE)</f>
        <v>-</v>
      </c>
      <c r="X1232" s="4" t="s">
        <v>67</v>
      </c>
    </row>
    <row r="1233" spans="1:24" x14ac:dyDescent="0.35">
      <c r="A1233" s="3">
        <v>2220</v>
      </c>
      <c r="B1233" s="22" t="s">
        <v>15</v>
      </c>
      <c r="C1233" t="s">
        <v>31</v>
      </c>
      <c r="D1233" s="23">
        <f>VLOOKUP(A1233,Übersicht!$C$2:$D$67,2,FALSE)</f>
        <v>0</v>
      </c>
      <c r="E1233" s="23" t="str">
        <f>VLOOKUP(A1233,Übersicht!$C$2:$E$67,3,FALSE)</f>
        <v>&gt; 16 bar</v>
      </c>
      <c r="F1233" s="3">
        <v>1227</v>
      </c>
      <c r="G1233" s="3">
        <f>VLOOKUP(A1233,Übersicht!$C$2:$P$67,14,FALSE)</f>
        <v>3</v>
      </c>
      <c r="H1233" s="3">
        <v>1</v>
      </c>
      <c r="I1233" s="24">
        <v>237.11111111111111</v>
      </c>
      <c r="J1233" s="3">
        <v>1983</v>
      </c>
      <c r="K1233" s="4">
        <f t="shared" si="19"/>
        <v>7</v>
      </c>
      <c r="L1233" s="21">
        <f>VLOOKUP(A1233,Übersicht!$C$2:$F$67,4,FALSE)</f>
        <v>45</v>
      </c>
      <c r="M1233" s="21">
        <f>VLOOKUP(A1233,Übersicht!$C$2:$F$67,4,FALSE)</f>
        <v>45</v>
      </c>
      <c r="N1233" s="3" t="s">
        <v>67</v>
      </c>
      <c r="O1233" s="3">
        <v>1</v>
      </c>
      <c r="P1233" s="4">
        <f>VLOOKUP(A1233,Übersicht!$C$2:$I$67,7,FALSE)*100</f>
        <v>40</v>
      </c>
      <c r="Q1233" s="4" t="s">
        <v>67</v>
      </c>
      <c r="R1233" s="4">
        <f>VLOOKUP(A1233,Übersicht!$C$2:$J$67,8,FALSE)*100</f>
        <v>100</v>
      </c>
      <c r="S1233" s="4" t="str">
        <f>VLOOKUP(A1233,Übersicht!$C$2:$K$67,9,FALSE)</f>
        <v>-</v>
      </c>
      <c r="T1233" s="4" t="str">
        <f>VLOOKUP(A1233,Übersicht!$C$2:$L$67,10,FALSE)</f>
        <v>-</v>
      </c>
      <c r="U1233" s="25">
        <f>VLOOKUP(A1233,Übersicht!$C$2:$M$67,11,FALSE)</f>
        <v>12000</v>
      </c>
      <c r="V1233" s="25" t="str">
        <f>VLOOKUP(A1233,Übersicht!$C$2:$N$67,12,FALSE)</f>
        <v>-</v>
      </c>
      <c r="W1233" s="25" t="str">
        <f>VLOOKUP(A1233,Übersicht!$C$2:$O$67,13,FALSE)</f>
        <v>-</v>
      </c>
      <c r="X1233" s="4" t="s">
        <v>67</v>
      </c>
    </row>
    <row r="1234" spans="1:24" x14ac:dyDescent="0.35">
      <c r="A1234" s="3">
        <v>2220</v>
      </c>
      <c r="B1234" s="22" t="s">
        <v>15</v>
      </c>
      <c r="C1234" t="s">
        <v>31</v>
      </c>
      <c r="D1234" s="23">
        <f>VLOOKUP(A1234,Übersicht!$C$2:$D$67,2,FALSE)</f>
        <v>0</v>
      </c>
      <c r="E1234" s="23" t="str">
        <f>VLOOKUP(A1234,Übersicht!$C$2:$E$67,3,FALSE)</f>
        <v>&gt; 16 bar</v>
      </c>
      <c r="F1234" s="3">
        <v>1228</v>
      </c>
      <c r="G1234" s="3">
        <f>VLOOKUP(A1234,Übersicht!$C$2:$P$67,14,FALSE)</f>
        <v>3</v>
      </c>
      <c r="H1234" s="3">
        <v>1</v>
      </c>
      <c r="I1234" s="24">
        <v>237.11111111111111</v>
      </c>
      <c r="J1234" s="3">
        <v>1984</v>
      </c>
      <c r="K1234" s="4">
        <f t="shared" si="19"/>
        <v>8</v>
      </c>
      <c r="L1234" s="21">
        <f>VLOOKUP(A1234,Übersicht!$C$2:$F$67,4,FALSE)</f>
        <v>45</v>
      </c>
      <c r="M1234" s="21">
        <f>VLOOKUP(A1234,Übersicht!$C$2:$F$67,4,FALSE)</f>
        <v>45</v>
      </c>
      <c r="N1234" s="3" t="s">
        <v>67</v>
      </c>
      <c r="O1234" s="3">
        <v>1</v>
      </c>
      <c r="P1234" s="4">
        <f>VLOOKUP(A1234,Übersicht!$C$2:$I$67,7,FALSE)*100</f>
        <v>40</v>
      </c>
      <c r="Q1234" s="4" t="s">
        <v>67</v>
      </c>
      <c r="R1234" s="4">
        <f>VLOOKUP(A1234,Übersicht!$C$2:$J$67,8,FALSE)*100</f>
        <v>100</v>
      </c>
      <c r="S1234" s="4" t="str">
        <f>VLOOKUP(A1234,Übersicht!$C$2:$K$67,9,FALSE)</f>
        <v>-</v>
      </c>
      <c r="T1234" s="4" t="str">
        <f>VLOOKUP(A1234,Übersicht!$C$2:$L$67,10,FALSE)</f>
        <v>-</v>
      </c>
      <c r="U1234" s="25">
        <f>VLOOKUP(A1234,Übersicht!$C$2:$M$67,11,FALSE)</f>
        <v>12000</v>
      </c>
      <c r="V1234" s="25" t="str">
        <f>VLOOKUP(A1234,Übersicht!$C$2:$N$67,12,FALSE)</f>
        <v>-</v>
      </c>
      <c r="W1234" s="25" t="str">
        <f>VLOOKUP(A1234,Übersicht!$C$2:$O$67,13,FALSE)</f>
        <v>-</v>
      </c>
      <c r="X1234" s="4" t="s">
        <v>67</v>
      </c>
    </row>
    <row r="1235" spans="1:24" x14ac:dyDescent="0.35">
      <c r="A1235" s="3">
        <v>2220</v>
      </c>
      <c r="B1235" s="22" t="s">
        <v>15</v>
      </c>
      <c r="C1235" t="s">
        <v>31</v>
      </c>
      <c r="D1235" s="23">
        <f>VLOOKUP(A1235,Übersicht!$C$2:$D$67,2,FALSE)</f>
        <v>0</v>
      </c>
      <c r="E1235" s="23" t="str">
        <f>VLOOKUP(A1235,Übersicht!$C$2:$E$67,3,FALSE)</f>
        <v>&gt; 16 bar</v>
      </c>
      <c r="F1235" s="3">
        <v>1229</v>
      </c>
      <c r="G1235" s="3">
        <f>VLOOKUP(A1235,Übersicht!$C$2:$P$67,14,FALSE)</f>
        <v>3</v>
      </c>
      <c r="H1235" s="3">
        <v>1</v>
      </c>
      <c r="I1235" s="24">
        <v>237.11111111111111</v>
      </c>
      <c r="J1235" s="3">
        <v>1985</v>
      </c>
      <c r="K1235" s="4">
        <f t="shared" si="19"/>
        <v>9</v>
      </c>
      <c r="L1235" s="21">
        <f>VLOOKUP(A1235,Übersicht!$C$2:$F$67,4,FALSE)</f>
        <v>45</v>
      </c>
      <c r="M1235" s="21">
        <f>VLOOKUP(A1235,Übersicht!$C$2:$F$67,4,FALSE)</f>
        <v>45</v>
      </c>
      <c r="N1235" s="3" t="s">
        <v>67</v>
      </c>
      <c r="O1235" s="3">
        <v>1</v>
      </c>
      <c r="P1235" s="4">
        <f>VLOOKUP(A1235,Übersicht!$C$2:$I$67,7,FALSE)*100</f>
        <v>40</v>
      </c>
      <c r="Q1235" s="4" t="s">
        <v>67</v>
      </c>
      <c r="R1235" s="4">
        <f>VLOOKUP(A1235,Übersicht!$C$2:$J$67,8,FALSE)*100</f>
        <v>100</v>
      </c>
      <c r="S1235" s="4" t="str">
        <f>VLOOKUP(A1235,Übersicht!$C$2:$K$67,9,FALSE)</f>
        <v>-</v>
      </c>
      <c r="T1235" s="4" t="str">
        <f>VLOOKUP(A1235,Übersicht!$C$2:$L$67,10,FALSE)</f>
        <v>-</v>
      </c>
      <c r="U1235" s="25">
        <f>VLOOKUP(A1235,Übersicht!$C$2:$M$67,11,FALSE)</f>
        <v>12000</v>
      </c>
      <c r="V1235" s="25" t="str">
        <f>VLOOKUP(A1235,Übersicht!$C$2:$N$67,12,FALSE)</f>
        <v>-</v>
      </c>
      <c r="W1235" s="25" t="str">
        <f>VLOOKUP(A1235,Übersicht!$C$2:$O$67,13,FALSE)</f>
        <v>-</v>
      </c>
      <c r="X1235" s="4" t="s">
        <v>67</v>
      </c>
    </row>
    <row r="1236" spans="1:24" x14ac:dyDescent="0.35">
      <c r="A1236" s="3">
        <v>2220</v>
      </c>
      <c r="B1236" s="22" t="s">
        <v>15</v>
      </c>
      <c r="C1236" t="s">
        <v>31</v>
      </c>
      <c r="D1236" s="23">
        <f>VLOOKUP(A1236,Übersicht!$C$2:$D$67,2,FALSE)</f>
        <v>0</v>
      </c>
      <c r="E1236" s="23" t="str">
        <f>VLOOKUP(A1236,Übersicht!$C$2:$E$67,3,FALSE)</f>
        <v>&gt; 16 bar</v>
      </c>
      <c r="F1236" s="3">
        <v>1230</v>
      </c>
      <c r="G1236" s="3">
        <f>VLOOKUP(A1236,Übersicht!$C$2:$P$67,14,FALSE)</f>
        <v>3</v>
      </c>
      <c r="H1236" s="3">
        <v>1</v>
      </c>
      <c r="I1236" s="24">
        <v>237.11111111111111</v>
      </c>
      <c r="J1236" s="3">
        <v>1986</v>
      </c>
      <c r="K1236" s="4">
        <f t="shared" si="19"/>
        <v>10</v>
      </c>
      <c r="L1236" s="21">
        <f>VLOOKUP(A1236,Übersicht!$C$2:$F$67,4,FALSE)</f>
        <v>45</v>
      </c>
      <c r="M1236" s="21">
        <f>VLOOKUP(A1236,Übersicht!$C$2:$F$67,4,FALSE)</f>
        <v>45</v>
      </c>
      <c r="N1236" s="3" t="s">
        <v>67</v>
      </c>
      <c r="O1236" s="3">
        <v>1</v>
      </c>
      <c r="P1236" s="4">
        <f>VLOOKUP(A1236,Übersicht!$C$2:$I$67,7,FALSE)*100</f>
        <v>40</v>
      </c>
      <c r="Q1236" s="4" t="s">
        <v>67</v>
      </c>
      <c r="R1236" s="4">
        <f>VLOOKUP(A1236,Übersicht!$C$2:$J$67,8,FALSE)*100</f>
        <v>100</v>
      </c>
      <c r="S1236" s="4" t="str">
        <f>VLOOKUP(A1236,Übersicht!$C$2:$K$67,9,FALSE)</f>
        <v>-</v>
      </c>
      <c r="T1236" s="4" t="str">
        <f>VLOOKUP(A1236,Übersicht!$C$2:$L$67,10,FALSE)</f>
        <v>-</v>
      </c>
      <c r="U1236" s="25">
        <f>VLOOKUP(A1236,Übersicht!$C$2:$M$67,11,FALSE)</f>
        <v>12000</v>
      </c>
      <c r="V1236" s="25" t="str">
        <f>VLOOKUP(A1236,Übersicht!$C$2:$N$67,12,FALSE)</f>
        <v>-</v>
      </c>
      <c r="W1236" s="25" t="str">
        <f>VLOOKUP(A1236,Übersicht!$C$2:$O$67,13,FALSE)</f>
        <v>-</v>
      </c>
      <c r="X1236" s="4" t="s">
        <v>67</v>
      </c>
    </row>
    <row r="1237" spans="1:24" x14ac:dyDescent="0.35">
      <c r="A1237" s="3">
        <v>2220</v>
      </c>
      <c r="B1237" s="22" t="s">
        <v>15</v>
      </c>
      <c r="C1237" t="s">
        <v>31</v>
      </c>
      <c r="D1237" s="23">
        <f>VLOOKUP(A1237,Übersicht!$C$2:$D$67,2,FALSE)</f>
        <v>0</v>
      </c>
      <c r="E1237" s="23" t="str">
        <f>VLOOKUP(A1237,Übersicht!$C$2:$E$67,3,FALSE)</f>
        <v>&gt; 16 bar</v>
      </c>
      <c r="F1237" s="3">
        <v>1231</v>
      </c>
      <c r="G1237" s="3">
        <f>VLOOKUP(A1237,Übersicht!$C$2:$P$67,14,FALSE)</f>
        <v>3</v>
      </c>
      <c r="H1237" s="3">
        <v>1</v>
      </c>
      <c r="I1237" s="24">
        <v>237.11111111111111</v>
      </c>
      <c r="J1237" s="3">
        <v>1987</v>
      </c>
      <c r="K1237" s="4">
        <f t="shared" si="19"/>
        <v>11</v>
      </c>
      <c r="L1237" s="21">
        <f>VLOOKUP(A1237,Übersicht!$C$2:$F$67,4,FALSE)</f>
        <v>45</v>
      </c>
      <c r="M1237" s="21">
        <f>VLOOKUP(A1237,Übersicht!$C$2:$F$67,4,FALSE)</f>
        <v>45</v>
      </c>
      <c r="N1237" s="3" t="s">
        <v>67</v>
      </c>
      <c r="O1237" s="3">
        <v>1</v>
      </c>
      <c r="P1237" s="4">
        <f>VLOOKUP(A1237,Übersicht!$C$2:$I$67,7,FALSE)*100</f>
        <v>40</v>
      </c>
      <c r="Q1237" s="4" t="s">
        <v>67</v>
      </c>
      <c r="R1237" s="4">
        <f>VLOOKUP(A1237,Übersicht!$C$2:$J$67,8,FALSE)*100</f>
        <v>100</v>
      </c>
      <c r="S1237" s="4" t="str">
        <f>VLOOKUP(A1237,Übersicht!$C$2:$K$67,9,FALSE)</f>
        <v>-</v>
      </c>
      <c r="T1237" s="4" t="str">
        <f>VLOOKUP(A1237,Übersicht!$C$2:$L$67,10,FALSE)</f>
        <v>-</v>
      </c>
      <c r="U1237" s="25">
        <f>VLOOKUP(A1237,Übersicht!$C$2:$M$67,11,FALSE)</f>
        <v>12000</v>
      </c>
      <c r="V1237" s="25" t="str">
        <f>VLOOKUP(A1237,Übersicht!$C$2:$N$67,12,FALSE)</f>
        <v>-</v>
      </c>
      <c r="W1237" s="25" t="str">
        <f>VLOOKUP(A1237,Übersicht!$C$2:$O$67,13,FALSE)</f>
        <v>-</v>
      </c>
      <c r="X1237" s="4" t="s">
        <v>67</v>
      </c>
    </row>
    <row r="1238" spans="1:24" x14ac:dyDescent="0.35">
      <c r="A1238" s="3">
        <v>2220</v>
      </c>
      <c r="B1238" s="22" t="s">
        <v>15</v>
      </c>
      <c r="C1238" t="s">
        <v>31</v>
      </c>
      <c r="D1238" s="23">
        <f>VLOOKUP(A1238,Übersicht!$C$2:$D$67,2,FALSE)</f>
        <v>0</v>
      </c>
      <c r="E1238" s="23" t="str">
        <f>VLOOKUP(A1238,Übersicht!$C$2:$E$67,3,FALSE)</f>
        <v>&gt; 16 bar</v>
      </c>
      <c r="F1238" s="3">
        <v>1232</v>
      </c>
      <c r="G1238" s="3">
        <f>VLOOKUP(A1238,Übersicht!$C$2:$P$67,14,FALSE)</f>
        <v>3</v>
      </c>
      <c r="H1238" s="3">
        <v>1</v>
      </c>
      <c r="I1238" s="24">
        <v>237.11111111111111</v>
      </c>
      <c r="J1238" s="3">
        <v>1988</v>
      </c>
      <c r="K1238" s="4">
        <f t="shared" si="19"/>
        <v>12</v>
      </c>
      <c r="L1238" s="21">
        <f>VLOOKUP(A1238,Übersicht!$C$2:$F$67,4,FALSE)</f>
        <v>45</v>
      </c>
      <c r="M1238" s="21">
        <f>VLOOKUP(A1238,Übersicht!$C$2:$F$67,4,FALSE)</f>
        <v>45</v>
      </c>
      <c r="N1238" s="3" t="s">
        <v>67</v>
      </c>
      <c r="O1238" s="3">
        <v>1</v>
      </c>
      <c r="P1238" s="4">
        <f>VLOOKUP(A1238,Übersicht!$C$2:$I$67,7,FALSE)*100</f>
        <v>40</v>
      </c>
      <c r="Q1238" s="4" t="s">
        <v>67</v>
      </c>
      <c r="R1238" s="4">
        <f>VLOOKUP(A1238,Übersicht!$C$2:$J$67,8,FALSE)*100</f>
        <v>100</v>
      </c>
      <c r="S1238" s="4" t="str">
        <f>VLOOKUP(A1238,Übersicht!$C$2:$K$67,9,FALSE)</f>
        <v>-</v>
      </c>
      <c r="T1238" s="4" t="str">
        <f>VLOOKUP(A1238,Übersicht!$C$2:$L$67,10,FALSE)</f>
        <v>-</v>
      </c>
      <c r="U1238" s="25">
        <f>VLOOKUP(A1238,Übersicht!$C$2:$M$67,11,FALSE)</f>
        <v>12000</v>
      </c>
      <c r="V1238" s="25" t="str">
        <f>VLOOKUP(A1238,Übersicht!$C$2:$N$67,12,FALSE)</f>
        <v>-</v>
      </c>
      <c r="W1238" s="25" t="str">
        <f>VLOOKUP(A1238,Übersicht!$C$2:$O$67,13,FALSE)</f>
        <v>-</v>
      </c>
      <c r="X1238" s="4" t="s">
        <v>67</v>
      </c>
    </row>
    <row r="1239" spans="1:24" x14ac:dyDescent="0.35">
      <c r="A1239" s="3">
        <v>2220</v>
      </c>
      <c r="B1239" s="22" t="s">
        <v>15</v>
      </c>
      <c r="C1239" t="s">
        <v>31</v>
      </c>
      <c r="D1239" s="23">
        <f>VLOOKUP(A1239,Übersicht!$C$2:$D$67,2,FALSE)</f>
        <v>0</v>
      </c>
      <c r="E1239" s="23" t="str">
        <f>VLOOKUP(A1239,Übersicht!$C$2:$E$67,3,FALSE)</f>
        <v>&gt; 16 bar</v>
      </c>
      <c r="F1239" s="3">
        <v>1233</v>
      </c>
      <c r="G1239" s="3">
        <f>VLOOKUP(A1239,Übersicht!$C$2:$P$67,14,FALSE)</f>
        <v>3</v>
      </c>
      <c r="H1239" s="3">
        <v>1</v>
      </c>
      <c r="I1239" s="24">
        <v>237.11111111111111</v>
      </c>
      <c r="J1239" s="3">
        <v>1989</v>
      </c>
      <c r="K1239" s="4">
        <f t="shared" si="19"/>
        <v>13</v>
      </c>
      <c r="L1239" s="21">
        <f>VLOOKUP(A1239,Übersicht!$C$2:$F$67,4,FALSE)</f>
        <v>45</v>
      </c>
      <c r="M1239" s="21">
        <f>VLOOKUP(A1239,Übersicht!$C$2:$F$67,4,FALSE)</f>
        <v>45</v>
      </c>
      <c r="N1239" s="3" t="s">
        <v>67</v>
      </c>
      <c r="O1239" s="3">
        <v>1</v>
      </c>
      <c r="P1239" s="4">
        <f>VLOOKUP(A1239,Übersicht!$C$2:$I$67,7,FALSE)*100</f>
        <v>40</v>
      </c>
      <c r="Q1239" s="4" t="s">
        <v>67</v>
      </c>
      <c r="R1239" s="4">
        <f>VLOOKUP(A1239,Übersicht!$C$2:$J$67,8,FALSE)*100</f>
        <v>100</v>
      </c>
      <c r="S1239" s="4" t="str">
        <f>VLOOKUP(A1239,Übersicht!$C$2:$K$67,9,FALSE)</f>
        <v>-</v>
      </c>
      <c r="T1239" s="4" t="str">
        <f>VLOOKUP(A1239,Übersicht!$C$2:$L$67,10,FALSE)</f>
        <v>-</v>
      </c>
      <c r="U1239" s="25">
        <f>VLOOKUP(A1239,Übersicht!$C$2:$M$67,11,FALSE)</f>
        <v>12000</v>
      </c>
      <c r="V1239" s="25" t="str">
        <f>VLOOKUP(A1239,Übersicht!$C$2:$N$67,12,FALSE)</f>
        <v>-</v>
      </c>
      <c r="W1239" s="25" t="str">
        <f>VLOOKUP(A1239,Übersicht!$C$2:$O$67,13,FALSE)</f>
        <v>-</v>
      </c>
      <c r="X1239" s="4" t="s">
        <v>67</v>
      </c>
    </row>
    <row r="1240" spans="1:24" x14ac:dyDescent="0.35">
      <c r="A1240" s="3">
        <v>2220</v>
      </c>
      <c r="B1240" s="22" t="s">
        <v>15</v>
      </c>
      <c r="C1240" t="s">
        <v>31</v>
      </c>
      <c r="D1240" s="23">
        <f>VLOOKUP(A1240,Übersicht!$C$2:$D$67,2,FALSE)</f>
        <v>0</v>
      </c>
      <c r="E1240" s="23" t="str">
        <f>VLOOKUP(A1240,Übersicht!$C$2:$E$67,3,FALSE)</f>
        <v>&gt; 16 bar</v>
      </c>
      <c r="F1240" s="3">
        <v>1234</v>
      </c>
      <c r="G1240" s="3">
        <f>VLOOKUP(A1240,Übersicht!$C$2:$P$67,14,FALSE)</f>
        <v>3</v>
      </c>
      <c r="H1240" s="3">
        <v>1</v>
      </c>
      <c r="I1240" s="24">
        <v>237.11111111111111</v>
      </c>
      <c r="J1240" s="3">
        <v>1990</v>
      </c>
      <c r="K1240" s="4">
        <f t="shared" si="19"/>
        <v>14</v>
      </c>
      <c r="L1240" s="21">
        <f>VLOOKUP(A1240,Übersicht!$C$2:$F$67,4,FALSE)</f>
        <v>45</v>
      </c>
      <c r="M1240" s="21">
        <f>VLOOKUP(A1240,Übersicht!$C$2:$F$67,4,FALSE)</f>
        <v>45</v>
      </c>
      <c r="N1240" s="3" t="s">
        <v>67</v>
      </c>
      <c r="O1240" s="3">
        <v>1</v>
      </c>
      <c r="P1240" s="4">
        <f>VLOOKUP(A1240,Übersicht!$C$2:$I$67,7,FALSE)*100</f>
        <v>40</v>
      </c>
      <c r="Q1240" s="4" t="s">
        <v>67</v>
      </c>
      <c r="R1240" s="4">
        <f>VLOOKUP(A1240,Übersicht!$C$2:$J$67,8,FALSE)*100</f>
        <v>100</v>
      </c>
      <c r="S1240" s="4" t="str">
        <f>VLOOKUP(A1240,Übersicht!$C$2:$K$67,9,FALSE)</f>
        <v>-</v>
      </c>
      <c r="T1240" s="4" t="str">
        <f>VLOOKUP(A1240,Übersicht!$C$2:$L$67,10,FALSE)</f>
        <v>-</v>
      </c>
      <c r="U1240" s="25">
        <f>VLOOKUP(A1240,Übersicht!$C$2:$M$67,11,FALSE)</f>
        <v>12000</v>
      </c>
      <c r="V1240" s="25" t="str">
        <f>VLOOKUP(A1240,Übersicht!$C$2:$N$67,12,FALSE)</f>
        <v>-</v>
      </c>
      <c r="W1240" s="25" t="str">
        <f>VLOOKUP(A1240,Übersicht!$C$2:$O$67,13,FALSE)</f>
        <v>-</v>
      </c>
      <c r="X1240" s="4" t="s">
        <v>67</v>
      </c>
    </row>
    <row r="1241" spans="1:24" x14ac:dyDescent="0.35">
      <c r="A1241" s="3">
        <v>2220</v>
      </c>
      <c r="B1241" s="22" t="s">
        <v>15</v>
      </c>
      <c r="C1241" t="s">
        <v>31</v>
      </c>
      <c r="D1241" s="23">
        <f>VLOOKUP(A1241,Übersicht!$C$2:$D$67,2,FALSE)</f>
        <v>0</v>
      </c>
      <c r="E1241" s="23" t="str">
        <f>VLOOKUP(A1241,Übersicht!$C$2:$E$67,3,FALSE)</f>
        <v>&gt; 16 bar</v>
      </c>
      <c r="F1241" s="3">
        <v>1235</v>
      </c>
      <c r="G1241" s="3">
        <f>VLOOKUP(A1241,Übersicht!$C$2:$P$67,14,FALSE)</f>
        <v>3</v>
      </c>
      <c r="H1241" s="3">
        <v>1</v>
      </c>
      <c r="I1241" s="24">
        <v>237.11111111111111</v>
      </c>
      <c r="J1241" s="3">
        <v>1991</v>
      </c>
      <c r="K1241" s="4">
        <f t="shared" si="19"/>
        <v>15</v>
      </c>
      <c r="L1241" s="21">
        <f>VLOOKUP(A1241,Übersicht!$C$2:$F$67,4,FALSE)</f>
        <v>45</v>
      </c>
      <c r="M1241" s="21">
        <f>VLOOKUP(A1241,Übersicht!$C$2:$F$67,4,FALSE)</f>
        <v>45</v>
      </c>
      <c r="N1241" s="3" t="s">
        <v>67</v>
      </c>
      <c r="O1241" s="3">
        <v>1</v>
      </c>
      <c r="P1241" s="4">
        <f>VLOOKUP(A1241,Übersicht!$C$2:$I$67,7,FALSE)*100</f>
        <v>40</v>
      </c>
      <c r="Q1241" s="4" t="s">
        <v>67</v>
      </c>
      <c r="R1241" s="4">
        <f>VLOOKUP(A1241,Übersicht!$C$2:$J$67,8,FALSE)*100</f>
        <v>100</v>
      </c>
      <c r="S1241" s="4" t="str">
        <f>VLOOKUP(A1241,Übersicht!$C$2:$K$67,9,FALSE)</f>
        <v>-</v>
      </c>
      <c r="T1241" s="4" t="str">
        <f>VLOOKUP(A1241,Übersicht!$C$2:$L$67,10,FALSE)</f>
        <v>-</v>
      </c>
      <c r="U1241" s="25">
        <f>VLOOKUP(A1241,Übersicht!$C$2:$M$67,11,FALSE)</f>
        <v>12000</v>
      </c>
      <c r="V1241" s="25" t="str">
        <f>VLOOKUP(A1241,Übersicht!$C$2:$N$67,12,FALSE)</f>
        <v>-</v>
      </c>
      <c r="W1241" s="25" t="str">
        <f>VLOOKUP(A1241,Übersicht!$C$2:$O$67,13,FALSE)</f>
        <v>-</v>
      </c>
      <c r="X1241" s="4" t="s">
        <v>67</v>
      </c>
    </row>
    <row r="1242" spans="1:24" x14ac:dyDescent="0.35">
      <c r="A1242" s="3">
        <v>2220</v>
      </c>
      <c r="B1242" s="22" t="s">
        <v>15</v>
      </c>
      <c r="C1242" t="s">
        <v>31</v>
      </c>
      <c r="D1242" s="23">
        <f>VLOOKUP(A1242,Übersicht!$C$2:$D$67,2,FALSE)</f>
        <v>0</v>
      </c>
      <c r="E1242" s="23" t="str">
        <f>VLOOKUP(A1242,Übersicht!$C$2:$E$67,3,FALSE)</f>
        <v>&gt; 16 bar</v>
      </c>
      <c r="F1242" s="3">
        <v>1236</v>
      </c>
      <c r="G1242" s="3">
        <f>VLOOKUP(A1242,Übersicht!$C$2:$P$67,14,FALSE)</f>
        <v>3</v>
      </c>
      <c r="H1242" s="3">
        <v>1</v>
      </c>
      <c r="I1242" s="24">
        <v>237.11111111111111</v>
      </c>
      <c r="J1242" s="3">
        <v>1992</v>
      </c>
      <c r="K1242" s="4">
        <f t="shared" si="19"/>
        <v>16</v>
      </c>
      <c r="L1242" s="21">
        <f>VLOOKUP(A1242,Übersicht!$C$2:$F$67,4,FALSE)</f>
        <v>45</v>
      </c>
      <c r="M1242" s="21">
        <f>VLOOKUP(A1242,Übersicht!$C$2:$F$67,4,FALSE)</f>
        <v>45</v>
      </c>
      <c r="N1242" s="3" t="s">
        <v>67</v>
      </c>
      <c r="O1242" s="3">
        <v>1</v>
      </c>
      <c r="P1242" s="4">
        <f>VLOOKUP(A1242,Übersicht!$C$2:$I$67,7,FALSE)*100</f>
        <v>40</v>
      </c>
      <c r="Q1242" s="4" t="s">
        <v>67</v>
      </c>
      <c r="R1242" s="4">
        <f>VLOOKUP(A1242,Übersicht!$C$2:$J$67,8,FALSE)*100</f>
        <v>100</v>
      </c>
      <c r="S1242" s="4" t="str">
        <f>VLOOKUP(A1242,Übersicht!$C$2:$K$67,9,FALSE)</f>
        <v>-</v>
      </c>
      <c r="T1242" s="4" t="str">
        <f>VLOOKUP(A1242,Übersicht!$C$2:$L$67,10,FALSE)</f>
        <v>-</v>
      </c>
      <c r="U1242" s="25">
        <f>VLOOKUP(A1242,Übersicht!$C$2:$M$67,11,FALSE)</f>
        <v>12000</v>
      </c>
      <c r="V1242" s="25" t="str">
        <f>VLOOKUP(A1242,Übersicht!$C$2:$N$67,12,FALSE)</f>
        <v>-</v>
      </c>
      <c r="W1242" s="25" t="str">
        <f>VLOOKUP(A1242,Übersicht!$C$2:$O$67,13,FALSE)</f>
        <v>-</v>
      </c>
      <c r="X1242" s="4" t="s">
        <v>67</v>
      </c>
    </row>
    <row r="1243" spans="1:24" x14ac:dyDescent="0.35">
      <c r="A1243" s="3">
        <v>2220</v>
      </c>
      <c r="B1243" s="22" t="s">
        <v>15</v>
      </c>
      <c r="C1243" t="s">
        <v>31</v>
      </c>
      <c r="D1243" s="23">
        <f>VLOOKUP(A1243,Übersicht!$C$2:$D$67,2,FALSE)</f>
        <v>0</v>
      </c>
      <c r="E1243" s="23" t="str">
        <f>VLOOKUP(A1243,Übersicht!$C$2:$E$67,3,FALSE)</f>
        <v>&gt; 16 bar</v>
      </c>
      <c r="F1243" s="3">
        <v>1237</v>
      </c>
      <c r="G1243" s="3">
        <f>VLOOKUP(A1243,Übersicht!$C$2:$P$67,14,FALSE)</f>
        <v>3</v>
      </c>
      <c r="H1243" s="3">
        <v>1</v>
      </c>
      <c r="I1243" s="24">
        <v>237.11111111111111</v>
      </c>
      <c r="J1243" s="3">
        <v>1993</v>
      </c>
      <c r="K1243" s="4">
        <f t="shared" si="19"/>
        <v>17</v>
      </c>
      <c r="L1243" s="21">
        <f>VLOOKUP(A1243,Übersicht!$C$2:$F$67,4,FALSE)</f>
        <v>45</v>
      </c>
      <c r="M1243" s="21">
        <f>VLOOKUP(A1243,Übersicht!$C$2:$F$67,4,FALSE)</f>
        <v>45</v>
      </c>
      <c r="N1243" s="3" t="s">
        <v>67</v>
      </c>
      <c r="O1243" s="3">
        <v>1</v>
      </c>
      <c r="P1243" s="4">
        <f>VLOOKUP(A1243,Übersicht!$C$2:$I$67,7,FALSE)*100</f>
        <v>40</v>
      </c>
      <c r="Q1243" s="4" t="s">
        <v>67</v>
      </c>
      <c r="R1243" s="4">
        <f>VLOOKUP(A1243,Übersicht!$C$2:$J$67,8,FALSE)*100</f>
        <v>100</v>
      </c>
      <c r="S1243" s="4" t="str">
        <f>VLOOKUP(A1243,Übersicht!$C$2:$K$67,9,FALSE)</f>
        <v>-</v>
      </c>
      <c r="T1243" s="4" t="str">
        <f>VLOOKUP(A1243,Übersicht!$C$2:$L$67,10,FALSE)</f>
        <v>-</v>
      </c>
      <c r="U1243" s="25">
        <f>VLOOKUP(A1243,Übersicht!$C$2:$M$67,11,FALSE)</f>
        <v>12000</v>
      </c>
      <c r="V1243" s="25" t="str">
        <f>VLOOKUP(A1243,Übersicht!$C$2:$N$67,12,FALSE)</f>
        <v>-</v>
      </c>
      <c r="W1243" s="25" t="str">
        <f>VLOOKUP(A1243,Übersicht!$C$2:$O$67,13,FALSE)</f>
        <v>-</v>
      </c>
      <c r="X1243" s="4" t="s">
        <v>67</v>
      </c>
    </row>
    <row r="1244" spans="1:24" x14ac:dyDescent="0.35">
      <c r="A1244" s="3">
        <v>2220</v>
      </c>
      <c r="B1244" s="22" t="s">
        <v>15</v>
      </c>
      <c r="C1244" t="s">
        <v>31</v>
      </c>
      <c r="D1244" s="23">
        <f>VLOOKUP(A1244,Übersicht!$C$2:$D$67,2,FALSE)</f>
        <v>0</v>
      </c>
      <c r="E1244" s="23" t="str">
        <f>VLOOKUP(A1244,Übersicht!$C$2:$E$67,3,FALSE)</f>
        <v>&gt; 16 bar</v>
      </c>
      <c r="F1244" s="3">
        <v>1238</v>
      </c>
      <c r="G1244" s="3">
        <f>VLOOKUP(A1244,Übersicht!$C$2:$P$67,14,FALSE)</f>
        <v>3</v>
      </c>
      <c r="H1244" s="3">
        <v>1</v>
      </c>
      <c r="I1244" s="24">
        <v>237.11111111111111</v>
      </c>
      <c r="J1244" s="3">
        <v>1994</v>
      </c>
      <c r="K1244" s="4">
        <f t="shared" si="19"/>
        <v>18</v>
      </c>
      <c r="L1244" s="21">
        <f>VLOOKUP(A1244,Übersicht!$C$2:$F$67,4,FALSE)</f>
        <v>45</v>
      </c>
      <c r="M1244" s="21">
        <f>VLOOKUP(A1244,Übersicht!$C$2:$F$67,4,FALSE)</f>
        <v>45</v>
      </c>
      <c r="N1244" s="3" t="s">
        <v>67</v>
      </c>
      <c r="O1244" s="3">
        <v>1</v>
      </c>
      <c r="P1244" s="4">
        <f>VLOOKUP(A1244,Übersicht!$C$2:$I$67,7,FALSE)*100</f>
        <v>40</v>
      </c>
      <c r="Q1244" s="4" t="s">
        <v>67</v>
      </c>
      <c r="R1244" s="4">
        <f>VLOOKUP(A1244,Übersicht!$C$2:$J$67,8,FALSE)*100</f>
        <v>100</v>
      </c>
      <c r="S1244" s="4" t="str">
        <f>VLOOKUP(A1244,Übersicht!$C$2:$K$67,9,FALSE)</f>
        <v>-</v>
      </c>
      <c r="T1244" s="4" t="str">
        <f>VLOOKUP(A1244,Übersicht!$C$2:$L$67,10,FALSE)</f>
        <v>-</v>
      </c>
      <c r="U1244" s="25">
        <f>VLOOKUP(A1244,Übersicht!$C$2:$M$67,11,FALSE)</f>
        <v>12000</v>
      </c>
      <c r="V1244" s="25" t="str">
        <f>VLOOKUP(A1244,Übersicht!$C$2:$N$67,12,FALSE)</f>
        <v>-</v>
      </c>
      <c r="W1244" s="25" t="str">
        <f>VLOOKUP(A1244,Übersicht!$C$2:$O$67,13,FALSE)</f>
        <v>-</v>
      </c>
      <c r="X1244" s="4" t="s">
        <v>67</v>
      </c>
    </row>
    <row r="1245" spans="1:24" x14ac:dyDescent="0.35">
      <c r="A1245" s="3">
        <v>2220</v>
      </c>
      <c r="B1245" s="22" t="s">
        <v>15</v>
      </c>
      <c r="C1245" t="s">
        <v>31</v>
      </c>
      <c r="D1245" s="23">
        <f>VLOOKUP(A1245,Übersicht!$C$2:$D$67,2,FALSE)</f>
        <v>0</v>
      </c>
      <c r="E1245" s="23" t="str">
        <f>VLOOKUP(A1245,Übersicht!$C$2:$E$67,3,FALSE)</f>
        <v>&gt; 16 bar</v>
      </c>
      <c r="F1245" s="3">
        <v>1239</v>
      </c>
      <c r="G1245" s="3">
        <f>VLOOKUP(A1245,Übersicht!$C$2:$P$67,14,FALSE)</f>
        <v>3</v>
      </c>
      <c r="H1245" s="3">
        <v>1</v>
      </c>
      <c r="I1245" s="24">
        <v>237.11111111111111</v>
      </c>
      <c r="J1245" s="3">
        <v>1995</v>
      </c>
      <c r="K1245" s="4">
        <f t="shared" si="19"/>
        <v>19</v>
      </c>
      <c r="L1245" s="21">
        <f>VLOOKUP(A1245,Übersicht!$C$2:$F$67,4,FALSE)</f>
        <v>45</v>
      </c>
      <c r="M1245" s="21">
        <f>VLOOKUP(A1245,Übersicht!$C$2:$F$67,4,FALSE)</f>
        <v>45</v>
      </c>
      <c r="N1245" s="3" t="s">
        <v>67</v>
      </c>
      <c r="O1245" s="3">
        <v>1</v>
      </c>
      <c r="P1245" s="4">
        <f>VLOOKUP(A1245,Übersicht!$C$2:$I$67,7,FALSE)*100</f>
        <v>40</v>
      </c>
      <c r="Q1245" s="4" t="s">
        <v>67</v>
      </c>
      <c r="R1245" s="4">
        <f>VLOOKUP(A1245,Übersicht!$C$2:$J$67,8,FALSE)*100</f>
        <v>100</v>
      </c>
      <c r="S1245" s="4" t="str">
        <f>VLOOKUP(A1245,Übersicht!$C$2:$K$67,9,FALSE)</f>
        <v>-</v>
      </c>
      <c r="T1245" s="4" t="str">
        <f>VLOOKUP(A1245,Übersicht!$C$2:$L$67,10,FALSE)</f>
        <v>-</v>
      </c>
      <c r="U1245" s="25">
        <f>VLOOKUP(A1245,Übersicht!$C$2:$M$67,11,FALSE)</f>
        <v>12000</v>
      </c>
      <c r="V1245" s="25" t="str">
        <f>VLOOKUP(A1245,Übersicht!$C$2:$N$67,12,FALSE)</f>
        <v>-</v>
      </c>
      <c r="W1245" s="25" t="str">
        <f>VLOOKUP(A1245,Übersicht!$C$2:$O$67,13,FALSE)</f>
        <v>-</v>
      </c>
      <c r="X1245" s="4" t="s">
        <v>67</v>
      </c>
    </row>
    <row r="1246" spans="1:24" x14ac:dyDescent="0.35">
      <c r="A1246" s="3">
        <v>2220</v>
      </c>
      <c r="B1246" s="22" t="s">
        <v>15</v>
      </c>
      <c r="C1246" t="s">
        <v>31</v>
      </c>
      <c r="D1246" s="23">
        <f>VLOOKUP(A1246,Übersicht!$C$2:$D$67,2,FALSE)</f>
        <v>0</v>
      </c>
      <c r="E1246" s="23" t="str">
        <f>VLOOKUP(A1246,Übersicht!$C$2:$E$67,3,FALSE)</f>
        <v>&gt; 16 bar</v>
      </c>
      <c r="F1246" s="3">
        <v>1240</v>
      </c>
      <c r="G1246" s="3">
        <f>VLOOKUP(A1246,Übersicht!$C$2:$P$67,14,FALSE)</f>
        <v>3</v>
      </c>
      <c r="H1246" s="3">
        <v>1</v>
      </c>
      <c r="I1246" s="24">
        <v>237.11111111111111</v>
      </c>
      <c r="J1246" s="3">
        <v>1996</v>
      </c>
      <c r="K1246" s="4">
        <f t="shared" si="19"/>
        <v>20</v>
      </c>
      <c r="L1246" s="21">
        <f>VLOOKUP(A1246,Übersicht!$C$2:$F$67,4,FALSE)</f>
        <v>45</v>
      </c>
      <c r="M1246" s="21">
        <f>VLOOKUP(A1246,Übersicht!$C$2:$F$67,4,FALSE)</f>
        <v>45</v>
      </c>
      <c r="N1246" s="3" t="s">
        <v>67</v>
      </c>
      <c r="O1246" s="3">
        <v>1</v>
      </c>
      <c r="P1246" s="4">
        <f>VLOOKUP(A1246,Übersicht!$C$2:$I$67,7,FALSE)*100</f>
        <v>40</v>
      </c>
      <c r="Q1246" s="4" t="s">
        <v>67</v>
      </c>
      <c r="R1246" s="4">
        <f>VLOOKUP(A1246,Übersicht!$C$2:$J$67,8,FALSE)*100</f>
        <v>100</v>
      </c>
      <c r="S1246" s="4" t="str">
        <f>VLOOKUP(A1246,Übersicht!$C$2:$K$67,9,FALSE)</f>
        <v>-</v>
      </c>
      <c r="T1246" s="4" t="str">
        <f>VLOOKUP(A1246,Übersicht!$C$2:$L$67,10,FALSE)</f>
        <v>-</v>
      </c>
      <c r="U1246" s="25">
        <f>VLOOKUP(A1246,Übersicht!$C$2:$M$67,11,FALSE)</f>
        <v>12000</v>
      </c>
      <c r="V1246" s="25" t="str">
        <f>VLOOKUP(A1246,Übersicht!$C$2:$N$67,12,FALSE)</f>
        <v>-</v>
      </c>
      <c r="W1246" s="25" t="str">
        <f>VLOOKUP(A1246,Übersicht!$C$2:$O$67,13,FALSE)</f>
        <v>-</v>
      </c>
      <c r="X1246" s="4" t="s">
        <v>67</v>
      </c>
    </row>
    <row r="1247" spans="1:24" x14ac:dyDescent="0.35">
      <c r="A1247" s="3">
        <v>2220</v>
      </c>
      <c r="B1247" s="22" t="s">
        <v>15</v>
      </c>
      <c r="C1247" t="s">
        <v>31</v>
      </c>
      <c r="D1247" s="23">
        <f>VLOOKUP(A1247,Übersicht!$C$2:$D$67,2,FALSE)</f>
        <v>0</v>
      </c>
      <c r="E1247" s="23" t="str">
        <f>VLOOKUP(A1247,Übersicht!$C$2:$E$67,3,FALSE)</f>
        <v>&gt; 16 bar</v>
      </c>
      <c r="F1247" s="3">
        <v>1241</v>
      </c>
      <c r="G1247" s="3">
        <f>VLOOKUP(A1247,Übersicht!$C$2:$P$67,14,FALSE)</f>
        <v>3</v>
      </c>
      <c r="H1247" s="3">
        <v>1</v>
      </c>
      <c r="I1247" s="24">
        <v>237.11111111111111</v>
      </c>
      <c r="J1247" s="3">
        <v>1997</v>
      </c>
      <c r="K1247" s="4">
        <f t="shared" si="19"/>
        <v>21</v>
      </c>
      <c r="L1247" s="21">
        <f>VLOOKUP(A1247,Übersicht!$C$2:$F$67,4,FALSE)</f>
        <v>45</v>
      </c>
      <c r="M1247" s="21">
        <f>VLOOKUP(A1247,Übersicht!$C$2:$F$67,4,FALSE)</f>
        <v>45</v>
      </c>
      <c r="N1247" s="3" t="s">
        <v>67</v>
      </c>
      <c r="O1247" s="3">
        <v>1</v>
      </c>
      <c r="P1247" s="4">
        <f>VLOOKUP(A1247,Übersicht!$C$2:$I$67,7,FALSE)*100</f>
        <v>40</v>
      </c>
      <c r="Q1247" s="4" t="s">
        <v>67</v>
      </c>
      <c r="R1247" s="4">
        <f>VLOOKUP(A1247,Übersicht!$C$2:$J$67,8,FALSE)*100</f>
        <v>100</v>
      </c>
      <c r="S1247" s="4" t="str">
        <f>VLOOKUP(A1247,Übersicht!$C$2:$K$67,9,FALSE)</f>
        <v>-</v>
      </c>
      <c r="T1247" s="4" t="str">
        <f>VLOOKUP(A1247,Übersicht!$C$2:$L$67,10,FALSE)</f>
        <v>-</v>
      </c>
      <c r="U1247" s="25">
        <f>VLOOKUP(A1247,Übersicht!$C$2:$M$67,11,FALSE)</f>
        <v>12000</v>
      </c>
      <c r="V1247" s="25" t="str">
        <f>VLOOKUP(A1247,Übersicht!$C$2:$N$67,12,FALSE)</f>
        <v>-</v>
      </c>
      <c r="W1247" s="25" t="str">
        <f>VLOOKUP(A1247,Übersicht!$C$2:$O$67,13,FALSE)</f>
        <v>-</v>
      </c>
      <c r="X1247" s="4" t="s">
        <v>67</v>
      </c>
    </row>
    <row r="1248" spans="1:24" x14ac:dyDescent="0.35">
      <c r="A1248" s="3">
        <v>2220</v>
      </c>
      <c r="B1248" s="22" t="s">
        <v>15</v>
      </c>
      <c r="C1248" t="s">
        <v>31</v>
      </c>
      <c r="D1248" s="23">
        <f>VLOOKUP(A1248,Übersicht!$C$2:$D$67,2,FALSE)</f>
        <v>0</v>
      </c>
      <c r="E1248" s="23" t="str">
        <f>VLOOKUP(A1248,Übersicht!$C$2:$E$67,3,FALSE)</f>
        <v>&gt; 16 bar</v>
      </c>
      <c r="F1248" s="3">
        <v>1242</v>
      </c>
      <c r="G1248" s="3">
        <f>VLOOKUP(A1248,Übersicht!$C$2:$P$67,14,FALSE)</f>
        <v>3</v>
      </c>
      <c r="H1248" s="3">
        <v>1</v>
      </c>
      <c r="I1248" s="24">
        <v>237.11111111111111</v>
      </c>
      <c r="J1248" s="3">
        <v>1998</v>
      </c>
      <c r="K1248" s="4">
        <f t="shared" si="19"/>
        <v>22</v>
      </c>
      <c r="L1248" s="21">
        <f>VLOOKUP(A1248,Übersicht!$C$2:$F$67,4,FALSE)</f>
        <v>45</v>
      </c>
      <c r="M1248" s="21">
        <f>VLOOKUP(A1248,Übersicht!$C$2:$F$67,4,FALSE)</f>
        <v>45</v>
      </c>
      <c r="N1248" s="3" t="s">
        <v>67</v>
      </c>
      <c r="O1248" s="3">
        <v>1</v>
      </c>
      <c r="P1248" s="4">
        <f>VLOOKUP(A1248,Übersicht!$C$2:$I$67,7,FALSE)*100</f>
        <v>40</v>
      </c>
      <c r="Q1248" s="4" t="s">
        <v>67</v>
      </c>
      <c r="R1248" s="4">
        <f>VLOOKUP(A1248,Übersicht!$C$2:$J$67,8,FALSE)*100</f>
        <v>100</v>
      </c>
      <c r="S1248" s="4" t="str">
        <f>VLOOKUP(A1248,Übersicht!$C$2:$K$67,9,FALSE)</f>
        <v>-</v>
      </c>
      <c r="T1248" s="4" t="str">
        <f>VLOOKUP(A1248,Übersicht!$C$2:$L$67,10,FALSE)</f>
        <v>-</v>
      </c>
      <c r="U1248" s="25">
        <f>VLOOKUP(A1248,Übersicht!$C$2:$M$67,11,FALSE)</f>
        <v>12000</v>
      </c>
      <c r="V1248" s="25" t="str">
        <f>VLOOKUP(A1248,Übersicht!$C$2:$N$67,12,FALSE)</f>
        <v>-</v>
      </c>
      <c r="W1248" s="25" t="str">
        <f>VLOOKUP(A1248,Übersicht!$C$2:$O$67,13,FALSE)</f>
        <v>-</v>
      </c>
      <c r="X1248" s="4" t="s">
        <v>67</v>
      </c>
    </row>
    <row r="1249" spans="1:24" x14ac:dyDescent="0.35">
      <c r="A1249" s="3">
        <v>2220</v>
      </c>
      <c r="B1249" s="22" t="s">
        <v>15</v>
      </c>
      <c r="C1249" t="s">
        <v>31</v>
      </c>
      <c r="D1249" s="23">
        <f>VLOOKUP(A1249,Übersicht!$C$2:$D$67,2,FALSE)</f>
        <v>0</v>
      </c>
      <c r="E1249" s="23" t="str">
        <f>VLOOKUP(A1249,Übersicht!$C$2:$E$67,3,FALSE)</f>
        <v>&gt; 16 bar</v>
      </c>
      <c r="F1249" s="3">
        <v>1243</v>
      </c>
      <c r="G1249" s="3">
        <f>VLOOKUP(A1249,Übersicht!$C$2:$P$67,14,FALSE)</f>
        <v>3</v>
      </c>
      <c r="H1249" s="3">
        <v>1</v>
      </c>
      <c r="I1249" s="24">
        <v>237.11111111111111</v>
      </c>
      <c r="J1249" s="3">
        <v>1999</v>
      </c>
      <c r="K1249" s="4">
        <f t="shared" si="19"/>
        <v>23</v>
      </c>
      <c r="L1249" s="21">
        <f>VLOOKUP(A1249,Übersicht!$C$2:$F$67,4,FALSE)</f>
        <v>45</v>
      </c>
      <c r="M1249" s="21">
        <f>VLOOKUP(A1249,Übersicht!$C$2:$F$67,4,FALSE)</f>
        <v>45</v>
      </c>
      <c r="N1249" s="3" t="s">
        <v>67</v>
      </c>
      <c r="O1249" s="3">
        <v>1</v>
      </c>
      <c r="P1249" s="4">
        <f>VLOOKUP(A1249,Übersicht!$C$2:$I$67,7,FALSE)*100</f>
        <v>40</v>
      </c>
      <c r="Q1249" s="4" t="s">
        <v>67</v>
      </c>
      <c r="R1249" s="4">
        <f>VLOOKUP(A1249,Übersicht!$C$2:$J$67,8,FALSE)*100</f>
        <v>100</v>
      </c>
      <c r="S1249" s="4" t="str">
        <f>VLOOKUP(A1249,Übersicht!$C$2:$K$67,9,FALSE)</f>
        <v>-</v>
      </c>
      <c r="T1249" s="4" t="str">
        <f>VLOOKUP(A1249,Übersicht!$C$2:$L$67,10,FALSE)</f>
        <v>-</v>
      </c>
      <c r="U1249" s="25">
        <f>VLOOKUP(A1249,Übersicht!$C$2:$M$67,11,FALSE)</f>
        <v>12000</v>
      </c>
      <c r="V1249" s="25" t="str">
        <f>VLOOKUP(A1249,Übersicht!$C$2:$N$67,12,FALSE)</f>
        <v>-</v>
      </c>
      <c r="W1249" s="25" t="str">
        <f>VLOOKUP(A1249,Übersicht!$C$2:$O$67,13,FALSE)</f>
        <v>-</v>
      </c>
      <c r="X1249" s="4" t="s">
        <v>67</v>
      </c>
    </row>
    <row r="1250" spans="1:24" x14ac:dyDescent="0.35">
      <c r="A1250" s="3">
        <v>2220</v>
      </c>
      <c r="B1250" s="22" t="s">
        <v>15</v>
      </c>
      <c r="C1250" t="s">
        <v>31</v>
      </c>
      <c r="D1250" s="23">
        <f>VLOOKUP(A1250,Übersicht!$C$2:$D$67,2,FALSE)</f>
        <v>0</v>
      </c>
      <c r="E1250" s="23" t="str">
        <f>VLOOKUP(A1250,Übersicht!$C$2:$E$67,3,FALSE)</f>
        <v>&gt; 16 bar</v>
      </c>
      <c r="F1250" s="3">
        <v>1244</v>
      </c>
      <c r="G1250" s="3">
        <f>VLOOKUP(A1250,Übersicht!$C$2:$P$67,14,FALSE)</f>
        <v>3</v>
      </c>
      <c r="H1250" s="3">
        <v>1</v>
      </c>
      <c r="I1250" s="24">
        <v>237.11111111111111</v>
      </c>
      <c r="J1250" s="3">
        <v>2000</v>
      </c>
      <c r="K1250" s="4">
        <f t="shared" si="19"/>
        <v>24</v>
      </c>
      <c r="L1250" s="21">
        <f>VLOOKUP(A1250,Übersicht!$C$2:$F$67,4,FALSE)</f>
        <v>45</v>
      </c>
      <c r="M1250" s="21">
        <f>VLOOKUP(A1250,Übersicht!$C$2:$F$67,4,FALSE)</f>
        <v>45</v>
      </c>
      <c r="N1250" s="3" t="s">
        <v>67</v>
      </c>
      <c r="O1250" s="3">
        <v>1</v>
      </c>
      <c r="P1250" s="4">
        <f>VLOOKUP(A1250,Übersicht!$C$2:$I$67,7,FALSE)*100</f>
        <v>40</v>
      </c>
      <c r="Q1250" s="4" t="s">
        <v>67</v>
      </c>
      <c r="R1250" s="4">
        <f>VLOOKUP(A1250,Übersicht!$C$2:$J$67,8,FALSE)*100</f>
        <v>100</v>
      </c>
      <c r="S1250" s="4" t="str">
        <f>VLOOKUP(A1250,Übersicht!$C$2:$K$67,9,FALSE)</f>
        <v>-</v>
      </c>
      <c r="T1250" s="4" t="str">
        <f>VLOOKUP(A1250,Übersicht!$C$2:$L$67,10,FALSE)</f>
        <v>-</v>
      </c>
      <c r="U1250" s="25">
        <f>VLOOKUP(A1250,Übersicht!$C$2:$M$67,11,FALSE)</f>
        <v>12000</v>
      </c>
      <c r="V1250" s="25" t="str">
        <f>VLOOKUP(A1250,Übersicht!$C$2:$N$67,12,FALSE)</f>
        <v>-</v>
      </c>
      <c r="W1250" s="25" t="str">
        <f>VLOOKUP(A1250,Übersicht!$C$2:$O$67,13,FALSE)</f>
        <v>-</v>
      </c>
      <c r="X1250" s="4" t="s">
        <v>67</v>
      </c>
    </row>
    <row r="1251" spans="1:24" x14ac:dyDescent="0.35">
      <c r="A1251" s="3">
        <v>2220</v>
      </c>
      <c r="B1251" s="22" t="s">
        <v>15</v>
      </c>
      <c r="C1251" t="s">
        <v>31</v>
      </c>
      <c r="D1251" s="23">
        <f>VLOOKUP(A1251,Übersicht!$C$2:$D$67,2,FALSE)</f>
        <v>0</v>
      </c>
      <c r="E1251" s="23" t="str">
        <f>VLOOKUP(A1251,Übersicht!$C$2:$E$67,3,FALSE)</f>
        <v>&gt; 16 bar</v>
      </c>
      <c r="F1251" s="3">
        <v>1245</v>
      </c>
      <c r="G1251" s="3">
        <f>VLOOKUP(A1251,Übersicht!$C$2:$P$67,14,FALSE)</f>
        <v>3</v>
      </c>
      <c r="H1251" s="3">
        <v>1</v>
      </c>
      <c r="I1251" s="24">
        <v>237.11111111111111</v>
      </c>
      <c r="J1251" s="3">
        <v>2001</v>
      </c>
      <c r="K1251" s="4">
        <f t="shared" si="19"/>
        <v>25</v>
      </c>
      <c r="L1251" s="21">
        <f>VLOOKUP(A1251,Übersicht!$C$2:$F$67,4,FALSE)</f>
        <v>45</v>
      </c>
      <c r="M1251" s="21">
        <f>VLOOKUP(A1251,Übersicht!$C$2:$F$67,4,FALSE)</f>
        <v>45</v>
      </c>
      <c r="N1251" s="3" t="s">
        <v>67</v>
      </c>
      <c r="O1251" s="3">
        <v>1</v>
      </c>
      <c r="P1251" s="4">
        <f>VLOOKUP(A1251,Übersicht!$C$2:$I$67,7,FALSE)*100</f>
        <v>40</v>
      </c>
      <c r="Q1251" s="4" t="s">
        <v>67</v>
      </c>
      <c r="R1251" s="4">
        <f>VLOOKUP(A1251,Übersicht!$C$2:$J$67,8,FALSE)*100</f>
        <v>100</v>
      </c>
      <c r="S1251" s="4" t="str">
        <f>VLOOKUP(A1251,Übersicht!$C$2:$K$67,9,FALSE)</f>
        <v>-</v>
      </c>
      <c r="T1251" s="4" t="str">
        <f>VLOOKUP(A1251,Übersicht!$C$2:$L$67,10,FALSE)</f>
        <v>-</v>
      </c>
      <c r="U1251" s="25">
        <f>VLOOKUP(A1251,Übersicht!$C$2:$M$67,11,FALSE)</f>
        <v>12000</v>
      </c>
      <c r="V1251" s="25" t="str">
        <f>VLOOKUP(A1251,Übersicht!$C$2:$N$67,12,FALSE)</f>
        <v>-</v>
      </c>
      <c r="W1251" s="25" t="str">
        <f>VLOOKUP(A1251,Übersicht!$C$2:$O$67,13,FALSE)</f>
        <v>-</v>
      </c>
      <c r="X1251" s="4" t="s">
        <v>67</v>
      </c>
    </row>
    <row r="1252" spans="1:24" x14ac:dyDescent="0.35">
      <c r="A1252" s="3">
        <v>2220</v>
      </c>
      <c r="B1252" s="22" t="s">
        <v>15</v>
      </c>
      <c r="C1252" t="s">
        <v>31</v>
      </c>
      <c r="D1252" s="23">
        <f>VLOOKUP(A1252,Übersicht!$C$2:$D$67,2,FALSE)</f>
        <v>0</v>
      </c>
      <c r="E1252" s="23" t="str">
        <f>VLOOKUP(A1252,Übersicht!$C$2:$E$67,3,FALSE)</f>
        <v>&gt; 16 bar</v>
      </c>
      <c r="F1252" s="3">
        <v>1246</v>
      </c>
      <c r="G1252" s="3">
        <f>VLOOKUP(A1252,Übersicht!$C$2:$P$67,14,FALSE)</f>
        <v>3</v>
      </c>
      <c r="H1252" s="3">
        <v>1</v>
      </c>
      <c r="I1252" s="24">
        <v>237.11111111111111</v>
      </c>
      <c r="J1252" s="3">
        <v>2002</v>
      </c>
      <c r="K1252" s="4">
        <f t="shared" si="19"/>
        <v>26</v>
      </c>
      <c r="L1252" s="21">
        <f>VLOOKUP(A1252,Übersicht!$C$2:$F$67,4,FALSE)</f>
        <v>45</v>
      </c>
      <c r="M1252" s="21">
        <f>VLOOKUP(A1252,Übersicht!$C$2:$F$67,4,FALSE)</f>
        <v>45</v>
      </c>
      <c r="N1252" s="3" t="s">
        <v>67</v>
      </c>
      <c r="O1252" s="3">
        <v>1</v>
      </c>
      <c r="P1252" s="4">
        <f>VLOOKUP(A1252,Übersicht!$C$2:$I$67,7,FALSE)*100</f>
        <v>40</v>
      </c>
      <c r="Q1252" s="4" t="s">
        <v>67</v>
      </c>
      <c r="R1252" s="4">
        <f>VLOOKUP(A1252,Übersicht!$C$2:$J$67,8,FALSE)*100</f>
        <v>100</v>
      </c>
      <c r="S1252" s="4" t="str">
        <f>VLOOKUP(A1252,Übersicht!$C$2:$K$67,9,FALSE)</f>
        <v>-</v>
      </c>
      <c r="T1252" s="4" t="str">
        <f>VLOOKUP(A1252,Übersicht!$C$2:$L$67,10,FALSE)</f>
        <v>-</v>
      </c>
      <c r="U1252" s="25">
        <f>VLOOKUP(A1252,Übersicht!$C$2:$M$67,11,FALSE)</f>
        <v>12000</v>
      </c>
      <c r="V1252" s="25" t="str">
        <f>VLOOKUP(A1252,Übersicht!$C$2:$N$67,12,FALSE)</f>
        <v>-</v>
      </c>
      <c r="W1252" s="25" t="str">
        <f>VLOOKUP(A1252,Übersicht!$C$2:$O$67,13,FALSE)</f>
        <v>-</v>
      </c>
      <c r="X1252" s="4" t="s">
        <v>67</v>
      </c>
    </row>
    <row r="1253" spans="1:24" x14ac:dyDescent="0.35">
      <c r="A1253" s="3">
        <v>2220</v>
      </c>
      <c r="B1253" s="22" t="s">
        <v>15</v>
      </c>
      <c r="C1253" t="s">
        <v>31</v>
      </c>
      <c r="D1253" s="23">
        <f>VLOOKUP(A1253,Übersicht!$C$2:$D$67,2,FALSE)</f>
        <v>0</v>
      </c>
      <c r="E1253" s="23" t="str">
        <f>VLOOKUP(A1253,Übersicht!$C$2:$E$67,3,FALSE)</f>
        <v>&gt; 16 bar</v>
      </c>
      <c r="F1253" s="3">
        <v>1247</v>
      </c>
      <c r="G1253" s="3">
        <f>VLOOKUP(A1253,Übersicht!$C$2:$P$67,14,FALSE)</f>
        <v>3</v>
      </c>
      <c r="H1253" s="3">
        <v>1</v>
      </c>
      <c r="I1253" s="24">
        <v>237.11111111111111</v>
      </c>
      <c r="J1253" s="3">
        <v>2003</v>
      </c>
      <c r="K1253" s="4">
        <f t="shared" si="19"/>
        <v>27</v>
      </c>
      <c r="L1253" s="21">
        <f>VLOOKUP(A1253,Übersicht!$C$2:$F$67,4,FALSE)</f>
        <v>45</v>
      </c>
      <c r="M1253" s="21">
        <f>VLOOKUP(A1253,Übersicht!$C$2:$F$67,4,FALSE)</f>
        <v>45</v>
      </c>
      <c r="N1253" s="3" t="s">
        <v>67</v>
      </c>
      <c r="O1253" s="3">
        <v>1</v>
      </c>
      <c r="P1253" s="4">
        <f>VLOOKUP(A1253,Übersicht!$C$2:$I$67,7,FALSE)*100</f>
        <v>40</v>
      </c>
      <c r="Q1253" s="4" t="s">
        <v>67</v>
      </c>
      <c r="R1253" s="4">
        <f>VLOOKUP(A1253,Übersicht!$C$2:$J$67,8,FALSE)*100</f>
        <v>100</v>
      </c>
      <c r="S1253" s="4" t="str">
        <f>VLOOKUP(A1253,Übersicht!$C$2:$K$67,9,FALSE)</f>
        <v>-</v>
      </c>
      <c r="T1253" s="4" t="str">
        <f>VLOOKUP(A1253,Übersicht!$C$2:$L$67,10,FALSE)</f>
        <v>-</v>
      </c>
      <c r="U1253" s="25">
        <f>VLOOKUP(A1253,Übersicht!$C$2:$M$67,11,FALSE)</f>
        <v>12000</v>
      </c>
      <c r="V1253" s="25" t="str">
        <f>VLOOKUP(A1253,Übersicht!$C$2:$N$67,12,FALSE)</f>
        <v>-</v>
      </c>
      <c r="W1253" s="25" t="str">
        <f>VLOOKUP(A1253,Übersicht!$C$2:$O$67,13,FALSE)</f>
        <v>-</v>
      </c>
      <c r="X1253" s="4" t="s">
        <v>67</v>
      </c>
    </row>
    <row r="1254" spans="1:24" x14ac:dyDescent="0.35">
      <c r="A1254" s="3">
        <v>2220</v>
      </c>
      <c r="B1254" s="22" t="s">
        <v>15</v>
      </c>
      <c r="C1254" t="s">
        <v>31</v>
      </c>
      <c r="D1254" s="23">
        <f>VLOOKUP(A1254,Übersicht!$C$2:$D$67,2,FALSE)</f>
        <v>0</v>
      </c>
      <c r="E1254" s="23" t="str">
        <f>VLOOKUP(A1254,Übersicht!$C$2:$E$67,3,FALSE)</f>
        <v>&gt; 16 bar</v>
      </c>
      <c r="F1254" s="3">
        <v>1248</v>
      </c>
      <c r="G1254" s="3">
        <f>VLOOKUP(A1254,Übersicht!$C$2:$P$67,14,FALSE)</f>
        <v>3</v>
      </c>
      <c r="H1254" s="3">
        <v>1</v>
      </c>
      <c r="I1254" s="24">
        <v>237.11111111111111</v>
      </c>
      <c r="J1254" s="3">
        <v>2004</v>
      </c>
      <c r="K1254" s="4">
        <f t="shared" si="19"/>
        <v>28</v>
      </c>
      <c r="L1254" s="21">
        <f>VLOOKUP(A1254,Übersicht!$C$2:$F$67,4,FALSE)</f>
        <v>45</v>
      </c>
      <c r="M1254" s="21">
        <f>VLOOKUP(A1254,Übersicht!$C$2:$F$67,4,FALSE)</f>
        <v>45</v>
      </c>
      <c r="N1254" s="3" t="s">
        <v>67</v>
      </c>
      <c r="O1254" s="3">
        <v>1</v>
      </c>
      <c r="P1254" s="4">
        <f>VLOOKUP(A1254,Übersicht!$C$2:$I$67,7,FALSE)*100</f>
        <v>40</v>
      </c>
      <c r="Q1254" s="4" t="s">
        <v>67</v>
      </c>
      <c r="R1254" s="4">
        <f>VLOOKUP(A1254,Übersicht!$C$2:$J$67,8,FALSE)*100</f>
        <v>100</v>
      </c>
      <c r="S1254" s="4" t="str">
        <f>VLOOKUP(A1254,Übersicht!$C$2:$K$67,9,FALSE)</f>
        <v>-</v>
      </c>
      <c r="T1254" s="4" t="str">
        <f>VLOOKUP(A1254,Übersicht!$C$2:$L$67,10,FALSE)</f>
        <v>-</v>
      </c>
      <c r="U1254" s="25">
        <f>VLOOKUP(A1254,Übersicht!$C$2:$M$67,11,FALSE)</f>
        <v>12000</v>
      </c>
      <c r="V1254" s="25" t="str">
        <f>VLOOKUP(A1254,Übersicht!$C$2:$N$67,12,FALSE)</f>
        <v>-</v>
      </c>
      <c r="W1254" s="25" t="str">
        <f>VLOOKUP(A1254,Übersicht!$C$2:$O$67,13,FALSE)</f>
        <v>-</v>
      </c>
      <c r="X1254" s="4" t="s">
        <v>67</v>
      </c>
    </row>
    <row r="1255" spans="1:24" x14ac:dyDescent="0.35">
      <c r="A1255" s="3">
        <v>2220</v>
      </c>
      <c r="B1255" s="22" t="s">
        <v>15</v>
      </c>
      <c r="C1255" t="s">
        <v>31</v>
      </c>
      <c r="D1255" s="23">
        <f>VLOOKUP(A1255,Übersicht!$C$2:$D$67,2,FALSE)</f>
        <v>0</v>
      </c>
      <c r="E1255" s="23" t="str">
        <f>VLOOKUP(A1255,Übersicht!$C$2:$E$67,3,FALSE)</f>
        <v>&gt; 16 bar</v>
      </c>
      <c r="F1255" s="3">
        <v>1249</v>
      </c>
      <c r="G1255" s="3">
        <f>VLOOKUP(A1255,Übersicht!$C$2:$P$67,14,FALSE)</f>
        <v>3</v>
      </c>
      <c r="H1255" s="3">
        <v>1</v>
      </c>
      <c r="I1255" s="24">
        <v>237.11111111111111</v>
      </c>
      <c r="J1255" s="3">
        <v>2005</v>
      </c>
      <c r="K1255" s="4">
        <f t="shared" si="19"/>
        <v>29</v>
      </c>
      <c r="L1255" s="21">
        <f>VLOOKUP(A1255,Übersicht!$C$2:$F$67,4,FALSE)</f>
        <v>45</v>
      </c>
      <c r="M1255" s="21">
        <f>VLOOKUP(A1255,Übersicht!$C$2:$F$67,4,FALSE)</f>
        <v>45</v>
      </c>
      <c r="N1255" s="3" t="s">
        <v>67</v>
      </c>
      <c r="O1255" s="3">
        <v>1</v>
      </c>
      <c r="P1255" s="4">
        <f>VLOOKUP(A1255,Übersicht!$C$2:$I$67,7,FALSE)*100</f>
        <v>40</v>
      </c>
      <c r="Q1255" s="4" t="s">
        <v>67</v>
      </c>
      <c r="R1255" s="4">
        <f>VLOOKUP(A1255,Übersicht!$C$2:$J$67,8,FALSE)*100</f>
        <v>100</v>
      </c>
      <c r="S1255" s="4" t="str">
        <f>VLOOKUP(A1255,Übersicht!$C$2:$K$67,9,FALSE)</f>
        <v>-</v>
      </c>
      <c r="T1255" s="4" t="str">
        <f>VLOOKUP(A1255,Übersicht!$C$2:$L$67,10,FALSE)</f>
        <v>-</v>
      </c>
      <c r="U1255" s="25">
        <f>VLOOKUP(A1255,Übersicht!$C$2:$M$67,11,FALSE)</f>
        <v>12000</v>
      </c>
      <c r="V1255" s="25" t="str">
        <f>VLOOKUP(A1255,Übersicht!$C$2:$N$67,12,FALSE)</f>
        <v>-</v>
      </c>
      <c r="W1255" s="25" t="str">
        <f>VLOOKUP(A1255,Übersicht!$C$2:$O$67,13,FALSE)</f>
        <v>-</v>
      </c>
      <c r="X1255" s="4" t="s">
        <v>67</v>
      </c>
    </row>
    <row r="1256" spans="1:24" x14ac:dyDescent="0.35">
      <c r="A1256" s="3">
        <v>2220</v>
      </c>
      <c r="B1256" s="22" t="s">
        <v>15</v>
      </c>
      <c r="C1256" t="s">
        <v>31</v>
      </c>
      <c r="D1256" s="23">
        <f>VLOOKUP(A1256,Übersicht!$C$2:$D$67,2,FALSE)</f>
        <v>0</v>
      </c>
      <c r="E1256" s="23" t="str">
        <f>VLOOKUP(A1256,Übersicht!$C$2:$E$67,3,FALSE)</f>
        <v>&gt; 16 bar</v>
      </c>
      <c r="F1256" s="3">
        <v>1250</v>
      </c>
      <c r="G1256" s="3">
        <f>VLOOKUP(A1256,Übersicht!$C$2:$P$67,14,FALSE)</f>
        <v>3</v>
      </c>
      <c r="H1256" s="3">
        <v>1</v>
      </c>
      <c r="I1256" s="24">
        <v>237.11111111111111</v>
      </c>
      <c r="J1256" s="3">
        <v>2006</v>
      </c>
      <c r="K1256" s="4">
        <f t="shared" si="19"/>
        <v>30</v>
      </c>
      <c r="L1256" s="21">
        <f>VLOOKUP(A1256,Übersicht!$C$2:$F$67,4,FALSE)</f>
        <v>45</v>
      </c>
      <c r="M1256" s="21">
        <f>VLOOKUP(A1256,Übersicht!$C$2:$F$67,4,FALSE)</f>
        <v>45</v>
      </c>
      <c r="N1256" s="3" t="s">
        <v>67</v>
      </c>
      <c r="O1256" s="3">
        <v>1</v>
      </c>
      <c r="P1256" s="4">
        <f>VLOOKUP(A1256,Übersicht!$C$2:$I$67,7,FALSE)*100</f>
        <v>40</v>
      </c>
      <c r="Q1256" s="4" t="s">
        <v>67</v>
      </c>
      <c r="R1256" s="4">
        <f>VLOOKUP(A1256,Übersicht!$C$2:$J$67,8,FALSE)*100</f>
        <v>100</v>
      </c>
      <c r="S1256" s="4" t="str">
        <f>VLOOKUP(A1256,Übersicht!$C$2:$K$67,9,FALSE)</f>
        <v>-</v>
      </c>
      <c r="T1256" s="4" t="str">
        <f>VLOOKUP(A1256,Übersicht!$C$2:$L$67,10,FALSE)</f>
        <v>-</v>
      </c>
      <c r="U1256" s="25">
        <f>VLOOKUP(A1256,Übersicht!$C$2:$M$67,11,FALSE)</f>
        <v>12000</v>
      </c>
      <c r="V1256" s="25" t="str">
        <f>VLOOKUP(A1256,Übersicht!$C$2:$N$67,12,FALSE)</f>
        <v>-</v>
      </c>
      <c r="W1256" s="25" t="str">
        <f>VLOOKUP(A1256,Übersicht!$C$2:$O$67,13,FALSE)</f>
        <v>-</v>
      </c>
      <c r="X1256" s="4" t="s">
        <v>67</v>
      </c>
    </row>
    <row r="1257" spans="1:24" x14ac:dyDescent="0.35">
      <c r="A1257" s="3">
        <v>2220</v>
      </c>
      <c r="B1257" s="22" t="s">
        <v>15</v>
      </c>
      <c r="C1257" t="s">
        <v>31</v>
      </c>
      <c r="D1257" s="23">
        <f>VLOOKUP(A1257,Übersicht!$C$2:$D$67,2,FALSE)</f>
        <v>0</v>
      </c>
      <c r="E1257" s="23" t="str">
        <f>VLOOKUP(A1257,Übersicht!$C$2:$E$67,3,FALSE)</f>
        <v>&gt; 16 bar</v>
      </c>
      <c r="F1257" s="3">
        <v>1251</v>
      </c>
      <c r="G1257" s="3">
        <f>VLOOKUP(A1257,Übersicht!$C$2:$P$67,14,FALSE)</f>
        <v>3</v>
      </c>
      <c r="H1257" s="3">
        <v>1</v>
      </c>
      <c r="I1257" s="24">
        <v>237.11111111111111</v>
      </c>
      <c r="J1257" s="3">
        <v>2007</v>
      </c>
      <c r="K1257" s="4">
        <f t="shared" si="19"/>
        <v>31</v>
      </c>
      <c r="L1257" s="21">
        <f>VLOOKUP(A1257,Übersicht!$C$2:$F$67,4,FALSE)</f>
        <v>45</v>
      </c>
      <c r="M1257" s="21">
        <f>VLOOKUP(A1257,Übersicht!$C$2:$F$67,4,FALSE)</f>
        <v>45</v>
      </c>
      <c r="N1257" s="3" t="s">
        <v>67</v>
      </c>
      <c r="O1257" s="3">
        <v>1</v>
      </c>
      <c r="P1257" s="4">
        <f>VLOOKUP(A1257,Übersicht!$C$2:$I$67,7,FALSE)*100</f>
        <v>40</v>
      </c>
      <c r="Q1257" s="4" t="s">
        <v>67</v>
      </c>
      <c r="R1257" s="4">
        <f>VLOOKUP(A1257,Übersicht!$C$2:$J$67,8,FALSE)*100</f>
        <v>100</v>
      </c>
      <c r="S1257" s="4" t="str">
        <f>VLOOKUP(A1257,Übersicht!$C$2:$K$67,9,FALSE)</f>
        <v>-</v>
      </c>
      <c r="T1257" s="4" t="str">
        <f>VLOOKUP(A1257,Übersicht!$C$2:$L$67,10,FALSE)</f>
        <v>-</v>
      </c>
      <c r="U1257" s="25">
        <f>VLOOKUP(A1257,Übersicht!$C$2:$M$67,11,FALSE)</f>
        <v>12000</v>
      </c>
      <c r="V1257" s="25" t="str">
        <f>VLOOKUP(A1257,Übersicht!$C$2:$N$67,12,FALSE)</f>
        <v>-</v>
      </c>
      <c r="W1257" s="25" t="str">
        <f>VLOOKUP(A1257,Übersicht!$C$2:$O$67,13,FALSE)</f>
        <v>-</v>
      </c>
      <c r="X1257" s="4" t="s">
        <v>67</v>
      </c>
    </row>
    <row r="1258" spans="1:24" x14ac:dyDescent="0.35">
      <c r="A1258" s="3">
        <v>2220</v>
      </c>
      <c r="B1258" s="22" t="s">
        <v>15</v>
      </c>
      <c r="C1258" t="s">
        <v>31</v>
      </c>
      <c r="D1258" s="23">
        <f>VLOOKUP(A1258,Übersicht!$C$2:$D$67,2,FALSE)</f>
        <v>0</v>
      </c>
      <c r="E1258" s="23" t="str">
        <f>VLOOKUP(A1258,Übersicht!$C$2:$E$67,3,FALSE)</f>
        <v>&gt; 16 bar</v>
      </c>
      <c r="F1258" s="3">
        <v>1252</v>
      </c>
      <c r="G1258" s="3">
        <f>VLOOKUP(A1258,Übersicht!$C$2:$P$67,14,FALSE)</f>
        <v>3</v>
      </c>
      <c r="H1258" s="3">
        <v>1</v>
      </c>
      <c r="I1258" s="24">
        <v>237.11111111111111</v>
      </c>
      <c r="J1258" s="3">
        <v>2008</v>
      </c>
      <c r="K1258" s="4">
        <f t="shared" si="19"/>
        <v>32</v>
      </c>
      <c r="L1258" s="21">
        <f>VLOOKUP(A1258,Übersicht!$C$2:$F$67,4,FALSE)</f>
        <v>45</v>
      </c>
      <c r="M1258" s="21">
        <f>VLOOKUP(A1258,Übersicht!$C$2:$F$67,4,FALSE)</f>
        <v>45</v>
      </c>
      <c r="N1258" s="3" t="s">
        <v>67</v>
      </c>
      <c r="O1258" s="3">
        <v>1</v>
      </c>
      <c r="P1258" s="4">
        <f>VLOOKUP(A1258,Übersicht!$C$2:$I$67,7,FALSE)*100</f>
        <v>40</v>
      </c>
      <c r="Q1258" s="4" t="s">
        <v>67</v>
      </c>
      <c r="R1258" s="4">
        <f>VLOOKUP(A1258,Übersicht!$C$2:$J$67,8,FALSE)*100</f>
        <v>100</v>
      </c>
      <c r="S1258" s="4" t="str">
        <f>VLOOKUP(A1258,Übersicht!$C$2:$K$67,9,FALSE)</f>
        <v>-</v>
      </c>
      <c r="T1258" s="4" t="str">
        <f>VLOOKUP(A1258,Übersicht!$C$2:$L$67,10,FALSE)</f>
        <v>-</v>
      </c>
      <c r="U1258" s="25">
        <f>VLOOKUP(A1258,Übersicht!$C$2:$M$67,11,FALSE)</f>
        <v>12000</v>
      </c>
      <c r="V1258" s="25" t="str">
        <f>VLOOKUP(A1258,Übersicht!$C$2:$N$67,12,FALSE)</f>
        <v>-</v>
      </c>
      <c r="W1258" s="25" t="str">
        <f>VLOOKUP(A1258,Übersicht!$C$2:$O$67,13,FALSE)</f>
        <v>-</v>
      </c>
      <c r="X1258" s="4" t="s">
        <v>67</v>
      </c>
    </row>
    <row r="1259" spans="1:24" x14ac:dyDescent="0.35">
      <c r="A1259" s="3">
        <v>2220</v>
      </c>
      <c r="B1259" s="22" t="s">
        <v>15</v>
      </c>
      <c r="C1259" t="s">
        <v>31</v>
      </c>
      <c r="D1259" s="23">
        <f>VLOOKUP(A1259,Übersicht!$C$2:$D$67,2,FALSE)</f>
        <v>0</v>
      </c>
      <c r="E1259" s="23" t="str">
        <f>VLOOKUP(A1259,Übersicht!$C$2:$E$67,3,FALSE)</f>
        <v>&gt; 16 bar</v>
      </c>
      <c r="F1259" s="3">
        <v>1253</v>
      </c>
      <c r="G1259" s="3">
        <f>VLOOKUP(A1259,Übersicht!$C$2:$P$67,14,FALSE)</f>
        <v>3</v>
      </c>
      <c r="H1259" s="3">
        <v>1</v>
      </c>
      <c r="I1259" s="24">
        <v>237.11111111111111</v>
      </c>
      <c r="J1259" s="3">
        <v>2009</v>
      </c>
      <c r="K1259" s="4">
        <f t="shared" si="19"/>
        <v>33</v>
      </c>
      <c r="L1259" s="21">
        <f>VLOOKUP(A1259,Übersicht!$C$2:$F$67,4,FALSE)</f>
        <v>45</v>
      </c>
      <c r="M1259" s="21">
        <f>VLOOKUP(A1259,Übersicht!$C$2:$F$67,4,FALSE)</f>
        <v>45</v>
      </c>
      <c r="N1259" s="3" t="s">
        <v>67</v>
      </c>
      <c r="O1259" s="3">
        <v>1</v>
      </c>
      <c r="P1259" s="4">
        <f>VLOOKUP(A1259,Übersicht!$C$2:$I$67,7,FALSE)*100</f>
        <v>40</v>
      </c>
      <c r="Q1259" s="4" t="s">
        <v>67</v>
      </c>
      <c r="R1259" s="4">
        <f>VLOOKUP(A1259,Übersicht!$C$2:$J$67,8,FALSE)*100</f>
        <v>100</v>
      </c>
      <c r="S1259" s="4" t="str">
        <f>VLOOKUP(A1259,Übersicht!$C$2:$K$67,9,FALSE)</f>
        <v>-</v>
      </c>
      <c r="T1259" s="4" t="str">
        <f>VLOOKUP(A1259,Übersicht!$C$2:$L$67,10,FALSE)</f>
        <v>-</v>
      </c>
      <c r="U1259" s="25">
        <f>VLOOKUP(A1259,Übersicht!$C$2:$M$67,11,FALSE)</f>
        <v>12000</v>
      </c>
      <c r="V1259" s="25" t="str">
        <f>VLOOKUP(A1259,Übersicht!$C$2:$N$67,12,FALSE)</f>
        <v>-</v>
      </c>
      <c r="W1259" s="25" t="str">
        <f>VLOOKUP(A1259,Übersicht!$C$2:$O$67,13,FALSE)</f>
        <v>-</v>
      </c>
      <c r="X1259" s="4" t="s">
        <v>67</v>
      </c>
    </row>
    <row r="1260" spans="1:24" x14ac:dyDescent="0.35">
      <c r="A1260" s="3">
        <v>2220</v>
      </c>
      <c r="B1260" s="22" t="s">
        <v>15</v>
      </c>
      <c r="C1260" t="s">
        <v>31</v>
      </c>
      <c r="D1260" s="23">
        <f>VLOOKUP(A1260,Übersicht!$C$2:$D$67,2,FALSE)</f>
        <v>0</v>
      </c>
      <c r="E1260" s="23" t="str">
        <f>VLOOKUP(A1260,Übersicht!$C$2:$E$67,3,FALSE)</f>
        <v>&gt; 16 bar</v>
      </c>
      <c r="F1260" s="3">
        <v>1254</v>
      </c>
      <c r="G1260" s="3">
        <f>VLOOKUP(A1260,Übersicht!$C$2:$P$67,14,FALSE)</f>
        <v>3</v>
      </c>
      <c r="H1260" s="3">
        <v>1</v>
      </c>
      <c r="I1260" s="24">
        <v>237.11111111111111</v>
      </c>
      <c r="J1260" s="3">
        <v>2010</v>
      </c>
      <c r="K1260" s="4">
        <f t="shared" si="19"/>
        <v>34</v>
      </c>
      <c r="L1260" s="21">
        <f>VLOOKUP(A1260,Übersicht!$C$2:$F$67,4,FALSE)</f>
        <v>45</v>
      </c>
      <c r="M1260" s="21">
        <f>VLOOKUP(A1260,Übersicht!$C$2:$F$67,4,FALSE)</f>
        <v>45</v>
      </c>
      <c r="N1260" s="3" t="s">
        <v>67</v>
      </c>
      <c r="O1260" s="3">
        <v>1</v>
      </c>
      <c r="P1260" s="4">
        <f>VLOOKUP(A1260,Übersicht!$C$2:$I$67,7,FALSE)*100</f>
        <v>40</v>
      </c>
      <c r="Q1260" s="4" t="s">
        <v>67</v>
      </c>
      <c r="R1260" s="4">
        <f>VLOOKUP(A1260,Übersicht!$C$2:$J$67,8,FALSE)*100</f>
        <v>100</v>
      </c>
      <c r="S1260" s="4" t="str">
        <f>VLOOKUP(A1260,Übersicht!$C$2:$K$67,9,FALSE)</f>
        <v>-</v>
      </c>
      <c r="T1260" s="4" t="str">
        <f>VLOOKUP(A1260,Übersicht!$C$2:$L$67,10,FALSE)</f>
        <v>-</v>
      </c>
      <c r="U1260" s="25">
        <f>VLOOKUP(A1260,Übersicht!$C$2:$M$67,11,FALSE)</f>
        <v>12000</v>
      </c>
      <c r="V1260" s="25" t="str">
        <f>VLOOKUP(A1260,Übersicht!$C$2:$N$67,12,FALSE)</f>
        <v>-</v>
      </c>
      <c r="W1260" s="25" t="str">
        <f>VLOOKUP(A1260,Übersicht!$C$2:$O$67,13,FALSE)</f>
        <v>-</v>
      </c>
      <c r="X1260" s="4" t="s">
        <v>67</v>
      </c>
    </row>
    <row r="1261" spans="1:24" x14ac:dyDescent="0.35">
      <c r="A1261" s="3">
        <v>2220</v>
      </c>
      <c r="B1261" s="22" t="s">
        <v>15</v>
      </c>
      <c r="C1261" t="s">
        <v>31</v>
      </c>
      <c r="D1261" s="23">
        <f>VLOOKUP(A1261,Übersicht!$C$2:$D$67,2,FALSE)</f>
        <v>0</v>
      </c>
      <c r="E1261" s="23" t="str">
        <f>VLOOKUP(A1261,Übersicht!$C$2:$E$67,3,FALSE)</f>
        <v>&gt; 16 bar</v>
      </c>
      <c r="F1261" s="3">
        <v>1255</v>
      </c>
      <c r="G1261" s="3">
        <f>VLOOKUP(A1261,Übersicht!$C$2:$P$67,14,FALSE)</f>
        <v>3</v>
      </c>
      <c r="H1261" s="3">
        <v>1</v>
      </c>
      <c r="I1261" s="24">
        <v>237.11111111111111</v>
      </c>
      <c r="J1261" s="3">
        <v>2011</v>
      </c>
      <c r="K1261" s="4">
        <f t="shared" si="19"/>
        <v>35</v>
      </c>
      <c r="L1261" s="21">
        <f>VLOOKUP(A1261,Übersicht!$C$2:$F$67,4,FALSE)</f>
        <v>45</v>
      </c>
      <c r="M1261" s="21">
        <f>VLOOKUP(A1261,Übersicht!$C$2:$F$67,4,FALSE)</f>
        <v>45</v>
      </c>
      <c r="N1261" s="3" t="s">
        <v>67</v>
      </c>
      <c r="O1261" s="3">
        <v>1</v>
      </c>
      <c r="P1261" s="4">
        <f>VLOOKUP(A1261,Übersicht!$C$2:$I$67,7,FALSE)*100</f>
        <v>40</v>
      </c>
      <c r="Q1261" s="4" t="s">
        <v>67</v>
      </c>
      <c r="R1261" s="4">
        <f>VLOOKUP(A1261,Übersicht!$C$2:$J$67,8,FALSE)*100</f>
        <v>100</v>
      </c>
      <c r="S1261" s="4" t="str">
        <f>VLOOKUP(A1261,Übersicht!$C$2:$K$67,9,FALSE)</f>
        <v>-</v>
      </c>
      <c r="T1261" s="4" t="str">
        <f>VLOOKUP(A1261,Übersicht!$C$2:$L$67,10,FALSE)</f>
        <v>-</v>
      </c>
      <c r="U1261" s="25">
        <f>VLOOKUP(A1261,Übersicht!$C$2:$M$67,11,FALSE)</f>
        <v>12000</v>
      </c>
      <c r="V1261" s="25" t="str">
        <f>VLOOKUP(A1261,Übersicht!$C$2:$N$67,12,FALSE)</f>
        <v>-</v>
      </c>
      <c r="W1261" s="25" t="str">
        <f>VLOOKUP(A1261,Übersicht!$C$2:$O$67,13,FALSE)</f>
        <v>-</v>
      </c>
      <c r="X1261" s="4" t="s">
        <v>67</v>
      </c>
    </row>
    <row r="1262" spans="1:24" x14ac:dyDescent="0.35">
      <c r="A1262" s="3">
        <v>2220</v>
      </c>
      <c r="B1262" s="22" t="s">
        <v>15</v>
      </c>
      <c r="C1262" t="s">
        <v>31</v>
      </c>
      <c r="D1262" s="23">
        <f>VLOOKUP(A1262,Übersicht!$C$2:$D$67,2,FALSE)</f>
        <v>0</v>
      </c>
      <c r="E1262" s="23" t="str">
        <f>VLOOKUP(A1262,Übersicht!$C$2:$E$67,3,FALSE)</f>
        <v>&gt; 16 bar</v>
      </c>
      <c r="F1262" s="3">
        <v>1256</v>
      </c>
      <c r="G1262" s="3">
        <f>VLOOKUP(A1262,Übersicht!$C$2:$P$67,14,FALSE)</f>
        <v>3</v>
      </c>
      <c r="H1262" s="3">
        <v>1</v>
      </c>
      <c r="I1262" s="24">
        <v>237.11111111111111</v>
      </c>
      <c r="J1262" s="3">
        <v>2012</v>
      </c>
      <c r="K1262" s="4">
        <f t="shared" si="19"/>
        <v>36</v>
      </c>
      <c r="L1262" s="21">
        <f>VLOOKUP(A1262,Übersicht!$C$2:$F$67,4,FALSE)</f>
        <v>45</v>
      </c>
      <c r="M1262" s="21">
        <f>VLOOKUP(A1262,Übersicht!$C$2:$F$67,4,FALSE)</f>
        <v>45</v>
      </c>
      <c r="N1262" s="3" t="s">
        <v>67</v>
      </c>
      <c r="O1262" s="3">
        <v>1</v>
      </c>
      <c r="P1262" s="4">
        <f>VLOOKUP(A1262,Übersicht!$C$2:$I$67,7,FALSE)*100</f>
        <v>40</v>
      </c>
      <c r="Q1262" s="4" t="s">
        <v>67</v>
      </c>
      <c r="R1262" s="4">
        <f>VLOOKUP(A1262,Übersicht!$C$2:$J$67,8,FALSE)*100</f>
        <v>100</v>
      </c>
      <c r="S1262" s="4" t="str">
        <f>VLOOKUP(A1262,Übersicht!$C$2:$K$67,9,FALSE)</f>
        <v>-</v>
      </c>
      <c r="T1262" s="4" t="str">
        <f>VLOOKUP(A1262,Übersicht!$C$2:$L$67,10,FALSE)</f>
        <v>-</v>
      </c>
      <c r="U1262" s="25">
        <f>VLOOKUP(A1262,Übersicht!$C$2:$M$67,11,FALSE)</f>
        <v>12000</v>
      </c>
      <c r="V1262" s="25" t="str">
        <f>VLOOKUP(A1262,Übersicht!$C$2:$N$67,12,FALSE)</f>
        <v>-</v>
      </c>
      <c r="W1262" s="25" t="str">
        <f>VLOOKUP(A1262,Übersicht!$C$2:$O$67,13,FALSE)</f>
        <v>-</v>
      </c>
      <c r="X1262" s="4" t="s">
        <v>67</v>
      </c>
    </row>
    <row r="1263" spans="1:24" x14ac:dyDescent="0.35">
      <c r="A1263" s="3">
        <v>2220</v>
      </c>
      <c r="B1263" s="22" t="s">
        <v>15</v>
      </c>
      <c r="C1263" t="s">
        <v>31</v>
      </c>
      <c r="D1263" s="23">
        <f>VLOOKUP(A1263,Übersicht!$C$2:$D$67,2,FALSE)</f>
        <v>0</v>
      </c>
      <c r="E1263" s="23" t="str">
        <f>VLOOKUP(A1263,Übersicht!$C$2:$E$67,3,FALSE)</f>
        <v>&gt; 16 bar</v>
      </c>
      <c r="F1263" s="3">
        <v>1257</v>
      </c>
      <c r="G1263" s="3">
        <f>VLOOKUP(A1263,Übersicht!$C$2:$P$67,14,FALSE)</f>
        <v>3</v>
      </c>
      <c r="H1263" s="3">
        <v>1</v>
      </c>
      <c r="I1263" s="24">
        <v>237.11111111111111</v>
      </c>
      <c r="J1263" s="3">
        <v>2013</v>
      </c>
      <c r="K1263" s="4">
        <f t="shared" si="19"/>
        <v>37</v>
      </c>
      <c r="L1263" s="21">
        <f>VLOOKUP(A1263,Übersicht!$C$2:$F$67,4,FALSE)</f>
        <v>45</v>
      </c>
      <c r="M1263" s="21">
        <f>VLOOKUP(A1263,Übersicht!$C$2:$F$67,4,FALSE)</f>
        <v>45</v>
      </c>
      <c r="N1263" s="3" t="s">
        <v>67</v>
      </c>
      <c r="O1263" s="3">
        <v>1</v>
      </c>
      <c r="P1263" s="4">
        <f>VLOOKUP(A1263,Übersicht!$C$2:$I$67,7,FALSE)*100</f>
        <v>40</v>
      </c>
      <c r="Q1263" s="4" t="s">
        <v>67</v>
      </c>
      <c r="R1263" s="4">
        <f>VLOOKUP(A1263,Übersicht!$C$2:$J$67,8,FALSE)*100</f>
        <v>100</v>
      </c>
      <c r="S1263" s="4" t="str">
        <f>VLOOKUP(A1263,Übersicht!$C$2:$K$67,9,FALSE)</f>
        <v>-</v>
      </c>
      <c r="T1263" s="4" t="str">
        <f>VLOOKUP(A1263,Übersicht!$C$2:$L$67,10,FALSE)</f>
        <v>-</v>
      </c>
      <c r="U1263" s="25">
        <f>VLOOKUP(A1263,Übersicht!$C$2:$M$67,11,FALSE)</f>
        <v>12000</v>
      </c>
      <c r="V1263" s="25" t="str">
        <f>VLOOKUP(A1263,Übersicht!$C$2:$N$67,12,FALSE)</f>
        <v>-</v>
      </c>
      <c r="W1263" s="25" t="str">
        <f>VLOOKUP(A1263,Übersicht!$C$2:$O$67,13,FALSE)</f>
        <v>-</v>
      </c>
      <c r="X1263" s="4" t="s">
        <v>67</v>
      </c>
    </row>
    <row r="1264" spans="1:24" x14ac:dyDescent="0.35">
      <c r="A1264" s="3">
        <v>2220</v>
      </c>
      <c r="B1264" s="22" t="s">
        <v>15</v>
      </c>
      <c r="C1264" t="s">
        <v>31</v>
      </c>
      <c r="D1264" s="23">
        <f>VLOOKUP(A1264,Übersicht!$C$2:$D$67,2,FALSE)</f>
        <v>0</v>
      </c>
      <c r="E1264" s="23" t="str">
        <f>VLOOKUP(A1264,Übersicht!$C$2:$E$67,3,FALSE)</f>
        <v>&gt; 16 bar</v>
      </c>
      <c r="F1264" s="3">
        <v>1258</v>
      </c>
      <c r="G1264" s="3">
        <f>VLOOKUP(A1264,Übersicht!$C$2:$P$67,14,FALSE)</f>
        <v>3</v>
      </c>
      <c r="H1264" s="3">
        <v>1</v>
      </c>
      <c r="I1264" s="24">
        <v>237.11111111111111</v>
      </c>
      <c r="J1264" s="3">
        <v>2014</v>
      </c>
      <c r="K1264" s="4">
        <f t="shared" si="19"/>
        <v>38</v>
      </c>
      <c r="L1264" s="21">
        <f>VLOOKUP(A1264,Übersicht!$C$2:$F$67,4,FALSE)</f>
        <v>45</v>
      </c>
      <c r="M1264" s="21">
        <f>VLOOKUP(A1264,Übersicht!$C$2:$F$67,4,FALSE)</f>
        <v>45</v>
      </c>
      <c r="N1264" s="3" t="s">
        <v>67</v>
      </c>
      <c r="O1264" s="3">
        <v>1</v>
      </c>
      <c r="P1264" s="4">
        <f>VLOOKUP(A1264,Übersicht!$C$2:$I$67,7,FALSE)*100</f>
        <v>40</v>
      </c>
      <c r="Q1264" s="4" t="s">
        <v>67</v>
      </c>
      <c r="R1264" s="4">
        <f>VLOOKUP(A1264,Übersicht!$C$2:$J$67,8,FALSE)*100</f>
        <v>100</v>
      </c>
      <c r="S1264" s="4" t="str">
        <f>VLOOKUP(A1264,Übersicht!$C$2:$K$67,9,FALSE)</f>
        <v>-</v>
      </c>
      <c r="T1264" s="4" t="str">
        <f>VLOOKUP(A1264,Übersicht!$C$2:$L$67,10,FALSE)</f>
        <v>-</v>
      </c>
      <c r="U1264" s="25">
        <f>VLOOKUP(A1264,Übersicht!$C$2:$M$67,11,FALSE)</f>
        <v>12000</v>
      </c>
      <c r="V1264" s="25" t="str">
        <f>VLOOKUP(A1264,Übersicht!$C$2:$N$67,12,FALSE)</f>
        <v>-</v>
      </c>
      <c r="W1264" s="25" t="str">
        <f>VLOOKUP(A1264,Übersicht!$C$2:$O$67,13,FALSE)</f>
        <v>-</v>
      </c>
      <c r="X1264" s="4" t="s">
        <v>67</v>
      </c>
    </row>
    <row r="1265" spans="1:24" x14ac:dyDescent="0.35">
      <c r="A1265" s="3">
        <v>2220</v>
      </c>
      <c r="B1265" s="22" t="s">
        <v>15</v>
      </c>
      <c r="C1265" t="s">
        <v>31</v>
      </c>
      <c r="D1265" s="23">
        <f>VLOOKUP(A1265,Übersicht!$C$2:$D$67,2,FALSE)</f>
        <v>0</v>
      </c>
      <c r="E1265" s="23" t="str">
        <f>VLOOKUP(A1265,Übersicht!$C$2:$E$67,3,FALSE)</f>
        <v>&gt; 16 bar</v>
      </c>
      <c r="F1265" s="3">
        <v>1259</v>
      </c>
      <c r="G1265" s="3">
        <f>VLOOKUP(A1265,Übersicht!$C$2:$P$67,14,FALSE)</f>
        <v>3</v>
      </c>
      <c r="H1265" s="3">
        <v>1</v>
      </c>
      <c r="I1265" s="24">
        <v>237.11111111111111</v>
      </c>
      <c r="J1265" s="3">
        <v>2015</v>
      </c>
      <c r="K1265" s="4">
        <f t="shared" si="19"/>
        <v>39</v>
      </c>
      <c r="L1265" s="21">
        <f>VLOOKUP(A1265,Übersicht!$C$2:$F$67,4,FALSE)</f>
        <v>45</v>
      </c>
      <c r="M1265" s="21">
        <f>VLOOKUP(A1265,Übersicht!$C$2:$F$67,4,FALSE)</f>
        <v>45</v>
      </c>
      <c r="N1265" s="3" t="s">
        <v>67</v>
      </c>
      <c r="O1265" s="3">
        <v>1</v>
      </c>
      <c r="P1265" s="4">
        <f>VLOOKUP(A1265,Übersicht!$C$2:$I$67,7,FALSE)*100</f>
        <v>40</v>
      </c>
      <c r="Q1265" s="4" t="s">
        <v>67</v>
      </c>
      <c r="R1265" s="4">
        <f>VLOOKUP(A1265,Übersicht!$C$2:$J$67,8,FALSE)*100</f>
        <v>100</v>
      </c>
      <c r="S1265" s="4" t="str">
        <f>VLOOKUP(A1265,Übersicht!$C$2:$K$67,9,FALSE)</f>
        <v>-</v>
      </c>
      <c r="T1265" s="4" t="str">
        <f>VLOOKUP(A1265,Übersicht!$C$2:$L$67,10,FALSE)</f>
        <v>-</v>
      </c>
      <c r="U1265" s="25">
        <f>VLOOKUP(A1265,Übersicht!$C$2:$M$67,11,FALSE)</f>
        <v>12000</v>
      </c>
      <c r="V1265" s="25" t="str">
        <f>VLOOKUP(A1265,Übersicht!$C$2:$N$67,12,FALSE)</f>
        <v>-</v>
      </c>
      <c r="W1265" s="25" t="str">
        <f>VLOOKUP(A1265,Übersicht!$C$2:$O$67,13,FALSE)</f>
        <v>-</v>
      </c>
      <c r="X1265" s="4" t="s">
        <v>67</v>
      </c>
    </row>
    <row r="1266" spans="1:24" x14ac:dyDescent="0.35">
      <c r="A1266" s="3">
        <v>2220</v>
      </c>
      <c r="B1266" s="22" t="s">
        <v>15</v>
      </c>
      <c r="C1266" t="s">
        <v>31</v>
      </c>
      <c r="D1266" s="23">
        <f>VLOOKUP(A1266,Übersicht!$C$2:$D$67,2,FALSE)</f>
        <v>0</v>
      </c>
      <c r="E1266" s="23" t="str">
        <f>VLOOKUP(A1266,Übersicht!$C$2:$E$67,3,FALSE)</f>
        <v>&gt; 16 bar</v>
      </c>
      <c r="F1266" s="3">
        <v>1260</v>
      </c>
      <c r="G1266" s="3">
        <f>VLOOKUP(A1266,Übersicht!$C$2:$P$67,14,FALSE)</f>
        <v>3</v>
      </c>
      <c r="H1266" s="3">
        <v>1</v>
      </c>
      <c r="I1266" s="24">
        <v>237.11111111111111</v>
      </c>
      <c r="J1266" s="3">
        <v>2016</v>
      </c>
      <c r="K1266" s="4">
        <f t="shared" si="19"/>
        <v>40</v>
      </c>
      <c r="L1266" s="21">
        <f>VLOOKUP(A1266,Übersicht!$C$2:$F$67,4,FALSE)</f>
        <v>45</v>
      </c>
      <c r="M1266" s="21">
        <f>VLOOKUP(A1266,Übersicht!$C$2:$F$67,4,FALSE)</f>
        <v>45</v>
      </c>
      <c r="N1266" s="3" t="s">
        <v>67</v>
      </c>
      <c r="O1266" s="3">
        <v>1</v>
      </c>
      <c r="P1266" s="4">
        <f>VLOOKUP(A1266,Übersicht!$C$2:$I$67,7,FALSE)*100</f>
        <v>40</v>
      </c>
      <c r="Q1266" s="4" t="s">
        <v>67</v>
      </c>
      <c r="R1266" s="4">
        <f>VLOOKUP(A1266,Übersicht!$C$2:$J$67,8,FALSE)*100</f>
        <v>100</v>
      </c>
      <c r="S1266" s="4" t="str">
        <f>VLOOKUP(A1266,Übersicht!$C$2:$K$67,9,FALSE)</f>
        <v>-</v>
      </c>
      <c r="T1266" s="4" t="str">
        <f>VLOOKUP(A1266,Übersicht!$C$2:$L$67,10,FALSE)</f>
        <v>-</v>
      </c>
      <c r="U1266" s="25">
        <f>VLOOKUP(A1266,Übersicht!$C$2:$M$67,11,FALSE)</f>
        <v>12000</v>
      </c>
      <c r="V1266" s="25" t="str">
        <f>VLOOKUP(A1266,Übersicht!$C$2:$N$67,12,FALSE)</f>
        <v>-</v>
      </c>
      <c r="W1266" s="25" t="str">
        <f>VLOOKUP(A1266,Übersicht!$C$2:$O$67,13,FALSE)</f>
        <v>-</v>
      </c>
      <c r="X1266" s="4" t="s">
        <v>67</v>
      </c>
    </row>
    <row r="1267" spans="1:24" x14ac:dyDescent="0.35">
      <c r="A1267" s="3">
        <v>2220</v>
      </c>
      <c r="B1267" s="22" t="s">
        <v>15</v>
      </c>
      <c r="C1267" t="s">
        <v>31</v>
      </c>
      <c r="D1267" s="23">
        <f>VLOOKUP(A1267,Übersicht!$C$2:$D$67,2,FALSE)</f>
        <v>0</v>
      </c>
      <c r="E1267" s="23" t="str">
        <f>VLOOKUP(A1267,Übersicht!$C$2:$E$67,3,FALSE)</f>
        <v>&gt; 16 bar</v>
      </c>
      <c r="F1267" s="3">
        <v>1261</v>
      </c>
      <c r="G1267" s="3">
        <f>VLOOKUP(A1267,Übersicht!$C$2:$P$67,14,FALSE)</f>
        <v>3</v>
      </c>
      <c r="H1267" s="3">
        <v>1</v>
      </c>
      <c r="I1267" s="24">
        <v>237.11111111111111</v>
      </c>
      <c r="J1267" s="3">
        <v>2017</v>
      </c>
      <c r="K1267" s="4">
        <f t="shared" si="19"/>
        <v>41</v>
      </c>
      <c r="L1267" s="21">
        <f>VLOOKUP(A1267,Übersicht!$C$2:$F$67,4,FALSE)</f>
        <v>45</v>
      </c>
      <c r="M1267" s="21">
        <f>VLOOKUP(A1267,Übersicht!$C$2:$F$67,4,FALSE)</f>
        <v>45</v>
      </c>
      <c r="N1267" s="3" t="s">
        <v>67</v>
      </c>
      <c r="O1267" s="3">
        <v>1</v>
      </c>
      <c r="P1267" s="4">
        <f>VLOOKUP(A1267,Übersicht!$C$2:$I$67,7,FALSE)*100</f>
        <v>40</v>
      </c>
      <c r="Q1267" s="4" t="s">
        <v>67</v>
      </c>
      <c r="R1267" s="4">
        <f>VLOOKUP(A1267,Übersicht!$C$2:$J$67,8,FALSE)*100</f>
        <v>100</v>
      </c>
      <c r="S1267" s="4" t="str">
        <f>VLOOKUP(A1267,Übersicht!$C$2:$K$67,9,FALSE)</f>
        <v>-</v>
      </c>
      <c r="T1267" s="4" t="str">
        <f>VLOOKUP(A1267,Übersicht!$C$2:$L$67,10,FALSE)</f>
        <v>-</v>
      </c>
      <c r="U1267" s="25">
        <f>VLOOKUP(A1267,Übersicht!$C$2:$M$67,11,FALSE)</f>
        <v>12000</v>
      </c>
      <c r="V1267" s="25" t="str">
        <f>VLOOKUP(A1267,Übersicht!$C$2:$N$67,12,FALSE)</f>
        <v>-</v>
      </c>
      <c r="W1267" s="25" t="str">
        <f>VLOOKUP(A1267,Übersicht!$C$2:$O$67,13,FALSE)</f>
        <v>-</v>
      </c>
      <c r="X1267" s="4" t="s">
        <v>67</v>
      </c>
    </row>
    <row r="1268" spans="1:24" x14ac:dyDescent="0.35">
      <c r="A1268" s="3">
        <v>2220</v>
      </c>
      <c r="B1268" s="22" t="s">
        <v>15</v>
      </c>
      <c r="C1268" t="s">
        <v>31</v>
      </c>
      <c r="D1268" s="23">
        <f>VLOOKUP(A1268,Übersicht!$C$2:$D$67,2,FALSE)</f>
        <v>0</v>
      </c>
      <c r="E1268" s="23" t="str">
        <f>VLOOKUP(A1268,Übersicht!$C$2:$E$67,3,FALSE)</f>
        <v>&gt; 16 bar</v>
      </c>
      <c r="F1268" s="3">
        <v>1262</v>
      </c>
      <c r="G1268" s="3">
        <f>VLOOKUP(A1268,Übersicht!$C$2:$P$67,14,FALSE)</f>
        <v>3</v>
      </c>
      <c r="H1268" s="3">
        <v>1</v>
      </c>
      <c r="I1268" s="24">
        <v>237.11111111111111</v>
      </c>
      <c r="J1268" s="3">
        <v>2018</v>
      </c>
      <c r="K1268" s="4">
        <f t="shared" si="19"/>
        <v>42</v>
      </c>
      <c r="L1268" s="21">
        <f>VLOOKUP(A1268,Übersicht!$C$2:$F$67,4,FALSE)</f>
        <v>45</v>
      </c>
      <c r="M1268" s="21">
        <f>VLOOKUP(A1268,Übersicht!$C$2:$F$67,4,FALSE)</f>
        <v>45</v>
      </c>
      <c r="N1268" s="3" t="s">
        <v>67</v>
      </c>
      <c r="O1268" s="3">
        <v>1</v>
      </c>
      <c r="P1268" s="4">
        <f>VLOOKUP(A1268,Übersicht!$C$2:$I$67,7,FALSE)*100</f>
        <v>40</v>
      </c>
      <c r="Q1268" s="4" t="s">
        <v>67</v>
      </c>
      <c r="R1268" s="4">
        <f>VLOOKUP(A1268,Übersicht!$C$2:$J$67,8,FALSE)*100</f>
        <v>100</v>
      </c>
      <c r="S1268" s="4" t="str">
        <f>VLOOKUP(A1268,Übersicht!$C$2:$K$67,9,FALSE)</f>
        <v>-</v>
      </c>
      <c r="T1268" s="4" t="str">
        <f>VLOOKUP(A1268,Übersicht!$C$2:$L$67,10,FALSE)</f>
        <v>-</v>
      </c>
      <c r="U1268" s="25">
        <f>VLOOKUP(A1268,Übersicht!$C$2:$M$67,11,FALSE)</f>
        <v>12000</v>
      </c>
      <c r="V1268" s="25" t="str">
        <f>VLOOKUP(A1268,Übersicht!$C$2:$N$67,12,FALSE)</f>
        <v>-</v>
      </c>
      <c r="W1268" s="25" t="str">
        <f>VLOOKUP(A1268,Übersicht!$C$2:$O$67,13,FALSE)</f>
        <v>-</v>
      </c>
      <c r="X1268" s="4" t="s">
        <v>67</v>
      </c>
    </row>
    <row r="1269" spans="1:24" x14ac:dyDescent="0.35">
      <c r="A1269" s="3">
        <v>2220</v>
      </c>
      <c r="B1269" s="22" t="s">
        <v>15</v>
      </c>
      <c r="C1269" t="s">
        <v>31</v>
      </c>
      <c r="D1269" s="23">
        <f>VLOOKUP(A1269,Übersicht!$C$2:$D$67,2,FALSE)</f>
        <v>0</v>
      </c>
      <c r="E1269" s="23" t="str">
        <f>VLOOKUP(A1269,Übersicht!$C$2:$E$67,3,FALSE)</f>
        <v>&gt; 16 bar</v>
      </c>
      <c r="F1269" s="3">
        <v>1263</v>
      </c>
      <c r="G1269" s="3">
        <f>VLOOKUP(A1269,Übersicht!$C$2:$P$67,14,FALSE)</f>
        <v>3</v>
      </c>
      <c r="H1269" s="3">
        <v>1</v>
      </c>
      <c r="I1269" s="24">
        <v>237.11111111111111</v>
      </c>
      <c r="J1269" s="3">
        <v>2019</v>
      </c>
      <c r="K1269" s="4">
        <f t="shared" si="19"/>
        <v>43</v>
      </c>
      <c r="L1269" s="21">
        <f>VLOOKUP(A1269,Übersicht!$C$2:$F$67,4,FALSE)</f>
        <v>45</v>
      </c>
      <c r="M1269" s="21">
        <f>VLOOKUP(A1269,Übersicht!$C$2:$F$67,4,FALSE)</f>
        <v>45</v>
      </c>
      <c r="N1269" s="3" t="s">
        <v>67</v>
      </c>
      <c r="O1269" s="3">
        <v>1</v>
      </c>
      <c r="P1269" s="4">
        <f>VLOOKUP(A1269,Übersicht!$C$2:$I$67,7,FALSE)*100</f>
        <v>40</v>
      </c>
      <c r="Q1269" s="4" t="s">
        <v>67</v>
      </c>
      <c r="R1269" s="4">
        <f>VLOOKUP(A1269,Übersicht!$C$2:$J$67,8,FALSE)*100</f>
        <v>100</v>
      </c>
      <c r="S1269" s="4" t="str">
        <f>VLOOKUP(A1269,Übersicht!$C$2:$K$67,9,FALSE)</f>
        <v>-</v>
      </c>
      <c r="T1269" s="4" t="str">
        <f>VLOOKUP(A1269,Übersicht!$C$2:$L$67,10,FALSE)</f>
        <v>-</v>
      </c>
      <c r="U1269" s="25">
        <f>VLOOKUP(A1269,Übersicht!$C$2:$M$67,11,FALSE)</f>
        <v>12000</v>
      </c>
      <c r="V1269" s="25" t="str">
        <f>VLOOKUP(A1269,Übersicht!$C$2:$N$67,12,FALSE)</f>
        <v>-</v>
      </c>
      <c r="W1269" s="25" t="str">
        <f>VLOOKUP(A1269,Übersicht!$C$2:$O$67,13,FALSE)</f>
        <v>-</v>
      </c>
      <c r="X1269" s="4" t="s">
        <v>67</v>
      </c>
    </row>
    <row r="1270" spans="1:24" x14ac:dyDescent="0.35">
      <c r="A1270" s="3">
        <v>2220</v>
      </c>
      <c r="B1270" s="22" t="s">
        <v>15</v>
      </c>
      <c r="C1270" t="s">
        <v>31</v>
      </c>
      <c r="D1270" s="23">
        <f>VLOOKUP(A1270,Übersicht!$C$2:$D$67,2,FALSE)</f>
        <v>0</v>
      </c>
      <c r="E1270" s="23" t="str">
        <f>VLOOKUP(A1270,Übersicht!$C$2:$E$67,3,FALSE)</f>
        <v>&gt; 16 bar</v>
      </c>
      <c r="F1270" s="3">
        <v>1264</v>
      </c>
      <c r="G1270" s="3">
        <f>VLOOKUP(A1270,Übersicht!$C$2:$P$67,14,FALSE)</f>
        <v>3</v>
      </c>
      <c r="H1270" s="3">
        <v>1</v>
      </c>
      <c r="I1270" s="24">
        <v>237.11111111111111</v>
      </c>
      <c r="J1270" s="3">
        <v>2020</v>
      </c>
      <c r="K1270" s="4">
        <f t="shared" si="19"/>
        <v>44</v>
      </c>
      <c r="L1270" s="21">
        <f>VLOOKUP(A1270,Übersicht!$C$2:$F$67,4,FALSE)</f>
        <v>45</v>
      </c>
      <c r="M1270" s="21">
        <f>VLOOKUP(A1270,Übersicht!$C$2:$F$67,4,FALSE)</f>
        <v>45</v>
      </c>
      <c r="N1270" s="3" t="s">
        <v>67</v>
      </c>
      <c r="O1270" s="3">
        <v>1</v>
      </c>
      <c r="P1270" s="4">
        <f>VLOOKUP(A1270,Übersicht!$C$2:$I$67,7,FALSE)*100</f>
        <v>40</v>
      </c>
      <c r="Q1270" s="4" t="s">
        <v>67</v>
      </c>
      <c r="R1270" s="4">
        <f>VLOOKUP(A1270,Übersicht!$C$2:$J$67,8,FALSE)*100</f>
        <v>100</v>
      </c>
      <c r="S1270" s="4" t="str">
        <f>VLOOKUP(A1270,Übersicht!$C$2:$K$67,9,FALSE)</f>
        <v>-</v>
      </c>
      <c r="T1270" s="4" t="str">
        <f>VLOOKUP(A1270,Übersicht!$C$2:$L$67,10,FALSE)</f>
        <v>-</v>
      </c>
      <c r="U1270" s="25">
        <f>VLOOKUP(A1270,Übersicht!$C$2:$M$67,11,FALSE)</f>
        <v>12000</v>
      </c>
      <c r="V1270" s="25" t="str">
        <f>VLOOKUP(A1270,Übersicht!$C$2:$N$67,12,FALSE)</f>
        <v>-</v>
      </c>
      <c r="W1270" s="25" t="str">
        <f>VLOOKUP(A1270,Übersicht!$C$2:$O$67,13,FALSE)</f>
        <v>-</v>
      </c>
      <c r="X1270" s="4" t="s">
        <v>67</v>
      </c>
    </row>
    <row r="1271" spans="1:24" x14ac:dyDescent="0.35">
      <c r="A1271" s="3">
        <v>2220</v>
      </c>
      <c r="B1271" s="22" t="s">
        <v>15</v>
      </c>
      <c r="C1271" t="s">
        <v>31</v>
      </c>
      <c r="D1271" s="23">
        <f>VLOOKUP(A1271,Übersicht!$C$2:$D$67,2,FALSE)</f>
        <v>0</v>
      </c>
      <c r="E1271" s="23" t="str">
        <f>VLOOKUP(A1271,Übersicht!$C$2:$E$67,3,FALSE)</f>
        <v>&gt; 16 bar</v>
      </c>
      <c r="F1271" s="3">
        <v>1265</v>
      </c>
      <c r="G1271" s="3">
        <f>VLOOKUP(A1271,Übersicht!$C$2:$P$67,14,FALSE)</f>
        <v>3</v>
      </c>
      <c r="H1271" s="3">
        <v>1</v>
      </c>
      <c r="I1271" s="24">
        <v>237.11111111111111</v>
      </c>
      <c r="J1271" s="3">
        <v>2021</v>
      </c>
      <c r="K1271" s="4">
        <f t="shared" si="19"/>
        <v>45</v>
      </c>
      <c r="L1271" s="21">
        <f>VLOOKUP(A1271,Übersicht!$C$2:$F$67,4,FALSE)</f>
        <v>45</v>
      </c>
      <c r="M1271" s="21">
        <f>VLOOKUP(A1271,Übersicht!$C$2:$F$67,4,FALSE)</f>
        <v>45</v>
      </c>
      <c r="N1271" s="3" t="s">
        <v>67</v>
      </c>
      <c r="O1271" s="3">
        <v>1</v>
      </c>
      <c r="P1271" s="4">
        <f>VLOOKUP(A1271,Übersicht!$C$2:$I$67,7,FALSE)*100</f>
        <v>40</v>
      </c>
      <c r="Q1271" s="4" t="s">
        <v>67</v>
      </c>
      <c r="R1271" s="4">
        <f>VLOOKUP(A1271,Übersicht!$C$2:$J$67,8,FALSE)*100</f>
        <v>100</v>
      </c>
      <c r="S1271" s="4" t="str">
        <f>VLOOKUP(A1271,Übersicht!$C$2:$K$67,9,FALSE)</f>
        <v>-</v>
      </c>
      <c r="T1271" s="4" t="str">
        <f>VLOOKUP(A1271,Übersicht!$C$2:$L$67,10,FALSE)</f>
        <v>-</v>
      </c>
      <c r="U1271" s="25">
        <f>VLOOKUP(A1271,Übersicht!$C$2:$M$67,11,FALSE)</f>
        <v>12000</v>
      </c>
      <c r="V1271" s="25" t="str">
        <f>VLOOKUP(A1271,Übersicht!$C$2:$N$67,12,FALSE)</f>
        <v>-</v>
      </c>
      <c r="W1271" s="25" t="str">
        <f>VLOOKUP(A1271,Übersicht!$C$2:$O$67,13,FALSE)</f>
        <v>-</v>
      </c>
      <c r="X1271" s="4" t="s">
        <v>67</v>
      </c>
    </row>
    <row r="1272" spans="1:24" x14ac:dyDescent="0.35">
      <c r="A1272" s="3">
        <v>2223</v>
      </c>
      <c r="B1272" s="22" t="s">
        <v>15</v>
      </c>
      <c r="C1272" s="21" t="s">
        <v>32</v>
      </c>
      <c r="D1272" s="23">
        <f>VLOOKUP(A1272,Übersicht!$C$2:$D$67,2,FALSE)</f>
        <v>0</v>
      </c>
      <c r="E1272" s="23" t="str">
        <f>VLOOKUP(A1272,Übersicht!$C$2:$E$67,3,FALSE)</f>
        <v>&gt; 16 bar</v>
      </c>
      <c r="F1272" s="3">
        <v>1266</v>
      </c>
      <c r="G1272" s="3">
        <f>VLOOKUP(A1272,Übersicht!$C$2:$P$67,14,FALSE)</f>
        <v>3</v>
      </c>
      <c r="H1272" s="3">
        <v>1</v>
      </c>
      <c r="I1272" s="24">
        <v>1778.3333333333333</v>
      </c>
      <c r="J1272" s="3">
        <v>1992</v>
      </c>
      <c r="K1272" s="4">
        <f t="shared" si="19"/>
        <v>1</v>
      </c>
      <c r="L1272" s="21">
        <f>VLOOKUP(A1272,Übersicht!$C$2:$F$67,4,FALSE)</f>
        <v>30</v>
      </c>
      <c r="M1272" s="21">
        <f>VLOOKUP(A1272,Übersicht!$C$2:$F$67,4,FALSE)</f>
        <v>30</v>
      </c>
      <c r="N1272" s="3" t="s">
        <v>67</v>
      </c>
      <c r="O1272" s="3">
        <v>1</v>
      </c>
      <c r="P1272" s="4">
        <f>VLOOKUP(A1272,Übersicht!$C$2:$I$67,7,FALSE)*100</f>
        <v>60</v>
      </c>
      <c r="Q1272" s="4" t="s">
        <v>67</v>
      </c>
      <c r="R1272" s="4">
        <f>VLOOKUP(A1272,Übersicht!$C$2:$J$67,8,FALSE)*100</f>
        <v>100</v>
      </c>
      <c r="S1272" s="4" t="str">
        <f>VLOOKUP(A1272,Übersicht!$C$2:$K$67,9,FALSE)</f>
        <v>-</v>
      </c>
      <c r="T1272" s="4" t="str">
        <f>VLOOKUP(A1272,Übersicht!$C$2:$L$67,10,FALSE)</f>
        <v>-</v>
      </c>
      <c r="U1272" s="25">
        <f>VLOOKUP(A1272,Übersicht!$C$2:$M$67,11,FALSE)</f>
        <v>9800</v>
      </c>
      <c r="V1272" s="25" t="str">
        <f>VLOOKUP(A1272,Übersicht!$C$2:$N$67,12,FALSE)</f>
        <v>-</v>
      </c>
      <c r="W1272" s="25" t="str">
        <f>VLOOKUP(A1272,Übersicht!$C$2:$O$67,13,FALSE)</f>
        <v>-</v>
      </c>
      <c r="X1272" s="4" t="s">
        <v>67</v>
      </c>
    </row>
    <row r="1273" spans="1:24" x14ac:dyDescent="0.35">
      <c r="A1273" s="3">
        <v>2223</v>
      </c>
      <c r="B1273" s="22" t="s">
        <v>15</v>
      </c>
      <c r="C1273" s="21" t="s">
        <v>32</v>
      </c>
      <c r="D1273" s="23">
        <f>VLOOKUP(A1273,Übersicht!$C$2:$D$67,2,FALSE)</f>
        <v>0</v>
      </c>
      <c r="E1273" s="23" t="str">
        <f>VLOOKUP(A1273,Übersicht!$C$2:$E$67,3,FALSE)</f>
        <v>&gt; 16 bar</v>
      </c>
      <c r="F1273" s="3">
        <v>1267</v>
      </c>
      <c r="G1273" s="3">
        <f>VLOOKUP(A1273,Übersicht!$C$2:$P$67,14,FALSE)</f>
        <v>3</v>
      </c>
      <c r="H1273" s="3">
        <v>1</v>
      </c>
      <c r="I1273" s="24">
        <v>1778.3333333333333</v>
      </c>
      <c r="J1273" s="3">
        <v>1993</v>
      </c>
      <c r="K1273" s="4">
        <f t="shared" si="19"/>
        <v>2</v>
      </c>
      <c r="L1273" s="21">
        <f>VLOOKUP(A1273,Übersicht!$C$2:$F$67,4,FALSE)</f>
        <v>30</v>
      </c>
      <c r="M1273" s="21">
        <f>VLOOKUP(A1273,Übersicht!$C$2:$F$67,4,FALSE)</f>
        <v>30</v>
      </c>
      <c r="N1273" s="3" t="s">
        <v>67</v>
      </c>
      <c r="O1273" s="3">
        <v>1</v>
      </c>
      <c r="P1273" s="4">
        <f>VLOOKUP(A1273,Übersicht!$C$2:$I$67,7,FALSE)*100</f>
        <v>60</v>
      </c>
      <c r="Q1273" s="4" t="s">
        <v>67</v>
      </c>
      <c r="R1273" s="4">
        <f>VLOOKUP(A1273,Übersicht!$C$2:$J$67,8,FALSE)*100</f>
        <v>100</v>
      </c>
      <c r="S1273" s="4" t="str">
        <f>VLOOKUP(A1273,Übersicht!$C$2:$K$67,9,FALSE)</f>
        <v>-</v>
      </c>
      <c r="T1273" s="4" t="str">
        <f>VLOOKUP(A1273,Übersicht!$C$2:$L$67,10,FALSE)</f>
        <v>-</v>
      </c>
      <c r="U1273" s="25">
        <f>VLOOKUP(A1273,Übersicht!$C$2:$M$67,11,FALSE)</f>
        <v>9800</v>
      </c>
      <c r="V1273" s="25" t="str">
        <f>VLOOKUP(A1273,Übersicht!$C$2:$N$67,12,FALSE)</f>
        <v>-</v>
      </c>
      <c r="W1273" s="25" t="str">
        <f>VLOOKUP(A1273,Übersicht!$C$2:$O$67,13,FALSE)</f>
        <v>-</v>
      </c>
      <c r="X1273" s="4" t="s">
        <v>67</v>
      </c>
    </row>
    <row r="1274" spans="1:24" x14ac:dyDescent="0.35">
      <c r="A1274" s="3">
        <v>2223</v>
      </c>
      <c r="B1274" s="22" t="s">
        <v>15</v>
      </c>
      <c r="C1274" s="21" t="s">
        <v>32</v>
      </c>
      <c r="D1274" s="23">
        <f>VLOOKUP(A1274,Übersicht!$C$2:$D$67,2,FALSE)</f>
        <v>0</v>
      </c>
      <c r="E1274" s="23" t="str">
        <f>VLOOKUP(A1274,Übersicht!$C$2:$E$67,3,FALSE)</f>
        <v>&gt; 16 bar</v>
      </c>
      <c r="F1274" s="3">
        <v>1268</v>
      </c>
      <c r="G1274" s="3">
        <f>VLOOKUP(A1274,Übersicht!$C$2:$P$67,14,FALSE)</f>
        <v>3</v>
      </c>
      <c r="H1274" s="3">
        <v>1</v>
      </c>
      <c r="I1274" s="24">
        <v>1778.3333333333333</v>
      </c>
      <c r="J1274" s="3">
        <v>1994</v>
      </c>
      <c r="K1274" s="4">
        <f t="shared" si="19"/>
        <v>3</v>
      </c>
      <c r="L1274" s="21">
        <f>VLOOKUP(A1274,Übersicht!$C$2:$F$67,4,FALSE)</f>
        <v>30</v>
      </c>
      <c r="M1274" s="21">
        <f>VLOOKUP(A1274,Übersicht!$C$2:$F$67,4,FALSE)</f>
        <v>30</v>
      </c>
      <c r="N1274" s="3" t="s">
        <v>67</v>
      </c>
      <c r="O1274" s="3">
        <v>1</v>
      </c>
      <c r="P1274" s="4">
        <f>VLOOKUP(A1274,Übersicht!$C$2:$I$67,7,FALSE)*100</f>
        <v>60</v>
      </c>
      <c r="Q1274" s="4" t="s">
        <v>67</v>
      </c>
      <c r="R1274" s="4">
        <f>VLOOKUP(A1274,Übersicht!$C$2:$J$67,8,FALSE)*100</f>
        <v>100</v>
      </c>
      <c r="S1274" s="4" t="str">
        <f>VLOOKUP(A1274,Übersicht!$C$2:$K$67,9,FALSE)</f>
        <v>-</v>
      </c>
      <c r="T1274" s="4" t="str">
        <f>VLOOKUP(A1274,Übersicht!$C$2:$L$67,10,FALSE)</f>
        <v>-</v>
      </c>
      <c r="U1274" s="25">
        <f>VLOOKUP(A1274,Übersicht!$C$2:$M$67,11,FALSE)</f>
        <v>9800</v>
      </c>
      <c r="V1274" s="25" t="str">
        <f>VLOOKUP(A1274,Übersicht!$C$2:$N$67,12,FALSE)</f>
        <v>-</v>
      </c>
      <c r="W1274" s="25" t="str">
        <f>VLOOKUP(A1274,Übersicht!$C$2:$O$67,13,FALSE)</f>
        <v>-</v>
      </c>
      <c r="X1274" s="4" t="s">
        <v>67</v>
      </c>
    </row>
    <row r="1275" spans="1:24" x14ac:dyDescent="0.35">
      <c r="A1275" s="3">
        <v>2223</v>
      </c>
      <c r="B1275" s="22" t="s">
        <v>15</v>
      </c>
      <c r="C1275" s="21" t="s">
        <v>32</v>
      </c>
      <c r="D1275" s="23">
        <f>VLOOKUP(A1275,Übersicht!$C$2:$D$67,2,FALSE)</f>
        <v>0</v>
      </c>
      <c r="E1275" s="23" t="str">
        <f>VLOOKUP(A1275,Übersicht!$C$2:$E$67,3,FALSE)</f>
        <v>&gt; 16 bar</v>
      </c>
      <c r="F1275" s="3">
        <v>1269</v>
      </c>
      <c r="G1275" s="3">
        <f>VLOOKUP(A1275,Übersicht!$C$2:$P$67,14,FALSE)</f>
        <v>3</v>
      </c>
      <c r="H1275" s="3">
        <v>1</v>
      </c>
      <c r="I1275" s="24">
        <v>1778.3333333333333</v>
      </c>
      <c r="J1275" s="3">
        <v>1995</v>
      </c>
      <c r="K1275" s="4">
        <f t="shared" si="19"/>
        <v>4</v>
      </c>
      <c r="L1275" s="21">
        <f>VLOOKUP(A1275,Übersicht!$C$2:$F$67,4,FALSE)</f>
        <v>30</v>
      </c>
      <c r="M1275" s="21">
        <f>VLOOKUP(A1275,Übersicht!$C$2:$F$67,4,FALSE)</f>
        <v>30</v>
      </c>
      <c r="N1275" s="3" t="s">
        <v>67</v>
      </c>
      <c r="O1275" s="3">
        <v>1</v>
      </c>
      <c r="P1275" s="4">
        <f>VLOOKUP(A1275,Übersicht!$C$2:$I$67,7,FALSE)*100</f>
        <v>60</v>
      </c>
      <c r="Q1275" s="4" t="s">
        <v>67</v>
      </c>
      <c r="R1275" s="4">
        <f>VLOOKUP(A1275,Übersicht!$C$2:$J$67,8,FALSE)*100</f>
        <v>100</v>
      </c>
      <c r="S1275" s="4" t="str">
        <f>VLOOKUP(A1275,Übersicht!$C$2:$K$67,9,FALSE)</f>
        <v>-</v>
      </c>
      <c r="T1275" s="4" t="str">
        <f>VLOOKUP(A1275,Übersicht!$C$2:$L$67,10,FALSE)</f>
        <v>-</v>
      </c>
      <c r="U1275" s="25">
        <f>VLOOKUP(A1275,Übersicht!$C$2:$M$67,11,FALSE)</f>
        <v>9800</v>
      </c>
      <c r="V1275" s="25" t="str">
        <f>VLOOKUP(A1275,Übersicht!$C$2:$N$67,12,FALSE)</f>
        <v>-</v>
      </c>
      <c r="W1275" s="25" t="str">
        <f>VLOOKUP(A1275,Übersicht!$C$2:$O$67,13,FALSE)</f>
        <v>-</v>
      </c>
      <c r="X1275" s="4" t="s">
        <v>67</v>
      </c>
    </row>
    <row r="1276" spans="1:24" x14ac:dyDescent="0.35">
      <c r="A1276" s="3">
        <v>2223</v>
      </c>
      <c r="B1276" s="22" t="s">
        <v>15</v>
      </c>
      <c r="C1276" s="21" t="s">
        <v>32</v>
      </c>
      <c r="D1276" s="23">
        <f>VLOOKUP(A1276,Übersicht!$C$2:$D$67,2,FALSE)</f>
        <v>0</v>
      </c>
      <c r="E1276" s="23" t="str">
        <f>VLOOKUP(A1276,Übersicht!$C$2:$E$67,3,FALSE)</f>
        <v>&gt; 16 bar</v>
      </c>
      <c r="F1276" s="3">
        <v>1270</v>
      </c>
      <c r="G1276" s="3">
        <f>VLOOKUP(A1276,Übersicht!$C$2:$P$67,14,FALSE)</f>
        <v>3</v>
      </c>
      <c r="H1276" s="3">
        <v>1</v>
      </c>
      <c r="I1276" s="24">
        <v>1778.3333333333333</v>
      </c>
      <c r="J1276" s="3">
        <v>1996</v>
      </c>
      <c r="K1276" s="4">
        <f t="shared" si="19"/>
        <v>5</v>
      </c>
      <c r="L1276" s="21">
        <f>VLOOKUP(A1276,Übersicht!$C$2:$F$67,4,FALSE)</f>
        <v>30</v>
      </c>
      <c r="M1276" s="21">
        <f>VLOOKUP(A1276,Übersicht!$C$2:$F$67,4,FALSE)</f>
        <v>30</v>
      </c>
      <c r="N1276" s="3" t="s">
        <v>67</v>
      </c>
      <c r="O1276" s="3">
        <v>1</v>
      </c>
      <c r="P1276" s="4">
        <f>VLOOKUP(A1276,Übersicht!$C$2:$I$67,7,FALSE)*100</f>
        <v>60</v>
      </c>
      <c r="Q1276" s="4" t="s">
        <v>67</v>
      </c>
      <c r="R1276" s="4">
        <f>VLOOKUP(A1276,Übersicht!$C$2:$J$67,8,FALSE)*100</f>
        <v>100</v>
      </c>
      <c r="S1276" s="4" t="str">
        <f>VLOOKUP(A1276,Übersicht!$C$2:$K$67,9,FALSE)</f>
        <v>-</v>
      </c>
      <c r="T1276" s="4" t="str">
        <f>VLOOKUP(A1276,Übersicht!$C$2:$L$67,10,FALSE)</f>
        <v>-</v>
      </c>
      <c r="U1276" s="25">
        <f>VLOOKUP(A1276,Übersicht!$C$2:$M$67,11,FALSE)</f>
        <v>9800</v>
      </c>
      <c r="V1276" s="25" t="str">
        <f>VLOOKUP(A1276,Übersicht!$C$2:$N$67,12,FALSE)</f>
        <v>-</v>
      </c>
      <c r="W1276" s="25" t="str">
        <f>VLOOKUP(A1276,Übersicht!$C$2:$O$67,13,FALSE)</f>
        <v>-</v>
      </c>
      <c r="X1276" s="4" t="s">
        <v>67</v>
      </c>
    </row>
    <row r="1277" spans="1:24" x14ac:dyDescent="0.35">
      <c r="A1277" s="3">
        <v>2223</v>
      </c>
      <c r="B1277" s="22" t="s">
        <v>15</v>
      </c>
      <c r="C1277" s="21" t="s">
        <v>32</v>
      </c>
      <c r="D1277" s="23">
        <f>VLOOKUP(A1277,Übersicht!$C$2:$D$67,2,FALSE)</f>
        <v>0</v>
      </c>
      <c r="E1277" s="23" t="str">
        <f>VLOOKUP(A1277,Übersicht!$C$2:$E$67,3,FALSE)</f>
        <v>&gt; 16 bar</v>
      </c>
      <c r="F1277" s="3">
        <v>1271</v>
      </c>
      <c r="G1277" s="3">
        <f>VLOOKUP(A1277,Übersicht!$C$2:$P$67,14,FALSE)</f>
        <v>3</v>
      </c>
      <c r="H1277" s="3">
        <v>1</v>
      </c>
      <c r="I1277" s="24">
        <v>1778.3333333333333</v>
      </c>
      <c r="J1277" s="3">
        <v>1997</v>
      </c>
      <c r="K1277" s="4">
        <f t="shared" si="19"/>
        <v>6</v>
      </c>
      <c r="L1277" s="21">
        <f>VLOOKUP(A1277,Übersicht!$C$2:$F$67,4,FALSE)</f>
        <v>30</v>
      </c>
      <c r="M1277" s="21">
        <f>VLOOKUP(A1277,Übersicht!$C$2:$F$67,4,FALSE)</f>
        <v>30</v>
      </c>
      <c r="N1277" s="3" t="s">
        <v>67</v>
      </c>
      <c r="O1277" s="3">
        <v>1</v>
      </c>
      <c r="P1277" s="4">
        <f>VLOOKUP(A1277,Übersicht!$C$2:$I$67,7,FALSE)*100</f>
        <v>60</v>
      </c>
      <c r="Q1277" s="4" t="s">
        <v>67</v>
      </c>
      <c r="R1277" s="4">
        <f>VLOOKUP(A1277,Übersicht!$C$2:$J$67,8,FALSE)*100</f>
        <v>100</v>
      </c>
      <c r="S1277" s="4" t="str">
        <f>VLOOKUP(A1277,Übersicht!$C$2:$K$67,9,FALSE)</f>
        <v>-</v>
      </c>
      <c r="T1277" s="4" t="str">
        <f>VLOOKUP(A1277,Übersicht!$C$2:$L$67,10,FALSE)</f>
        <v>-</v>
      </c>
      <c r="U1277" s="25">
        <f>VLOOKUP(A1277,Übersicht!$C$2:$M$67,11,FALSE)</f>
        <v>9800</v>
      </c>
      <c r="V1277" s="25" t="str">
        <f>VLOOKUP(A1277,Übersicht!$C$2:$N$67,12,FALSE)</f>
        <v>-</v>
      </c>
      <c r="W1277" s="25" t="str">
        <f>VLOOKUP(A1277,Übersicht!$C$2:$O$67,13,FALSE)</f>
        <v>-</v>
      </c>
      <c r="X1277" s="4" t="s">
        <v>67</v>
      </c>
    </row>
    <row r="1278" spans="1:24" x14ac:dyDescent="0.35">
      <c r="A1278" s="3">
        <v>2223</v>
      </c>
      <c r="B1278" s="22" t="s">
        <v>15</v>
      </c>
      <c r="C1278" s="21" t="s">
        <v>32</v>
      </c>
      <c r="D1278" s="23">
        <f>VLOOKUP(A1278,Übersicht!$C$2:$D$67,2,FALSE)</f>
        <v>0</v>
      </c>
      <c r="E1278" s="23" t="str">
        <f>VLOOKUP(A1278,Übersicht!$C$2:$E$67,3,FALSE)</f>
        <v>&gt; 16 bar</v>
      </c>
      <c r="F1278" s="3">
        <v>1272</v>
      </c>
      <c r="G1278" s="3">
        <f>VLOOKUP(A1278,Übersicht!$C$2:$P$67,14,FALSE)</f>
        <v>3</v>
      </c>
      <c r="H1278" s="3">
        <v>1</v>
      </c>
      <c r="I1278" s="24">
        <v>1778.3333333333333</v>
      </c>
      <c r="J1278" s="3">
        <v>1998</v>
      </c>
      <c r="K1278" s="4">
        <f t="shared" si="19"/>
        <v>7</v>
      </c>
      <c r="L1278" s="21">
        <f>VLOOKUP(A1278,Übersicht!$C$2:$F$67,4,FALSE)</f>
        <v>30</v>
      </c>
      <c r="M1278" s="21">
        <f>VLOOKUP(A1278,Übersicht!$C$2:$F$67,4,FALSE)</f>
        <v>30</v>
      </c>
      <c r="N1278" s="3" t="s">
        <v>67</v>
      </c>
      <c r="O1278" s="3">
        <v>1</v>
      </c>
      <c r="P1278" s="4">
        <f>VLOOKUP(A1278,Übersicht!$C$2:$I$67,7,FALSE)*100</f>
        <v>60</v>
      </c>
      <c r="Q1278" s="4" t="s">
        <v>67</v>
      </c>
      <c r="R1278" s="4">
        <f>VLOOKUP(A1278,Übersicht!$C$2:$J$67,8,FALSE)*100</f>
        <v>100</v>
      </c>
      <c r="S1278" s="4" t="str">
        <f>VLOOKUP(A1278,Übersicht!$C$2:$K$67,9,FALSE)</f>
        <v>-</v>
      </c>
      <c r="T1278" s="4" t="str">
        <f>VLOOKUP(A1278,Übersicht!$C$2:$L$67,10,FALSE)</f>
        <v>-</v>
      </c>
      <c r="U1278" s="25">
        <f>VLOOKUP(A1278,Übersicht!$C$2:$M$67,11,FALSE)</f>
        <v>9800</v>
      </c>
      <c r="V1278" s="25" t="str">
        <f>VLOOKUP(A1278,Übersicht!$C$2:$N$67,12,FALSE)</f>
        <v>-</v>
      </c>
      <c r="W1278" s="25" t="str">
        <f>VLOOKUP(A1278,Übersicht!$C$2:$O$67,13,FALSE)</f>
        <v>-</v>
      </c>
      <c r="X1278" s="4" t="s">
        <v>67</v>
      </c>
    </row>
    <row r="1279" spans="1:24" x14ac:dyDescent="0.35">
      <c r="A1279" s="3">
        <v>2223</v>
      </c>
      <c r="B1279" s="22" t="s">
        <v>15</v>
      </c>
      <c r="C1279" s="21" t="s">
        <v>32</v>
      </c>
      <c r="D1279" s="23">
        <f>VLOOKUP(A1279,Übersicht!$C$2:$D$67,2,FALSE)</f>
        <v>0</v>
      </c>
      <c r="E1279" s="23" t="str">
        <f>VLOOKUP(A1279,Übersicht!$C$2:$E$67,3,FALSE)</f>
        <v>&gt; 16 bar</v>
      </c>
      <c r="F1279" s="3">
        <v>1273</v>
      </c>
      <c r="G1279" s="3">
        <f>VLOOKUP(A1279,Übersicht!$C$2:$P$67,14,FALSE)</f>
        <v>3</v>
      </c>
      <c r="H1279" s="3">
        <v>1</v>
      </c>
      <c r="I1279" s="24">
        <v>1778.3333333333333</v>
      </c>
      <c r="J1279" s="3">
        <v>1999</v>
      </c>
      <c r="K1279" s="4">
        <f t="shared" si="19"/>
        <v>8</v>
      </c>
      <c r="L1279" s="21">
        <f>VLOOKUP(A1279,Übersicht!$C$2:$F$67,4,FALSE)</f>
        <v>30</v>
      </c>
      <c r="M1279" s="21">
        <f>VLOOKUP(A1279,Übersicht!$C$2:$F$67,4,FALSE)</f>
        <v>30</v>
      </c>
      <c r="N1279" s="3" t="s">
        <v>67</v>
      </c>
      <c r="O1279" s="3">
        <v>1</v>
      </c>
      <c r="P1279" s="4">
        <f>VLOOKUP(A1279,Übersicht!$C$2:$I$67,7,FALSE)*100</f>
        <v>60</v>
      </c>
      <c r="Q1279" s="4" t="s">
        <v>67</v>
      </c>
      <c r="R1279" s="4">
        <f>VLOOKUP(A1279,Übersicht!$C$2:$J$67,8,FALSE)*100</f>
        <v>100</v>
      </c>
      <c r="S1279" s="4" t="str">
        <f>VLOOKUP(A1279,Übersicht!$C$2:$K$67,9,FALSE)</f>
        <v>-</v>
      </c>
      <c r="T1279" s="4" t="str">
        <f>VLOOKUP(A1279,Übersicht!$C$2:$L$67,10,FALSE)</f>
        <v>-</v>
      </c>
      <c r="U1279" s="25">
        <f>VLOOKUP(A1279,Übersicht!$C$2:$M$67,11,FALSE)</f>
        <v>9800</v>
      </c>
      <c r="V1279" s="25" t="str">
        <f>VLOOKUP(A1279,Übersicht!$C$2:$N$67,12,FALSE)</f>
        <v>-</v>
      </c>
      <c r="W1279" s="25" t="str">
        <f>VLOOKUP(A1279,Übersicht!$C$2:$O$67,13,FALSE)</f>
        <v>-</v>
      </c>
      <c r="X1279" s="4" t="s">
        <v>67</v>
      </c>
    </row>
    <row r="1280" spans="1:24" x14ac:dyDescent="0.35">
      <c r="A1280" s="3">
        <v>2223</v>
      </c>
      <c r="B1280" s="22" t="s">
        <v>15</v>
      </c>
      <c r="C1280" s="21" t="s">
        <v>32</v>
      </c>
      <c r="D1280" s="23">
        <f>VLOOKUP(A1280,Übersicht!$C$2:$D$67,2,FALSE)</f>
        <v>0</v>
      </c>
      <c r="E1280" s="23" t="str">
        <f>VLOOKUP(A1280,Übersicht!$C$2:$E$67,3,FALSE)</f>
        <v>&gt; 16 bar</v>
      </c>
      <c r="F1280" s="3">
        <v>1274</v>
      </c>
      <c r="G1280" s="3">
        <f>VLOOKUP(A1280,Übersicht!$C$2:$P$67,14,FALSE)</f>
        <v>3</v>
      </c>
      <c r="H1280" s="3">
        <v>1</v>
      </c>
      <c r="I1280" s="24">
        <v>1778.3333333333333</v>
      </c>
      <c r="J1280" s="3">
        <v>2000</v>
      </c>
      <c r="K1280" s="4">
        <f t="shared" si="19"/>
        <v>9</v>
      </c>
      <c r="L1280" s="21">
        <f>VLOOKUP(A1280,Übersicht!$C$2:$F$67,4,FALSE)</f>
        <v>30</v>
      </c>
      <c r="M1280" s="21">
        <f>VLOOKUP(A1280,Übersicht!$C$2:$F$67,4,FALSE)</f>
        <v>30</v>
      </c>
      <c r="N1280" s="3" t="s">
        <v>67</v>
      </c>
      <c r="O1280" s="3">
        <v>1</v>
      </c>
      <c r="P1280" s="4">
        <f>VLOOKUP(A1280,Übersicht!$C$2:$I$67,7,FALSE)*100</f>
        <v>60</v>
      </c>
      <c r="Q1280" s="4" t="s">
        <v>67</v>
      </c>
      <c r="R1280" s="4">
        <f>VLOOKUP(A1280,Übersicht!$C$2:$J$67,8,FALSE)*100</f>
        <v>100</v>
      </c>
      <c r="S1280" s="4" t="str">
        <f>VLOOKUP(A1280,Übersicht!$C$2:$K$67,9,FALSE)</f>
        <v>-</v>
      </c>
      <c r="T1280" s="4" t="str">
        <f>VLOOKUP(A1280,Übersicht!$C$2:$L$67,10,FALSE)</f>
        <v>-</v>
      </c>
      <c r="U1280" s="25">
        <f>VLOOKUP(A1280,Übersicht!$C$2:$M$67,11,FALSE)</f>
        <v>9800</v>
      </c>
      <c r="V1280" s="25" t="str">
        <f>VLOOKUP(A1280,Übersicht!$C$2:$N$67,12,FALSE)</f>
        <v>-</v>
      </c>
      <c r="W1280" s="25" t="str">
        <f>VLOOKUP(A1280,Übersicht!$C$2:$O$67,13,FALSE)</f>
        <v>-</v>
      </c>
      <c r="X1280" s="4" t="s">
        <v>67</v>
      </c>
    </row>
    <row r="1281" spans="1:24" x14ac:dyDescent="0.35">
      <c r="A1281" s="3">
        <v>2223</v>
      </c>
      <c r="B1281" s="22" t="s">
        <v>15</v>
      </c>
      <c r="C1281" s="21" t="s">
        <v>32</v>
      </c>
      <c r="D1281" s="23">
        <f>VLOOKUP(A1281,Übersicht!$C$2:$D$67,2,FALSE)</f>
        <v>0</v>
      </c>
      <c r="E1281" s="23" t="str">
        <f>VLOOKUP(A1281,Übersicht!$C$2:$E$67,3,FALSE)</f>
        <v>&gt; 16 bar</v>
      </c>
      <c r="F1281" s="3">
        <v>1275</v>
      </c>
      <c r="G1281" s="3">
        <f>VLOOKUP(A1281,Übersicht!$C$2:$P$67,14,FALSE)</f>
        <v>3</v>
      </c>
      <c r="H1281" s="3">
        <v>1</v>
      </c>
      <c r="I1281" s="24">
        <v>1778.3333333333333</v>
      </c>
      <c r="J1281" s="3">
        <v>2001</v>
      </c>
      <c r="K1281" s="4">
        <f t="shared" si="19"/>
        <v>10</v>
      </c>
      <c r="L1281" s="21">
        <f>VLOOKUP(A1281,Übersicht!$C$2:$F$67,4,FALSE)</f>
        <v>30</v>
      </c>
      <c r="M1281" s="21">
        <f>VLOOKUP(A1281,Übersicht!$C$2:$F$67,4,FALSE)</f>
        <v>30</v>
      </c>
      <c r="N1281" s="3" t="s">
        <v>67</v>
      </c>
      <c r="O1281" s="3">
        <v>1</v>
      </c>
      <c r="P1281" s="4">
        <f>VLOOKUP(A1281,Übersicht!$C$2:$I$67,7,FALSE)*100</f>
        <v>60</v>
      </c>
      <c r="Q1281" s="4" t="s">
        <v>67</v>
      </c>
      <c r="R1281" s="4">
        <f>VLOOKUP(A1281,Übersicht!$C$2:$J$67,8,FALSE)*100</f>
        <v>100</v>
      </c>
      <c r="S1281" s="4" t="str">
        <f>VLOOKUP(A1281,Übersicht!$C$2:$K$67,9,FALSE)</f>
        <v>-</v>
      </c>
      <c r="T1281" s="4" t="str">
        <f>VLOOKUP(A1281,Übersicht!$C$2:$L$67,10,FALSE)</f>
        <v>-</v>
      </c>
      <c r="U1281" s="25">
        <f>VLOOKUP(A1281,Übersicht!$C$2:$M$67,11,FALSE)</f>
        <v>9800</v>
      </c>
      <c r="V1281" s="25" t="str">
        <f>VLOOKUP(A1281,Übersicht!$C$2:$N$67,12,FALSE)</f>
        <v>-</v>
      </c>
      <c r="W1281" s="25" t="str">
        <f>VLOOKUP(A1281,Übersicht!$C$2:$O$67,13,FALSE)</f>
        <v>-</v>
      </c>
      <c r="X1281" s="4" t="s">
        <v>67</v>
      </c>
    </row>
    <row r="1282" spans="1:24" x14ac:dyDescent="0.35">
      <c r="A1282" s="3">
        <v>2223</v>
      </c>
      <c r="B1282" s="22" t="s">
        <v>15</v>
      </c>
      <c r="C1282" s="21" t="s">
        <v>32</v>
      </c>
      <c r="D1282" s="23">
        <f>VLOOKUP(A1282,Übersicht!$C$2:$D$67,2,FALSE)</f>
        <v>0</v>
      </c>
      <c r="E1282" s="23" t="str">
        <f>VLOOKUP(A1282,Übersicht!$C$2:$E$67,3,FALSE)</f>
        <v>&gt; 16 bar</v>
      </c>
      <c r="F1282" s="3">
        <v>1276</v>
      </c>
      <c r="G1282" s="3">
        <f>VLOOKUP(A1282,Übersicht!$C$2:$P$67,14,FALSE)</f>
        <v>3</v>
      </c>
      <c r="H1282" s="3">
        <v>1</v>
      </c>
      <c r="I1282" s="24">
        <v>1778.3333333333333</v>
      </c>
      <c r="J1282" s="3">
        <v>2002</v>
      </c>
      <c r="K1282" s="4">
        <f t="shared" si="19"/>
        <v>11</v>
      </c>
      <c r="L1282" s="21">
        <f>VLOOKUP(A1282,Übersicht!$C$2:$F$67,4,FALSE)</f>
        <v>30</v>
      </c>
      <c r="M1282" s="21">
        <f>VLOOKUP(A1282,Übersicht!$C$2:$F$67,4,FALSE)</f>
        <v>30</v>
      </c>
      <c r="N1282" s="3" t="s">
        <v>67</v>
      </c>
      <c r="O1282" s="3">
        <v>1</v>
      </c>
      <c r="P1282" s="4">
        <f>VLOOKUP(A1282,Übersicht!$C$2:$I$67,7,FALSE)*100</f>
        <v>60</v>
      </c>
      <c r="Q1282" s="4" t="s">
        <v>67</v>
      </c>
      <c r="R1282" s="4">
        <f>VLOOKUP(A1282,Übersicht!$C$2:$J$67,8,FALSE)*100</f>
        <v>100</v>
      </c>
      <c r="S1282" s="4" t="str">
        <f>VLOOKUP(A1282,Übersicht!$C$2:$K$67,9,FALSE)</f>
        <v>-</v>
      </c>
      <c r="T1282" s="4" t="str">
        <f>VLOOKUP(A1282,Übersicht!$C$2:$L$67,10,FALSE)</f>
        <v>-</v>
      </c>
      <c r="U1282" s="25">
        <f>VLOOKUP(A1282,Übersicht!$C$2:$M$67,11,FALSE)</f>
        <v>9800</v>
      </c>
      <c r="V1282" s="25" t="str">
        <f>VLOOKUP(A1282,Übersicht!$C$2:$N$67,12,FALSE)</f>
        <v>-</v>
      </c>
      <c r="W1282" s="25" t="str">
        <f>VLOOKUP(A1282,Übersicht!$C$2:$O$67,13,FALSE)</f>
        <v>-</v>
      </c>
      <c r="X1282" s="4" t="s">
        <v>67</v>
      </c>
    </row>
    <row r="1283" spans="1:24" x14ac:dyDescent="0.35">
      <c r="A1283" s="3">
        <v>2223</v>
      </c>
      <c r="B1283" s="22" t="s">
        <v>15</v>
      </c>
      <c r="C1283" s="21" t="s">
        <v>32</v>
      </c>
      <c r="D1283" s="23">
        <f>VLOOKUP(A1283,Übersicht!$C$2:$D$67,2,FALSE)</f>
        <v>0</v>
      </c>
      <c r="E1283" s="23" t="str">
        <f>VLOOKUP(A1283,Übersicht!$C$2:$E$67,3,FALSE)</f>
        <v>&gt; 16 bar</v>
      </c>
      <c r="F1283" s="3">
        <v>1277</v>
      </c>
      <c r="G1283" s="3">
        <f>VLOOKUP(A1283,Übersicht!$C$2:$P$67,14,FALSE)</f>
        <v>3</v>
      </c>
      <c r="H1283" s="3">
        <v>1</v>
      </c>
      <c r="I1283" s="24">
        <v>1778.3333333333333</v>
      </c>
      <c r="J1283" s="3">
        <v>2003</v>
      </c>
      <c r="K1283" s="4">
        <f t="shared" si="19"/>
        <v>12</v>
      </c>
      <c r="L1283" s="21">
        <f>VLOOKUP(A1283,Übersicht!$C$2:$F$67,4,FALSE)</f>
        <v>30</v>
      </c>
      <c r="M1283" s="21">
        <f>VLOOKUP(A1283,Übersicht!$C$2:$F$67,4,FALSE)</f>
        <v>30</v>
      </c>
      <c r="N1283" s="3" t="s">
        <v>67</v>
      </c>
      <c r="O1283" s="3">
        <v>1</v>
      </c>
      <c r="P1283" s="4">
        <f>VLOOKUP(A1283,Übersicht!$C$2:$I$67,7,FALSE)*100</f>
        <v>60</v>
      </c>
      <c r="Q1283" s="4" t="s">
        <v>67</v>
      </c>
      <c r="R1283" s="4">
        <f>VLOOKUP(A1283,Übersicht!$C$2:$J$67,8,FALSE)*100</f>
        <v>100</v>
      </c>
      <c r="S1283" s="4" t="str">
        <f>VLOOKUP(A1283,Übersicht!$C$2:$K$67,9,FALSE)</f>
        <v>-</v>
      </c>
      <c r="T1283" s="4" t="str">
        <f>VLOOKUP(A1283,Übersicht!$C$2:$L$67,10,FALSE)</f>
        <v>-</v>
      </c>
      <c r="U1283" s="25">
        <f>VLOOKUP(A1283,Übersicht!$C$2:$M$67,11,FALSE)</f>
        <v>9800</v>
      </c>
      <c r="V1283" s="25" t="str">
        <f>VLOOKUP(A1283,Übersicht!$C$2:$N$67,12,FALSE)</f>
        <v>-</v>
      </c>
      <c r="W1283" s="25" t="str">
        <f>VLOOKUP(A1283,Übersicht!$C$2:$O$67,13,FALSE)</f>
        <v>-</v>
      </c>
      <c r="X1283" s="4" t="s">
        <v>67</v>
      </c>
    </row>
    <row r="1284" spans="1:24" x14ac:dyDescent="0.35">
      <c r="A1284" s="3">
        <v>2223</v>
      </c>
      <c r="B1284" s="22" t="s">
        <v>15</v>
      </c>
      <c r="C1284" s="21" t="s">
        <v>32</v>
      </c>
      <c r="D1284" s="23">
        <f>VLOOKUP(A1284,Übersicht!$C$2:$D$67,2,FALSE)</f>
        <v>0</v>
      </c>
      <c r="E1284" s="23" t="str">
        <f>VLOOKUP(A1284,Übersicht!$C$2:$E$67,3,FALSE)</f>
        <v>&gt; 16 bar</v>
      </c>
      <c r="F1284" s="3">
        <v>1278</v>
      </c>
      <c r="G1284" s="3">
        <f>VLOOKUP(A1284,Übersicht!$C$2:$P$67,14,FALSE)</f>
        <v>3</v>
      </c>
      <c r="H1284" s="3">
        <v>1</v>
      </c>
      <c r="I1284" s="24">
        <v>1778.3333333333333</v>
      </c>
      <c r="J1284" s="3">
        <v>2004</v>
      </c>
      <c r="K1284" s="4">
        <f t="shared" si="19"/>
        <v>13</v>
      </c>
      <c r="L1284" s="21">
        <f>VLOOKUP(A1284,Übersicht!$C$2:$F$67,4,FALSE)</f>
        <v>30</v>
      </c>
      <c r="M1284" s="21">
        <f>VLOOKUP(A1284,Übersicht!$C$2:$F$67,4,FALSE)</f>
        <v>30</v>
      </c>
      <c r="N1284" s="3" t="s">
        <v>67</v>
      </c>
      <c r="O1284" s="3">
        <v>1</v>
      </c>
      <c r="P1284" s="4">
        <f>VLOOKUP(A1284,Übersicht!$C$2:$I$67,7,FALSE)*100</f>
        <v>60</v>
      </c>
      <c r="Q1284" s="4" t="s">
        <v>67</v>
      </c>
      <c r="R1284" s="4">
        <f>VLOOKUP(A1284,Übersicht!$C$2:$J$67,8,FALSE)*100</f>
        <v>100</v>
      </c>
      <c r="S1284" s="4" t="str">
        <f>VLOOKUP(A1284,Übersicht!$C$2:$K$67,9,FALSE)</f>
        <v>-</v>
      </c>
      <c r="T1284" s="4" t="str">
        <f>VLOOKUP(A1284,Übersicht!$C$2:$L$67,10,FALSE)</f>
        <v>-</v>
      </c>
      <c r="U1284" s="25">
        <f>VLOOKUP(A1284,Übersicht!$C$2:$M$67,11,FALSE)</f>
        <v>9800</v>
      </c>
      <c r="V1284" s="25" t="str">
        <f>VLOOKUP(A1284,Übersicht!$C$2:$N$67,12,FALSE)</f>
        <v>-</v>
      </c>
      <c r="W1284" s="25" t="str">
        <f>VLOOKUP(A1284,Übersicht!$C$2:$O$67,13,FALSE)</f>
        <v>-</v>
      </c>
      <c r="X1284" s="4" t="s">
        <v>67</v>
      </c>
    </row>
    <row r="1285" spans="1:24" x14ac:dyDescent="0.35">
      <c r="A1285" s="3">
        <v>2223</v>
      </c>
      <c r="B1285" s="22" t="s">
        <v>15</v>
      </c>
      <c r="C1285" s="21" t="s">
        <v>32</v>
      </c>
      <c r="D1285" s="23">
        <f>VLOOKUP(A1285,Übersicht!$C$2:$D$67,2,FALSE)</f>
        <v>0</v>
      </c>
      <c r="E1285" s="23" t="str">
        <f>VLOOKUP(A1285,Übersicht!$C$2:$E$67,3,FALSE)</f>
        <v>&gt; 16 bar</v>
      </c>
      <c r="F1285" s="3">
        <v>1279</v>
      </c>
      <c r="G1285" s="3">
        <f>VLOOKUP(A1285,Übersicht!$C$2:$P$67,14,FALSE)</f>
        <v>3</v>
      </c>
      <c r="H1285" s="3">
        <v>1</v>
      </c>
      <c r="I1285" s="24">
        <v>1778.3333333333333</v>
      </c>
      <c r="J1285" s="3">
        <v>2005</v>
      </c>
      <c r="K1285" s="4">
        <f t="shared" si="19"/>
        <v>14</v>
      </c>
      <c r="L1285" s="21">
        <f>VLOOKUP(A1285,Übersicht!$C$2:$F$67,4,FALSE)</f>
        <v>30</v>
      </c>
      <c r="M1285" s="21">
        <f>VLOOKUP(A1285,Übersicht!$C$2:$F$67,4,FALSE)</f>
        <v>30</v>
      </c>
      <c r="N1285" s="3" t="s">
        <v>67</v>
      </c>
      <c r="O1285" s="3">
        <v>1</v>
      </c>
      <c r="P1285" s="4">
        <f>VLOOKUP(A1285,Übersicht!$C$2:$I$67,7,FALSE)*100</f>
        <v>60</v>
      </c>
      <c r="Q1285" s="4" t="s">
        <v>67</v>
      </c>
      <c r="R1285" s="4">
        <f>VLOOKUP(A1285,Übersicht!$C$2:$J$67,8,FALSE)*100</f>
        <v>100</v>
      </c>
      <c r="S1285" s="4" t="str">
        <f>VLOOKUP(A1285,Übersicht!$C$2:$K$67,9,FALSE)</f>
        <v>-</v>
      </c>
      <c r="T1285" s="4" t="str">
        <f>VLOOKUP(A1285,Übersicht!$C$2:$L$67,10,FALSE)</f>
        <v>-</v>
      </c>
      <c r="U1285" s="25">
        <f>VLOOKUP(A1285,Übersicht!$C$2:$M$67,11,FALSE)</f>
        <v>9800</v>
      </c>
      <c r="V1285" s="25" t="str">
        <f>VLOOKUP(A1285,Übersicht!$C$2:$N$67,12,FALSE)</f>
        <v>-</v>
      </c>
      <c r="W1285" s="25" t="str">
        <f>VLOOKUP(A1285,Übersicht!$C$2:$O$67,13,FALSE)</f>
        <v>-</v>
      </c>
      <c r="X1285" s="4" t="s">
        <v>67</v>
      </c>
    </row>
    <row r="1286" spans="1:24" x14ac:dyDescent="0.35">
      <c r="A1286" s="3">
        <v>2223</v>
      </c>
      <c r="B1286" s="22" t="s">
        <v>15</v>
      </c>
      <c r="C1286" s="21" t="s">
        <v>32</v>
      </c>
      <c r="D1286" s="23">
        <f>VLOOKUP(A1286,Übersicht!$C$2:$D$67,2,FALSE)</f>
        <v>0</v>
      </c>
      <c r="E1286" s="23" t="str">
        <f>VLOOKUP(A1286,Übersicht!$C$2:$E$67,3,FALSE)</f>
        <v>&gt; 16 bar</v>
      </c>
      <c r="F1286" s="3">
        <v>1280</v>
      </c>
      <c r="G1286" s="3">
        <f>VLOOKUP(A1286,Übersicht!$C$2:$P$67,14,FALSE)</f>
        <v>3</v>
      </c>
      <c r="H1286" s="3">
        <v>1</v>
      </c>
      <c r="I1286" s="24">
        <v>1778.3333333333333</v>
      </c>
      <c r="J1286" s="3">
        <v>2006</v>
      </c>
      <c r="K1286" s="4">
        <f t="shared" si="19"/>
        <v>15</v>
      </c>
      <c r="L1286" s="21">
        <f>VLOOKUP(A1286,Übersicht!$C$2:$F$67,4,FALSE)</f>
        <v>30</v>
      </c>
      <c r="M1286" s="21">
        <f>VLOOKUP(A1286,Übersicht!$C$2:$F$67,4,FALSE)</f>
        <v>30</v>
      </c>
      <c r="N1286" s="3" t="s">
        <v>67</v>
      </c>
      <c r="O1286" s="3">
        <v>1</v>
      </c>
      <c r="P1286" s="4">
        <f>VLOOKUP(A1286,Übersicht!$C$2:$I$67,7,FALSE)*100</f>
        <v>60</v>
      </c>
      <c r="Q1286" s="4" t="s">
        <v>67</v>
      </c>
      <c r="R1286" s="4">
        <f>VLOOKUP(A1286,Übersicht!$C$2:$J$67,8,FALSE)*100</f>
        <v>100</v>
      </c>
      <c r="S1286" s="4" t="str">
        <f>VLOOKUP(A1286,Übersicht!$C$2:$K$67,9,FALSE)</f>
        <v>-</v>
      </c>
      <c r="T1286" s="4" t="str">
        <f>VLOOKUP(A1286,Übersicht!$C$2:$L$67,10,FALSE)</f>
        <v>-</v>
      </c>
      <c r="U1286" s="25">
        <f>VLOOKUP(A1286,Übersicht!$C$2:$M$67,11,FALSE)</f>
        <v>9800</v>
      </c>
      <c r="V1286" s="25" t="str">
        <f>VLOOKUP(A1286,Übersicht!$C$2:$N$67,12,FALSE)</f>
        <v>-</v>
      </c>
      <c r="W1286" s="25" t="str">
        <f>VLOOKUP(A1286,Übersicht!$C$2:$O$67,13,FALSE)</f>
        <v>-</v>
      </c>
      <c r="X1286" s="4" t="s">
        <v>67</v>
      </c>
    </row>
    <row r="1287" spans="1:24" x14ac:dyDescent="0.35">
      <c r="A1287" s="3">
        <v>2223</v>
      </c>
      <c r="B1287" s="22" t="s">
        <v>15</v>
      </c>
      <c r="C1287" s="21" t="s">
        <v>32</v>
      </c>
      <c r="D1287" s="23">
        <f>VLOOKUP(A1287,Übersicht!$C$2:$D$67,2,FALSE)</f>
        <v>0</v>
      </c>
      <c r="E1287" s="23" t="str">
        <f>VLOOKUP(A1287,Übersicht!$C$2:$E$67,3,FALSE)</f>
        <v>&gt; 16 bar</v>
      </c>
      <c r="F1287" s="3">
        <v>1281</v>
      </c>
      <c r="G1287" s="3">
        <f>VLOOKUP(A1287,Übersicht!$C$2:$P$67,14,FALSE)</f>
        <v>3</v>
      </c>
      <c r="H1287" s="3">
        <v>1</v>
      </c>
      <c r="I1287" s="24">
        <v>1778.3333333333333</v>
      </c>
      <c r="J1287" s="3">
        <v>2007</v>
      </c>
      <c r="K1287" s="4">
        <f t="shared" ref="K1287:K1350" si="20">IF(M1287-($K$2-J1287)&lt;=0,0,M1287-($K$2-J1287))</f>
        <v>16</v>
      </c>
      <c r="L1287" s="21">
        <f>VLOOKUP(A1287,Übersicht!$C$2:$F$67,4,FALSE)</f>
        <v>30</v>
      </c>
      <c r="M1287" s="21">
        <f>VLOOKUP(A1287,Übersicht!$C$2:$F$67,4,FALSE)</f>
        <v>30</v>
      </c>
      <c r="N1287" s="3" t="s">
        <v>67</v>
      </c>
      <c r="O1287" s="3">
        <v>1</v>
      </c>
      <c r="P1287" s="4">
        <f>VLOOKUP(A1287,Übersicht!$C$2:$I$67,7,FALSE)*100</f>
        <v>60</v>
      </c>
      <c r="Q1287" s="4" t="s">
        <v>67</v>
      </c>
      <c r="R1287" s="4">
        <f>VLOOKUP(A1287,Übersicht!$C$2:$J$67,8,FALSE)*100</f>
        <v>100</v>
      </c>
      <c r="S1287" s="4" t="str">
        <f>VLOOKUP(A1287,Übersicht!$C$2:$K$67,9,FALSE)</f>
        <v>-</v>
      </c>
      <c r="T1287" s="4" t="str">
        <f>VLOOKUP(A1287,Übersicht!$C$2:$L$67,10,FALSE)</f>
        <v>-</v>
      </c>
      <c r="U1287" s="25">
        <f>VLOOKUP(A1287,Übersicht!$C$2:$M$67,11,FALSE)</f>
        <v>9800</v>
      </c>
      <c r="V1287" s="25" t="str">
        <f>VLOOKUP(A1287,Übersicht!$C$2:$N$67,12,FALSE)</f>
        <v>-</v>
      </c>
      <c r="W1287" s="25" t="str">
        <f>VLOOKUP(A1287,Übersicht!$C$2:$O$67,13,FALSE)</f>
        <v>-</v>
      </c>
      <c r="X1287" s="4" t="s">
        <v>67</v>
      </c>
    </row>
    <row r="1288" spans="1:24" x14ac:dyDescent="0.35">
      <c r="A1288" s="3">
        <v>2223</v>
      </c>
      <c r="B1288" s="22" t="s">
        <v>15</v>
      </c>
      <c r="C1288" s="21" t="s">
        <v>32</v>
      </c>
      <c r="D1288" s="23">
        <f>VLOOKUP(A1288,Übersicht!$C$2:$D$67,2,FALSE)</f>
        <v>0</v>
      </c>
      <c r="E1288" s="23" t="str">
        <f>VLOOKUP(A1288,Übersicht!$C$2:$E$67,3,FALSE)</f>
        <v>&gt; 16 bar</v>
      </c>
      <c r="F1288" s="3">
        <v>1282</v>
      </c>
      <c r="G1288" s="3">
        <f>VLOOKUP(A1288,Übersicht!$C$2:$P$67,14,FALSE)</f>
        <v>3</v>
      </c>
      <c r="H1288" s="3">
        <v>1</v>
      </c>
      <c r="I1288" s="24">
        <v>1778.3333333333333</v>
      </c>
      <c r="J1288" s="3">
        <v>2008</v>
      </c>
      <c r="K1288" s="4">
        <f t="shared" si="20"/>
        <v>17</v>
      </c>
      <c r="L1288" s="21">
        <f>VLOOKUP(A1288,Übersicht!$C$2:$F$67,4,FALSE)</f>
        <v>30</v>
      </c>
      <c r="M1288" s="21">
        <f>VLOOKUP(A1288,Übersicht!$C$2:$F$67,4,FALSE)</f>
        <v>30</v>
      </c>
      <c r="N1288" s="3" t="s">
        <v>67</v>
      </c>
      <c r="O1288" s="3">
        <v>1</v>
      </c>
      <c r="P1288" s="4">
        <f>VLOOKUP(A1288,Übersicht!$C$2:$I$67,7,FALSE)*100</f>
        <v>60</v>
      </c>
      <c r="Q1288" s="4" t="s">
        <v>67</v>
      </c>
      <c r="R1288" s="4">
        <f>VLOOKUP(A1288,Übersicht!$C$2:$J$67,8,FALSE)*100</f>
        <v>100</v>
      </c>
      <c r="S1288" s="4" t="str">
        <f>VLOOKUP(A1288,Übersicht!$C$2:$K$67,9,FALSE)</f>
        <v>-</v>
      </c>
      <c r="T1288" s="4" t="str">
        <f>VLOOKUP(A1288,Übersicht!$C$2:$L$67,10,FALSE)</f>
        <v>-</v>
      </c>
      <c r="U1288" s="25">
        <f>VLOOKUP(A1288,Übersicht!$C$2:$M$67,11,FALSE)</f>
        <v>9800</v>
      </c>
      <c r="V1288" s="25" t="str">
        <f>VLOOKUP(A1288,Übersicht!$C$2:$N$67,12,FALSE)</f>
        <v>-</v>
      </c>
      <c r="W1288" s="25" t="str">
        <f>VLOOKUP(A1288,Übersicht!$C$2:$O$67,13,FALSE)</f>
        <v>-</v>
      </c>
      <c r="X1288" s="4" t="s">
        <v>67</v>
      </c>
    </row>
    <row r="1289" spans="1:24" x14ac:dyDescent="0.35">
      <c r="A1289" s="3">
        <v>2223</v>
      </c>
      <c r="B1289" s="22" t="s">
        <v>15</v>
      </c>
      <c r="C1289" s="21" t="s">
        <v>32</v>
      </c>
      <c r="D1289" s="23">
        <f>VLOOKUP(A1289,Übersicht!$C$2:$D$67,2,FALSE)</f>
        <v>0</v>
      </c>
      <c r="E1289" s="23" t="str">
        <f>VLOOKUP(A1289,Übersicht!$C$2:$E$67,3,FALSE)</f>
        <v>&gt; 16 bar</v>
      </c>
      <c r="F1289" s="3">
        <v>1283</v>
      </c>
      <c r="G1289" s="3">
        <f>VLOOKUP(A1289,Übersicht!$C$2:$P$67,14,FALSE)</f>
        <v>3</v>
      </c>
      <c r="H1289" s="3">
        <v>1</v>
      </c>
      <c r="I1289" s="24">
        <v>1778.3333333333333</v>
      </c>
      <c r="J1289" s="3">
        <v>2009</v>
      </c>
      <c r="K1289" s="4">
        <f t="shared" si="20"/>
        <v>18</v>
      </c>
      <c r="L1289" s="21">
        <f>VLOOKUP(A1289,Übersicht!$C$2:$F$67,4,FALSE)</f>
        <v>30</v>
      </c>
      <c r="M1289" s="21">
        <f>VLOOKUP(A1289,Übersicht!$C$2:$F$67,4,FALSE)</f>
        <v>30</v>
      </c>
      <c r="N1289" s="3" t="s">
        <v>67</v>
      </c>
      <c r="O1289" s="3">
        <v>1</v>
      </c>
      <c r="P1289" s="4">
        <f>VLOOKUP(A1289,Übersicht!$C$2:$I$67,7,FALSE)*100</f>
        <v>60</v>
      </c>
      <c r="Q1289" s="4" t="s">
        <v>67</v>
      </c>
      <c r="R1289" s="4">
        <f>VLOOKUP(A1289,Übersicht!$C$2:$J$67,8,FALSE)*100</f>
        <v>100</v>
      </c>
      <c r="S1289" s="4" t="str">
        <f>VLOOKUP(A1289,Übersicht!$C$2:$K$67,9,FALSE)</f>
        <v>-</v>
      </c>
      <c r="T1289" s="4" t="str">
        <f>VLOOKUP(A1289,Übersicht!$C$2:$L$67,10,FALSE)</f>
        <v>-</v>
      </c>
      <c r="U1289" s="25">
        <f>VLOOKUP(A1289,Übersicht!$C$2:$M$67,11,FALSE)</f>
        <v>9800</v>
      </c>
      <c r="V1289" s="25" t="str">
        <f>VLOOKUP(A1289,Übersicht!$C$2:$N$67,12,FALSE)</f>
        <v>-</v>
      </c>
      <c r="W1289" s="25" t="str">
        <f>VLOOKUP(A1289,Übersicht!$C$2:$O$67,13,FALSE)</f>
        <v>-</v>
      </c>
      <c r="X1289" s="4" t="s">
        <v>67</v>
      </c>
    </row>
    <row r="1290" spans="1:24" x14ac:dyDescent="0.35">
      <c r="A1290" s="3">
        <v>2223</v>
      </c>
      <c r="B1290" s="22" t="s">
        <v>15</v>
      </c>
      <c r="C1290" s="21" t="s">
        <v>32</v>
      </c>
      <c r="D1290" s="23">
        <f>VLOOKUP(A1290,Übersicht!$C$2:$D$67,2,FALSE)</f>
        <v>0</v>
      </c>
      <c r="E1290" s="23" t="str">
        <f>VLOOKUP(A1290,Übersicht!$C$2:$E$67,3,FALSE)</f>
        <v>&gt; 16 bar</v>
      </c>
      <c r="F1290" s="3">
        <v>1284</v>
      </c>
      <c r="G1290" s="3">
        <f>VLOOKUP(A1290,Übersicht!$C$2:$P$67,14,FALSE)</f>
        <v>3</v>
      </c>
      <c r="H1290" s="3">
        <v>1</v>
      </c>
      <c r="I1290" s="24">
        <v>1778.3333333333333</v>
      </c>
      <c r="J1290" s="3">
        <v>2010</v>
      </c>
      <c r="K1290" s="4">
        <f t="shared" si="20"/>
        <v>19</v>
      </c>
      <c r="L1290" s="21">
        <f>VLOOKUP(A1290,Übersicht!$C$2:$F$67,4,FALSE)</f>
        <v>30</v>
      </c>
      <c r="M1290" s="21">
        <f>VLOOKUP(A1290,Übersicht!$C$2:$F$67,4,FALSE)</f>
        <v>30</v>
      </c>
      <c r="N1290" s="3" t="s">
        <v>67</v>
      </c>
      <c r="O1290" s="3">
        <v>1</v>
      </c>
      <c r="P1290" s="4">
        <f>VLOOKUP(A1290,Übersicht!$C$2:$I$67,7,FALSE)*100</f>
        <v>60</v>
      </c>
      <c r="Q1290" s="4" t="s">
        <v>67</v>
      </c>
      <c r="R1290" s="4">
        <f>VLOOKUP(A1290,Übersicht!$C$2:$J$67,8,FALSE)*100</f>
        <v>100</v>
      </c>
      <c r="S1290" s="4" t="str">
        <f>VLOOKUP(A1290,Übersicht!$C$2:$K$67,9,FALSE)</f>
        <v>-</v>
      </c>
      <c r="T1290" s="4" t="str">
        <f>VLOOKUP(A1290,Übersicht!$C$2:$L$67,10,FALSE)</f>
        <v>-</v>
      </c>
      <c r="U1290" s="25">
        <f>VLOOKUP(A1290,Übersicht!$C$2:$M$67,11,FALSE)</f>
        <v>9800</v>
      </c>
      <c r="V1290" s="25" t="str">
        <f>VLOOKUP(A1290,Übersicht!$C$2:$N$67,12,FALSE)</f>
        <v>-</v>
      </c>
      <c r="W1290" s="25" t="str">
        <f>VLOOKUP(A1290,Übersicht!$C$2:$O$67,13,FALSE)</f>
        <v>-</v>
      </c>
      <c r="X1290" s="4" t="s">
        <v>67</v>
      </c>
    </row>
    <row r="1291" spans="1:24" x14ac:dyDescent="0.35">
      <c r="A1291" s="3">
        <v>2223</v>
      </c>
      <c r="B1291" s="22" t="s">
        <v>15</v>
      </c>
      <c r="C1291" s="21" t="s">
        <v>32</v>
      </c>
      <c r="D1291" s="23">
        <f>VLOOKUP(A1291,Übersicht!$C$2:$D$67,2,FALSE)</f>
        <v>0</v>
      </c>
      <c r="E1291" s="23" t="str">
        <f>VLOOKUP(A1291,Übersicht!$C$2:$E$67,3,FALSE)</f>
        <v>&gt; 16 bar</v>
      </c>
      <c r="F1291" s="3">
        <v>1285</v>
      </c>
      <c r="G1291" s="3">
        <f>VLOOKUP(A1291,Übersicht!$C$2:$P$67,14,FALSE)</f>
        <v>3</v>
      </c>
      <c r="H1291" s="3">
        <v>1</v>
      </c>
      <c r="I1291" s="24">
        <v>1778.3333333333333</v>
      </c>
      <c r="J1291" s="3">
        <v>2011</v>
      </c>
      <c r="K1291" s="4">
        <f t="shared" si="20"/>
        <v>20</v>
      </c>
      <c r="L1291" s="21">
        <f>VLOOKUP(A1291,Übersicht!$C$2:$F$67,4,FALSE)</f>
        <v>30</v>
      </c>
      <c r="M1291" s="21">
        <f>VLOOKUP(A1291,Übersicht!$C$2:$F$67,4,FALSE)</f>
        <v>30</v>
      </c>
      <c r="N1291" s="3" t="s">
        <v>67</v>
      </c>
      <c r="O1291" s="3">
        <v>1</v>
      </c>
      <c r="P1291" s="4">
        <f>VLOOKUP(A1291,Übersicht!$C$2:$I$67,7,FALSE)*100</f>
        <v>60</v>
      </c>
      <c r="Q1291" s="4" t="s">
        <v>67</v>
      </c>
      <c r="R1291" s="4">
        <f>VLOOKUP(A1291,Übersicht!$C$2:$J$67,8,FALSE)*100</f>
        <v>100</v>
      </c>
      <c r="S1291" s="4" t="str">
        <f>VLOOKUP(A1291,Übersicht!$C$2:$K$67,9,FALSE)</f>
        <v>-</v>
      </c>
      <c r="T1291" s="4" t="str">
        <f>VLOOKUP(A1291,Übersicht!$C$2:$L$67,10,FALSE)</f>
        <v>-</v>
      </c>
      <c r="U1291" s="25">
        <f>VLOOKUP(A1291,Übersicht!$C$2:$M$67,11,FALSE)</f>
        <v>9800</v>
      </c>
      <c r="V1291" s="25" t="str">
        <f>VLOOKUP(A1291,Übersicht!$C$2:$N$67,12,FALSE)</f>
        <v>-</v>
      </c>
      <c r="W1291" s="25" t="str">
        <f>VLOOKUP(A1291,Übersicht!$C$2:$O$67,13,FALSE)</f>
        <v>-</v>
      </c>
      <c r="X1291" s="4" t="s">
        <v>67</v>
      </c>
    </row>
    <row r="1292" spans="1:24" x14ac:dyDescent="0.35">
      <c r="A1292" s="3">
        <v>2223</v>
      </c>
      <c r="B1292" s="22" t="s">
        <v>15</v>
      </c>
      <c r="C1292" s="21" t="s">
        <v>32</v>
      </c>
      <c r="D1292" s="23">
        <f>VLOOKUP(A1292,Übersicht!$C$2:$D$67,2,FALSE)</f>
        <v>0</v>
      </c>
      <c r="E1292" s="23" t="str">
        <f>VLOOKUP(A1292,Übersicht!$C$2:$E$67,3,FALSE)</f>
        <v>&gt; 16 bar</v>
      </c>
      <c r="F1292" s="3">
        <v>1286</v>
      </c>
      <c r="G1292" s="3">
        <f>VLOOKUP(A1292,Übersicht!$C$2:$P$67,14,FALSE)</f>
        <v>3</v>
      </c>
      <c r="H1292" s="3">
        <v>1</v>
      </c>
      <c r="I1292" s="24">
        <v>1778.3333333333333</v>
      </c>
      <c r="J1292" s="3">
        <v>2012</v>
      </c>
      <c r="K1292" s="4">
        <f t="shared" si="20"/>
        <v>21</v>
      </c>
      <c r="L1292" s="21">
        <f>VLOOKUP(A1292,Übersicht!$C$2:$F$67,4,FALSE)</f>
        <v>30</v>
      </c>
      <c r="M1292" s="21">
        <f>VLOOKUP(A1292,Übersicht!$C$2:$F$67,4,FALSE)</f>
        <v>30</v>
      </c>
      <c r="N1292" s="3" t="s">
        <v>67</v>
      </c>
      <c r="O1292" s="3">
        <v>1</v>
      </c>
      <c r="P1292" s="4">
        <f>VLOOKUP(A1292,Übersicht!$C$2:$I$67,7,FALSE)*100</f>
        <v>60</v>
      </c>
      <c r="Q1292" s="4" t="s">
        <v>67</v>
      </c>
      <c r="R1292" s="4">
        <f>VLOOKUP(A1292,Übersicht!$C$2:$J$67,8,FALSE)*100</f>
        <v>100</v>
      </c>
      <c r="S1292" s="4" t="str">
        <f>VLOOKUP(A1292,Übersicht!$C$2:$K$67,9,FALSE)</f>
        <v>-</v>
      </c>
      <c r="T1292" s="4" t="str">
        <f>VLOOKUP(A1292,Übersicht!$C$2:$L$67,10,FALSE)</f>
        <v>-</v>
      </c>
      <c r="U1292" s="25">
        <f>VLOOKUP(A1292,Übersicht!$C$2:$M$67,11,FALSE)</f>
        <v>9800</v>
      </c>
      <c r="V1292" s="25" t="str">
        <f>VLOOKUP(A1292,Übersicht!$C$2:$N$67,12,FALSE)</f>
        <v>-</v>
      </c>
      <c r="W1292" s="25" t="str">
        <f>VLOOKUP(A1292,Übersicht!$C$2:$O$67,13,FALSE)</f>
        <v>-</v>
      </c>
      <c r="X1292" s="4" t="s">
        <v>67</v>
      </c>
    </row>
    <row r="1293" spans="1:24" x14ac:dyDescent="0.35">
      <c r="A1293" s="3">
        <v>2223</v>
      </c>
      <c r="B1293" s="22" t="s">
        <v>15</v>
      </c>
      <c r="C1293" s="21" t="s">
        <v>32</v>
      </c>
      <c r="D1293" s="23">
        <f>VLOOKUP(A1293,Übersicht!$C$2:$D$67,2,FALSE)</f>
        <v>0</v>
      </c>
      <c r="E1293" s="23" t="str">
        <f>VLOOKUP(A1293,Übersicht!$C$2:$E$67,3,FALSE)</f>
        <v>&gt; 16 bar</v>
      </c>
      <c r="F1293" s="3">
        <v>1287</v>
      </c>
      <c r="G1293" s="3">
        <f>VLOOKUP(A1293,Übersicht!$C$2:$P$67,14,FALSE)</f>
        <v>3</v>
      </c>
      <c r="H1293" s="3">
        <v>1</v>
      </c>
      <c r="I1293" s="24">
        <v>1778.3333333333333</v>
      </c>
      <c r="J1293" s="3">
        <v>2013</v>
      </c>
      <c r="K1293" s="4">
        <f t="shared" si="20"/>
        <v>22</v>
      </c>
      <c r="L1293" s="21">
        <f>VLOOKUP(A1293,Übersicht!$C$2:$F$67,4,FALSE)</f>
        <v>30</v>
      </c>
      <c r="M1293" s="21">
        <f>VLOOKUP(A1293,Übersicht!$C$2:$F$67,4,FALSE)</f>
        <v>30</v>
      </c>
      <c r="N1293" s="3" t="s">
        <v>67</v>
      </c>
      <c r="O1293" s="3">
        <v>1</v>
      </c>
      <c r="P1293" s="4">
        <f>VLOOKUP(A1293,Übersicht!$C$2:$I$67,7,FALSE)*100</f>
        <v>60</v>
      </c>
      <c r="Q1293" s="4" t="s">
        <v>67</v>
      </c>
      <c r="R1293" s="4">
        <f>VLOOKUP(A1293,Übersicht!$C$2:$J$67,8,FALSE)*100</f>
        <v>100</v>
      </c>
      <c r="S1293" s="4" t="str">
        <f>VLOOKUP(A1293,Übersicht!$C$2:$K$67,9,FALSE)</f>
        <v>-</v>
      </c>
      <c r="T1293" s="4" t="str">
        <f>VLOOKUP(A1293,Übersicht!$C$2:$L$67,10,FALSE)</f>
        <v>-</v>
      </c>
      <c r="U1293" s="25">
        <f>VLOOKUP(A1293,Übersicht!$C$2:$M$67,11,FALSE)</f>
        <v>9800</v>
      </c>
      <c r="V1293" s="25" t="str">
        <f>VLOOKUP(A1293,Übersicht!$C$2:$N$67,12,FALSE)</f>
        <v>-</v>
      </c>
      <c r="W1293" s="25" t="str">
        <f>VLOOKUP(A1293,Übersicht!$C$2:$O$67,13,FALSE)</f>
        <v>-</v>
      </c>
      <c r="X1293" s="4" t="s">
        <v>67</v>
      </c>
    </row>
    <row r="1294" spans="1:24" x14ac:dyDescent="0.35">
      <c r="A1294" s="3">
        <v>2223</v>
      </c>
      <c r="B1294" s="22" t="s">
        <v>15</v>
      </c>
      <c r="C1294" s="21" t="s">
        <v>32</v>
      </c>
      <c r="D1294" s="23">
        <f>VLOOKUP(A1294,Übersicht!$C$2:$D$67,2,FALSE)</f>
        <v>0</v>
      </c>
      <c r="E1294" s="23" t="str">
        <f>VLOOKUP(A1294,Übersicht!$C$2:$E$67,3,FALSE)</f>
        <v>&gt; 16 bar</v>
      </c>
      <c r="F1294" s="3">
        <v>1288</v>
      </c>
      <c r="G1294" s="3">
        <f>VLOOKUP(A1294,Übersicht!$C$2:$P$67,14,FALSE)</f>
        <v>3</v>
      </c>
      <c r="H1294" s="3">
        <v>1</v>
      </c>
      <c r="I1294" s="24">
        <v>1778.3333333333333</v>
      </c>
      <c r="J1294" s="3">
        <v>2014</v>
      </c>
      <c r="K1294" s="4">
        <f t="shared" si="20"/>
        <v>23</v>
      </c>
      <c r="L1294" s="21">
        <f>VLOOKUP(A1294,Übersicht!$C$2:$F$67,4,FALSE)</f>
        <v>30</v>
      </c>
      <c r="M1294" s="21">
        <f>VLOOKUP(A1294,Übersicht!$C$2:$F$67,4,FALSE)</f>
        <v>30</v>
      </c>
      <c r="N1294" s="3" t="s">
        <v>67</v>
      </c>
      <c r="O1294" s="3">
        <v>1</v>
      </c>
      <c r="P1294" s="4">
        <f>VLOOKUP(A1294,Übersicht!$C$2:$I$67,7,FALSE)*100</f>
        <v>60</v>
      </c>
      <c r="Q1294" s="4" t="s">
        <v>67</v>
      </c>
      <c r="R1294" s="4">
        <f>VLOOKUP(A1294,Übersicht!$C$2:$J$67,8,FALSE)*100</f>
        <v>100</v>
      </c>
      <c r="S1294" s="4" t="str">
        <f>VLOOKUP(A1294,Übersicht!$C$2:$K$67,9,FALSE)</f>
        <v>-</v>
      </c>
      <c r="T1294" s="4" t="str">
        <f>VLOOKUP(A1294,Übersicht!$C$2:$L$67,10,FALSE)</f>
        <v>-</v>
      </c>
      <c r="U1294" s="25">
        <f>VLOOKUP(A1294,Übersicht!$C$2:$M$67,11,FALSE)</f>
        <v>9800</v>
      </c>
      <c r="V1294" s="25" t="str">
        <f>VLOOKUP(A1294,Übersicht!$C$2:$N$67,12,FALSE)</f>
        <v>-</v>
      </c>
      <c r="W1294" s="25" t="str">
        <f>VLOOKUP(A1294,Übersicht!$C$2:$O$67,13,FALSE)</f>
        <v>-</v>
      </c>
      <c r="X1294" s="4" t="s">
        <v>67</v>
      </c>
    </row>
    <row r="1295" spans="1:24" x14ac:dyDescent="0.35">
      <c r="A1295" s="3">
        <v>2223</v>
      </c>
      <c r="B1295" s="22" t="s">
        <v>15</v>
      </c>
      <c r="C1295" s="21" t="s">
        <v>32</v>
      </c>
      <c r="D1295" s="23">
        <f>VLOOKUP(A1295,Übersicht!$C$2:$D$67,2,FALSE)</f>
        <v>0</v>
      </c>
      <c r="E1295" s="23" t="str">
        <f>VLOOKUP(A1295,Übersicht!$C$2:$E$67,3,FALSE)</f>
        <v>&gt; 16 bar</v>
      </c>
      <c r="F1295" s="3">
        <v>1289</v>
      </c>
      <c r="G1295" s="3">
        <f>VLOOKUP(A1295,Übersicht!$C$2:$P$67,14,FALSE)</f>
        <v>3</v>
      </c>
      <c r="H1295" s="3">
        <v>1</v>
      </c>
      <c r="I1295" s="24">
        <v>1778.3333333333333</v>
      </c>
      <c r="J1295" s="3">
        <v>2015</v>
      </c>
      <c r="K1295" s="4">
        <f t="shared" si="20"/>
        <v>24</v>
      </c>
      <c r="L1295" s="21">
        <f>VLOOKUP(A1295,Übersicht!$C$2:$F$67,4,FALSE)</f>
        <v>30</v>
      </c>
      <c r="M1295" s="21">
        <f>VLOOKUP(A1295,Übersicht!$C$2:$F$67,4,FALSE)</f>
        <v>30</v>
      </c>
      <c r="N1295" s="3" t="s">
        <v>67</v>
      </c>
      <c r="O1295" s="3">
        <v>1</v>
      </c>
      <c r="P1295" s="4">
        <f>VLOOKUP(A1295,Übersicht!$C$2:$I$67,7,FALSE)*100</f>
        <v>60</v>
      </c>
      <c r="Q1295" s="4" t="s">
        <v>67</v>
      </c>
      <c r="R1295" s="4">
        <f>VLOOKUP(A1295,Übersicht!$C$2:$J$67,8,FALSE)*100</f>
        <v>100</v>
      </c>
      <c r="S1295" s="4" t="str">
        <f>VLOOKUP(A1295,Übersicht!$C$2:$K$67,9,FALSE)</f>
        <v>-</v>
      </c>
      <c r="T1295" s="4" t="str">
        <f>VLOOKUP(A1295,Übersicht!$C$2:$L$67,10,FALSE)</f>
        <v>-</v>
      </c>
      <c r="U1295" s="25">
        <f>VLOOKUP(A1295,Übersicht!$C$2:$M$67,11,FALSE)</f>
        <v>9800</v>
      </c>
      <c r="V1295" s="25" t="str">
        <f>VLOOKUP(A1295,Übersicht!$C$2:$N$67,12,FALSE)</f>
        <v>-</v>
      </c>
      <c r="W1295" s="25" t="str">
        <f>VLOOKUP(A1295,Übersicht!$C$2:$O$67,13,FALSE)</f>
        <v>-</v>
      </c>
      <c r="X1295" s="4" t="s">
        <v>67</v>
      </c>
    </row>
    <row r="1296" spans="1:24" x14ac:dyDescent="0.35">
      <c r="A1296" s="3">
        <v>2223</v>
      </c>
      <c r="B1296" s="22" t="s">
        <v>15</v>
      </c>
      <c r="C1296" s="21" t="s">
        <v>32</v>
      </c>
      <c r="D1296" s="23">
        <f>VLOOKUP(A1296,Übersicht!$C$2:$D$67,2,FALSE)</f>
        <v>0</v>
      </c>
      <c r="E1296" s="23" t="str">
        <f>VLOOKUP(A1296,Übersicht!$C$2:$E$67,3,FALSE)</f>
        <v>&gt; 16 bar</v>
      </c>
      <c r="F1296" s="3">
        <v>1290</v>
      </c>
      <c r="G1296" s="3">
        <f>VLOOKUP(A1296,Übersicht!$C$2:$P$67,14,FALSE)</f>
        <v>3</v>
      </c>
      <c r="H1296" s="3">
        <v>1</v>
      </c>
      <c r="I1296" s="24">
        <v>1778.3333333333333</v>
      </c>
      <c r="J1296" s="3">
        <v>2016</v>
      </c>
      <c r="K1296" s="4">
        <f t="shared" si="20"/>
        <v>25</v>
      </c>
      <c r="L1296" s="21">
        <f>VLOOKUP(A1296,Übersicht!$C$2:$F$67,4,FALSE)</f>
        <v>30</v>
      </c>
      <c r="M1296" s="21">
        <f>VLOOKUP(A1296,Übersicht!$C$2:$F$67,4,FALSE)</f>
        <v>30</v>
      </c>
      <c r="N1296" s="3" t="s">
        <v>67</v>
      </c>
      <c r="O1296" s="3">
        <v>1</v>
      </c>
      <c r="P1296" s="4">
        <f>VLOOKUP(A1296,Übersicht!$C$2:$I$67,7,FALSE)*100</f>
        <v>60</v>
      </c>
      <c r="Q1296" s="4" t="s">
        <v>67</v>
      </c>
      <c r="R1296" s="4">
        <f>VLOOKUP(A1296,Übersicht!$C$2:$J$67,8,FALSE)*100</f>
        <v>100</v>
      </c>
      <c r="S1296" s="4" t="str">
        <f>VLOOKUP(A1296,Übersicht!$C$2:$K$67,9,FALSE)</f>
        <v>-</v>
      </c>
      <c r="T1296" s="4" t="str">
        <f>VLOOKUP(A1296,Übersicht!$C$2:$L$67,10,FALSE)</f>
        <v>-</v>
      </c>
      <c r="U1296" s="25">
        <f>VLOOKUP(A1296,Übersicht!$C$2:$M$67,11,FALSE)</f>
        <v>9800</v>
      </c>
      <c r="V1296" s="25" t="str">
        <f>VLOOKUP(A1296,Übersicht!$C$2:$N$67,12,FALSE)</f>
        <v>-</v>
      </c>
      <c r="W1296" s="25" t="str">
        <f>VLOOKUP(A1296,Übersicht!$C$2:$O$67,13,FALSE)</f>
        <v>-</v>
      </c>
      <c r="X1296" s="4" t="s">
        <v>67</v>
      </c>
    </row>
    <row r="1297" spans="1:24" x14ac:dyDescent="0.35">
      <c r="A1297" s="3">
        <v>2223</v>
      </c>
      <c r="B1297" s="22" t="s">
        <v>15</v>
      </c>
      <c r="C1297" s="21" t="s">
        <v>32</v>
      </c>
      <c r="D1297" s="23">
        <f>VLOOKUP(A1297,Übersicht!$C$2:$D$67,2,FALSE)</f>
        <v>0</v>
      </c>
      <c r="E1297" s="23" t="str">
        <f>VLOOKUP(A1297,Übersicht!$C$2:$E$67,3,FALSE)</f>
        <v>&gt; 16 bar</v>
      </c>
      <c r="F1297" s="3">
        <v>1291</v>
      </c>
      <c r="G1297" s="3">
        <f>VLOOKUP(A1297,Übersicht!$C$2:$P$67,14,FALSE)</f>
        <v>3</v>
      </c>
      <c r="H1297" s="3">
        <v>1</v>
      </c>
      <c r="I1297" s="24">
        <v>1778.3333333333333</v>
      </c>
      <c r="J1297" s="3">
        <v>2017</v>
      </c>
      <c r="K1297" s="4">
        <f t="shared" si="20"/>
        <v>26</v>
      </c>
      <c r="L1297" s="21">
        <f>VLOOKUP(A1297,Übersicht!$C$2:$F$67,4,FALSE)</f>
        <v>30</v>
      </c>
      <c r="M1297" s="21">
        <f>VLOOKUP(A1297,Übersicht!$C$2:$F$67,4,FALSE)</f>
        <v>30</v>
      </c>
      <c r="N1297" s="3" t="s">
        <v>67</v>
      </c>
      <c r="O1297" s="3">
        <v>1</v>
      </c>
      <c r="P1297" s="4">
        <f>VLOOKUP(A1297,Übersicht!$C$2:$I$67,7,FALSE)*100</f>
        <v>60</v>
      </c>
      <c r="Q1297" s="4" t="s">
        <v>67</v>
      </c>
      <c r="R1297" s="4">
        <f>VLOOKUP(A1297,Übersicht!$C$2:$J$67,8,FALSE)*100</f>
        <v>100</v>
      </c>
      <c r="S1297" s="4" t="str">
        <f>VLOOKUP(A1297,Übersicht!$C$2:$K$67,9,FALSE)</f>
        <v>-</v>
      </c>
      <c r="T1297" s="4" t="str">
        <f>VLOOKUP(A1297,Übersicht!$C$2:$L$67,10,FALSE)</f>
        <v>-</v>
      </c>
      <c r="U1297" s="25">
        <f>VLOOKUP(A1297,Übersicht!$C$2:$M$67,11,FALSE)</f>
        <v>9800</v>
      </c>
      <c r="V1297" s="25" t="str">
        <f>VLOOKUP(A1297,Übersicht!$C$2:$N$67,12,FALSE)</f>
        <v>-</v>
      </c>
      <c r="W1297" s="25" t="str">
        <f>VLOOKUP(A1297,Übersicht!$C$2:$O$67,13,FALSE)</f>
        <v>-</v>
      </c>
      <c r="X1297" s="4" t="s">
        <v>67</v>
      </c>
    </row>
    <row r="1298" spans="1:24" x14ac:dyDescent="0.35">
      <c r="A1298" s="3">
        <v>2223</v>
      </c>
      <c r="B1298" s="22" t="s">
        <v>15</v>
      </c>
      <c r="C1298" s="21" t="s">
        <v>32</v>
      </c>
      <c r="D1298" s="23">
        <f>VLOOKUP(A1298,Übersicht!$C$2:$D$67,2,FALSE)</f>
        <v>0</v>
      </c>
      <c r="E1298" s="23" t="str">
        <f>VLOOKUP(A1298,Übersicht!$C$2:$E$67,3,FALSE)</f>
        <v>&gt; 16 bar</v>
      </c>
      <c r="F1298" s="3">
        <v>1292</v>
      </c>
      <c r="G1298" s="3">
        <f>VLOOKUP(A1298,Übersicht!$C$2:$P$67,14,FALSE)</f>
        <v>3</v>
      </c>
      <c r="H1298" s="3">
        <v>1</v>
      </c>
      <c r="I1298" s="24">
        <v>1778.3333333333333</v>
      </c>
      <c r="J1298" s="3">
        <v>2018</v>
      </c>
      <c r="K1298" s="4">
        <f t="shared" si="20"/>
        <v>27</v>
      </c>
      <c r="L1298" s="21">
        <f>VLOOKUP(A1298,Übersicht!$C$2:$F$67,4,FALSE)</f>
        <v>30</v>
      </c>
      <c r="M1298" s="21">
        <f>VLOOKUP(A1298,Übersicht!$C$2:$F$67,4,FALSE)</f>
        <v>30</v>
      </c>
      <c r="N1298" s="3" t="s">
        <v>67</v>
      </c>
      <c r="O1298" s="3">
        <v>1</v>
      </c>
      <c r="P1298" s="4">
        <f>VLOOKUP(A1298,Übersicht!$C$2:$I$67,7,FALSE)*100</f>
        <v>60</v>
      </c>
      <c r="Q1298" s="4" t="s">
        <v>67</v>
      </c>
      <c r="R1298" s="4">
        <f>VLOOKUP(A1298,Übersicht!$C$2:$J$67,8,FALSE)*100</f>
        <v>100</v>
      </c>
      <c r="S1298" s="4" t="str">
        <f>VLOOKUP(A1298,Übersicht!$C$2:$K$67,9,FALSE)</f>
        <v>-</v>
      </c>
      <c r="T1298" s="4" t="str">
        <f>VLOOKUP(A1298,Übersicht!$C$2:$L$67,10,FALSE)</f>
        <v>-</v>
      </c>
      <c r="U1298" s="25">
        <f>VLOOKUP(A1298,Übersicht!$C$2:$M$67,11,FALSE)</f>
        <v>9800</v>
      </c>
      <c r="V1298" s="25" t="str">
        <f>VLOOKUP(A1298,Übersicht!$C$2:$N$67,12,FALSE)</f>
        <v>-</v>
      </c>
      <c r="W1298" s="25" t="str">
        <f>VLOOKUP(A1298,Übersicht!$C$2:$O$67,13,FALSE)</f>
        <v>-</v>
      </c>
      <c r="X1298" s="4" t="s">
        <v>67</v>
      </c>
    </row>
    <row r="1299" spans="1:24" x14ac:dyDescent="0.35">
      <c r="A1299" s="3">
        <v>2223</v>
      </c>
      <c r="B1299" s="22" t="s">
        <v>15</v>
      </c>
      <c r="C1299" s="21" t="s">
        <v>32</v>
      </c>
      <c r="D1299" s="23">
        <f>VLOOKUP(A1299,Übersicht!$C$2:$D$67,2,FALSE)</f>
        <v>0</v>
      </c>
      <c r="E1299" s="23" t="str">
        <f>VLOOKUP(A1299,Übersicht!$C$2:$E$67,3,FALSE)</f>
        <v>&gt; 16 bar</v>
      </c>
      <c r="F1299" s="3">
        <v>1293</v>
      </c>
      <c r="G1299" s="3">
        <f>VLOOKUP(A1299,Übersicht!$C$2:$P$67,14,FALSE)</f>
        <v>3</v>
      </c>
      <c r="H1299" s="3">
        <v>1</v>
      </c>
      <c r="I1299" s="24">
        <v>1778.3333333333333</v>
      </c>
      <c r="J1299" s="3">
        <v>2019</v>
      </c>
      <c r="K1299" s="4">
        <f t="shared" si="20"/>
        <v>28</v>
      </c>
      <c r="L1299" s="21">
        <f>VLOOKUP(A1299,Übersicht!$C$2:$F$67,4,FALSE)</f>
        <v>30</v>
      </c>
      <c r="M1299" s="21">
        <f>VLOOKUP(A1299,Übersicht!$C$2:$F$67,4,FALSE)</f>
        <v>30</v>
      </c>
      <c r="N1299" s="3" t="s">
        <v>67</v>
      </c>
      <c r="O1299" s="3">
        <v>1</v>
      </c>
      <c r="P1299" s="4">
        <f>VLOOKUP(A1299,Übersicht!$C$2:$I$67,7,FALSE)*100</f>
        <v>60</v>
      </c>
      <c r="Q1299" s="4" t="s">
        <v>67</v>
      </c>
      <c r="R1299" s="4">
        <f>VLOOKUP(A1299,Übersicht!$C$2:$J$67,8,FALSE)*100</f>
        <v>100</v>
      </c>
      <c r="S1299" s="4" t="str">
        <f>VLOOKUP(A1299,Übersicht!$C$2:$K$67,9,FALSE)</f>
        <v>-</v>
      </c>
      <c r="T1299" s="4" t="str">
        <f>VLOOKUP(A1299,Übersicht!$C$2:$L$67,10,FALSE)</f>
        <v>-</v>
      </c>
      <c r="U1299" s="25">
        <f>VLOOKUP(A1299,Übersicht!$C$2:$M$67,11,FALSE)</f>
        <v>9800</v>
      </c>
      <c r="V1299" s="25" t="str">
        <f>VLOOKUP(A1299,Übersicht!$C$2:$N$67,12,FALSE)</f>
        <v>-</v>
      </c>
      <c r="W1299" s="25" t="str">
        <f>VLOOKUP(A1299,Übersicht!$C$2:$O$67,13,FALSE)</f>
        <v>-</v>
      </c>
      <c r="X1299" s="4" t="s">
        <v>67</v>
      </c>
    </row>
    <row r="1300" spans="1:24" x14ac:dyDescent="0.35">
      <c r="A1300" s="3">
        <v>2223</v>
      </c>
      <c r="B1300" s="22" t="s">
        <v>15</v>
      </c>
      <c r="C1300" s="21" t="s">
        <v>32</v>
      </c>
      <c r="D1300" s="23">
        <f>VLOOKUP(A1300,Übersicht!$C$2:$D$67,2,FALSE)</f>
        <v>0</v>
      </c>
      <c r="E1300" s="23" t="str">
        <f>VLOOKUP(A1300,Übersicht!$C$2:$E$67,3,FALSE)</f>
        <v>&gt; 16 bar</v>
      </c>
      <c r="F1300" s="3">
        <v>1294</v>
      </c>
      <c r="G1300" s="3">
        <f>VLOOKUP(A1300,Übersicht!$C$2:$P$67,14,FALSE)</f>
        <v>3</v>
      </c>
      <c r="H1300" s="3">
        <v>1</v>
      </c>
      <c r="I1300" s="24">
        <v>1778.3333333333333</v>
      </c>
      <c r="J1300" s="3">
        <v>2020</v>
      </c>
      <c r="K1300" s="4">
        <f t="shared" si="20"/>
        <v>29</v>
      </c>
      <c r="L1300" s="21">
        <f>VLOOKUP(A1300,Übersicht!$C$2:$F$67,4,FALSE)</f>
        <v>30</v>
      </c>
      <c r="M1300" s="21">
        <f>VLOOKUP(A1300,Übersicht!$C$2:$F$67,4,FALSE)</f>
        <v>30</v>
      </c>
      <c r="N1300" s="3" t="s">
        <v>67</v>
      </c>
      <c r="O1300" s="3">
        <v>1</v>
      </c>
      <c r="P1300" s="4">
        <f>VLOOKUP(A1300,Übersicht!$C$2:$I$67,7,FALSE)*100</f>
        <v>60</v>
      </c>
      <c r="Q1300" s="4" t="s">
        <v>67</v>
      </c>
      <c r="R1300" s="4">
        <f>VLOOKUP(A1300,Übersicht!$C$2:$J$67,8,FALSE)*100</f>
        <v>100</v>
      </c>
      <c r="S1300" s="4" t="str">
        <f>VLOOKUP(A1300,Übersicht!$C$2:$K$67,9,FALSE)</f>
        <v>-</v>
      </c>
      <c r="T1300" s="4" t="str">
        <f>VLOOKUP(A1300,Übersicht!$C$2:$L$67,10,FALSE)</f>
        <v>-</v>
      </c>
      <c r="U1300" s="25">
        <f>VLOOKUP(A1300,Übersicht!$C$2:$M$67,11,FALSE)</f>
        <v>9800</v>
      </c>
      <c r="V1300" s="25" t="str">
        <f>VLOOKUP(A1300,Übersicht!$C$2:$N$67,12,FALSE)</f>
        <v>-</v>
      </c>
      <c r="W1300" s="25" t="str">
        <f>VLOOKUP(A1300,Übersicht!$C$2:$O$67,13,FALSE)</f>
        <v>-</v>
      </c>
      <c r="X1300" s="4" t="s">
        <v>67</v>
      </c>
    </row>
    <row r="1301" spans="1:24" x14ac:dyDescent="0.35">
      <c r="A1301" s="3">
        <v>2223</v>
      </c>
      <c r="B1301" s="22" t="s">
        <v>15</v>
      </c>
      <c r="C1301" s="21" t="s">
        <v>32</v>
      </c>
      <c r="D1301" s="23">
        <f>VLOOKUP(A1301,Übersicht!$C$2:$D$67,2,FALSE)</f>
        <v>0</v>
      </c>
      <c r="E1301" s="23" t="str">
        <f>VLOOKUP(A1301,Übersicht!$C$2:$E$67,3,FALSE)</f>
        <v>&gt; 16 bar</v>
      </c>
      <c r="F1301" s="3">
        <v>1295</v>
      </c>
      <c r="G1301" s="3">
        <f>VLOOKUP(A1301,Übersicht!$C$2:$P$67,14,FALSE)</f>
        <v>3</v>
      </c>
      <c r="H1301" s="3">
        <v>1</v>
      </c>
      <c r="I1301" s="24">
        <v>1778.3333333333333</v>
      </c>
      <c r="J1301" s="3">
        <v>2021</v>
      </c>
      <c r="K1301" s="4">
        <f t="shared" si="20"/>
        <v>30</v>
      </c>
      <c r="L1301" s="21">
        <f>VLOOKUP(A1301,Übersicht!$C$2:$F$67,4,FALSE)</f>
        <v>30</v>
      </c>
      <c r="M1301" s="21">
        <f>VLOOKUP(A1301,Übersicht!$C$2:$F$67,4,FALSE)</f>
        <v>30</v>
      </c>
      <c r="N1301" s="3" t="s">
        <v>67</v>
      </c>
      <c r="O1301" s="3">
        <v>1</v>
      </c>
      <c r="P1301" s="4">
        <f>VLOOKUP(A1301,Übersicht!$C$2:$I$67,7,FALSE)*100</f>
        <v>60</v>
      </c>
      <c r="Q1301" s="4" t="s">
        <v>67</v>
      </c>
      <c r="R1301" s="4">
        <f>VLOOKUP(A1301,Übersicht!$C$2:$J$67,8,FALSE)*100</f>
        <v>100</v>
      </c>
      <c r="S1301" s="4" t="str">
        <f>VLOOKUP(A1301,Übersicht!$C$2:$K$67,9,FALSE)</f>
        <v>-</v>
      </c>
      <c r="T1301" s="4" t="str">
        <f>VLOOKUP(A1301,Übersicht!$C$2:$L$67,10,FALSE)</f>
        <v>-</v>
      </c>
      <c r="U1301" s="25">
        <f>VLOOKUP(A1301,Übersicht!$C$2:$M$67,11,FALSE)</f>
        <v>9800</v>
      </c>
      <c r="V1301" s="25" t="str">
        <f>VLOOKUP(A1301,Übersicht!$C$2:$N$67,12,FALSE)</f>
        <v>-</v>
      </c>
      <c r="W1301" s="25" t="str">
        <f>VLOOKUP(A1301,Übersicht!$C$2:$O$67,13,FALSE)</f>
        <v>-</v>
      </c>
      <c r="X1301" s="4" t="s">
        <v>67</v>
      </c>
    </row>
    <row r="1302" spans="1:24" x14ac:dyDescent="0.35">
      <c r="A1302" s="3">
        <v>2226</v>
      </c>
      <c r="B1302" s="22" t="s">
        <v>15</v>
      </c>
      <c r="C1302" t="s">
        <v>33</v>
      </c>
      <c r="D1302" s="23">
        <f>VLOOKUP(A1302,Übersicht!$C$2:$D$67,2,FALSE)</f>
        <v>0</v>
      </c>
      <c r="E1302" s="23" t="str">
        <f>VLOOKUP(A1302,Übersicht!$C$2:$E$67,3,FALSE)</f>
        <v>&gt; 16 bar</v>
      </c>
      <c r="F1302" s="3">
        <v>1296</v>
      </c>
      <c r="G1302" s="3">
        <f>VLOOKUP(A1302,Übersicht!$C$2:$P$67,14,FALSE)</f>
        <v>3</v>
      </c>
      <c r="H1302" s="3">
        <v>1</v>
      </c>
      <c r="I1302" s="24">
        <v>593.26666666666665</v>
      </c>
      <c r="J1302" s="3">
        <v>1992</v>
      </c>
      <c r="K1302" s="4">
        <f t="shared" si="20"/>
        <v>1</v>
      </c>
      <c r="L1302" s="21">
        <f>VLOOKUP(A1302,Übersicht!$C$2:$F$67,4,FALSE)</f>
        <v>30</v>
      </c>
      <c r="M1302" s="21">
        <f>VLOOKUP(A1302,Übersicht!$C$2:$F$67,4,FALSE)</f>
        <v>30</v>
      </c>
      <c r="N1302" s="3" t="s">
        <v>67</v>
      </c>
      <c r="O1302" s="3">
        <v>1</v>
      </c>
      <c r="P1302" s="4">
        <f>VLOOKUP(A1302,Übersicht!$C$2:$I$67,7,FALSE)*100</f>
        <v>60</v>
      </c>
      <c r="Q1302" s="4" t="s">
        <v>67</v>
      </c>
      <c r="R1302" s="4">
        <f>VLOOKUP(A1302,Übersicht!$C$2:$J$67,8,FALSE)*100</f>
        <v>100</v>
      </c>
      <c r="S1302" s="4" t="str">
        <f>VLOOKUP(A1302,Übersicht!$C$2:$K$67,9,FALSE)</f>
        <v>-</v>
      </c>
      <c r="T1302" s="4" t="str">
        <f>VLOOKUP(A1302,Übersicht!$C$2:$L$67,10,FALSE)</f>
        <v>-</v>
      </c>
      <c r="U1302" s="25">
        <f>VLOOKUP(A1302,Übersicht!$C$2:$M$67,11,FALSE)</f>
        <v>1100</v>
      </c>
      <c r="V1302" s="25" t="str">
        <f>VLOOKUP(A1302,Übersicht!$C$2:$N$67,12,FALSE)</f>
        <v>-</v>
      </c>
      <c r="W1302" s="25" t="str">
        <f>VLOOKUP(A1302,Übersicht!$C$2:$O$67,13,FALSE)</f>
        <v>-</v>
      </c>
      <c r="X1302" s="4" t="s">
        <v>67</v>
      </c>
    </row>
    <row r="1303" spans="1:24" x14ac:dyDescent="0.35">
      <c r="A1303" s="3">
        <v>2226</v>
      </c>
      <c r="B1303" s="22" t="s">
        <v>15</v>
      </c>
      <c r="C1303" t="s">
        <v>33</v>
      </c>
      <c r="D1303" s="23">
        <f>VLOOKUP(A1303,Übersicht!$C$2:$D$67,2,FALSE)</f>
        <v>0</v>
      </c>
      <c r="E1303" s="23" t="str">
        <f>VLOOKUP(A1303,Übersicht!$C$2:$E$67,3,FALSE)</f>
        <v>&gt; 16 bar</v>
      </c>
      <c r="F1303" s="3">
        <v>1297</v>
      </c>
      <c r="G1303" s="3">
        <f>VLOOKUP(A1303,Übersicht!$C$2:$P$67,14,FALSE)</f>
        <v>3</v>
      </c>
      <c r="H1303" s="3">
        <v>1</v>
      </c>
      <c r="I1303" s="24">
        <v>593.26666666666665</v>
      </c>
      <c r="J1303" s="3">
        <v>1993</v>
      </c>
      <c r="K1303" s="4">
        <f t="shared" si="20"/>
        <v>2</v>
      </c>
      <c r="L1303" s="21">
        <f>VLOOKUP(A1303,Übersicht!$C$2:$F$67,4,FALSE)</f>
        <v>30</v>
      </c>
      <c r="M1303" s="21">
        <f>VLOOKUP(A1303,Übersicht!$C$2:$F$67,4,FALSE)</f>
        <v>30</v>
      </c>
      <c r="N1303" s="3" t="s">
        <v>67</v>
      </c>
      <c r="O1303" s="3">
        <v>1</v>
      </c>
      <c r="P1303" s="4">
        <f>VLOOKUP(A1303,Übersicht!$C$2:$I$67,7,FALSE)*100</f>
        <v>60</v>
      </c>
      <c r="Q1303" s="4" t="s">
        <v>67</v>
      </c>
      <c r="R1303" s="4">
        <f>VLOOKUP(A1303,Übersicht!$C$2:$J$67,8,FALSE)*100</f>
        <v>100</v>
      </c>
      <c r="S1303" s="4" t="str">
        <f>VLOOKUP(A1303,Übersicht!$C$2:$K$67,9,FALSE)</f>
        <v>-</v>
      </c>
      <c r="T1303" s="4" t="str">
        <f>VLOOKUP(A1303,Übersicht!$C$2:$L$67,10,FALSE)</f>
        <v>-</v>
      </c>
      <c r="U1303" s="25">
        <f>VLOOKUP(A1303,Übersicht!$C$2:$M$67,11,FALSE)</f>
        <v>1100</v>
      </c>
      <c r="V1303" s="25" t="str">
        <f>VLOOKUP(A1303,Übersicht!$C$2:$N$67,12,FALSE)</f>
        <v>-</v>
      </c>
      <c r="W1303" s="25" t="str">
        <f>VLOOKUP(A1303,Übersicht!$C$2:$O$67,13,FALSE)</f>
        <v>-</v>
      </c>
      <c r="X1303" s="4" t="s">
        <v>67</v>
      </c>
    </row>
    <row r="1304" spans="1:24" x14ac:dyDescent="0.35">
      <c r="A1304" s="3">
        <v>2226</v>
      </c>
      <c r="B1304" s="22" t="s">
        <v>15</v>
      </c>
      <c r="C1304" t="s">
        <v>33</v>
      </c>
      <c r="D1304" s="23">
        <f>VLOOKUP(A1304,Übersicht!$C$2:$D$67,2,FALSE)</f>
        <v>0</v>
      </c>
      <c r="E1304" s="23" t="str">
        <f>VLOOKUP(A1304,Übersicht!$C$2:$E$67,3,FALSE)</f>
        <v>&gt; 16 bar</v>
      </c>
      <c r="F1304" s="3">
        <v>1298</v>
      </c>
      <c r="G1304" s="3">
        <f>VLOOKUP(A1304,Übersicht!$C$2:$P$67,14,FALSE)</f>
        <v>3</v>
      </c>
      <c r="H1304" s="3">
        <v>1</v>
      </c>
      <c r="I1304" s="24">
        <v>593.26666666666665</v>
      </c>
      <c r="J1304" s="3">
        <v>1994</v>
      </c>
      <c r="K1304" s="4">
        <f t="shared" si="20"/>
        <v>3</v>
      </c>
      <c r="L1304" s="21">
        <f>VLOOKUP(A1304,Übersicht!$C$2:$F$67,4,FALSE)</f>
        <v>30</v>
      </c>
      <c r="M1304" s="21">
        <f>VLOOKUP(A1304,Übersicht!$C$2:$F$67,4,FALSE)</f>
        <v>30</v>
      </c>
      <c r="N1304" s="3" t="s">
        <v>67</v>
      </c>
      <c r="O1304" s="3">
        <v>1</v>
      </c>
      <c r="P1304" s="4">
        <f>VLOOKUP(A1304,Übersicht!$C$2:$I$67,7,FALSE)*100</f>
        <v>60</v>
      </c>
      <c r="Q1304" s="4" t="s">
        <v>67</v>
      </c>
      <c r="R1304" s="4">
        <f>VLOOKUP(A1304,Übersicht!$C$2:$J$67,8,FALSE)*100</f>
        <v>100</v>
      </c>
      <c r="S1304" s="4" t="str">
        <f>VLOOKUP(A1304,Übersicht!$C$2:$K$67,9,FALSE)</f>
        <v>-</v>
      </c>
      <c r="T1304" s="4" t="str">
        <f>VLOOKUP(A1304,Übersicht!$C$2:$L$67,10,FALSE)</f>
        <v>-</v>
      </c>
      <c r="U1304" s="25">
        <f>VLOOKUP(A1304,Übersicht!$C$2:$M$67,11,FALSE)</f>
        <v>1100</v>
      </c>
      <c r="V1304" s="25" t="str">
        <f>VLOOKUP(A1304,Übersicht!$C$2:$N$67,12,FALSE)</f>
        <v>-</v>
      </c>
      <c r="W1304" s="25" t="str">
        <f>VLOOKUP(A1304,Übersicht!$C$2:$O$67,13,FALSE)</f>
        <v>-</v>
      </c>
      <c r="X1304" s="4" t="s">
        <v>67</v>
      </c>
    </row>
    <row r="1305" spans="1:24" x14ac:dyDescent="0.35">
      <c r="A1305" s="3">
        <v>2226</v>
      </c>
      <c r="B1305" s="22" t="s">
        <v>15</v>
      </c>
      <c r="C1305" t="s">
        <v>33</v>
      </c>
      <c r="D1305" s="23">
        <f>VLOOKUP(A1305,Übersicht!$C$2:$D$67,2,FALSE)</f>
        <v>0</v>
      </c>
      <c r="E1305" s="23" t="str">
        <f>VLOOKUP(A1305,Übersicht!$C$2:$E$67,3,FALSE)</f>
        <v>&gt; 16 bar</v>
      </c>
      <c r="F1305" s="3">
        <v>1299</v>
      </c>
      <c r="G1305" s="3">
        <f>VLOOKUP(A1305,Übersicht!$C$2:$P$67,14,FALSE)</f>
        <v>3</v>
      </c>
      <c r="H1305" s="3">
        <v>1</v>
      </c>
      <c r="I1305" s="24">
        <v>593.26666666666665</v>
      </c>
      <c r="J1305" s="3">
        <v>1995</v>
      </c>
      <c r="K1305" s="4">
        <f t="shared" si="20"/>
        <v>4</v>
      </c>
      <c r="L1305" s="21">
        <f>VLOOKUP(A1305,Übersicht!$C$2:$F$67,4,FALSE)</f>
        <v>30</v>
      </c>
      <c r="M1305" s="21">
        <f>VLOOKUP(A1305,Übersicht!$C$2:$F$67,4,FALSE)</f>
        <v>30</v>
      </c>
      <c r="N1305" s="3" t="s">
        <v>67</v>
      </c>
      <c r="O1305" s="3">
        <v>1</v>
      </c>
      <c r="P1305" s="4">
        <f>VLOOKUP(A1305,Übersicht!$C$2:$I$67,7,FALSE)*100</f>
        <v>60</v>
      </c>
      <c r="Q1305" s="4" t="s">
        <v>67</v>
      </c>
      <c r="R1305" s="4">
        <f>VLOOKUP(A1305,Übersicht!$C$2:$J$67,8,FALSE)*100</f>
        <v>100</v>
      </c>
      <c r="S1305" s="4" t="str">
        <f>VLOOKUP(A1305,Übersicht!$C$2:$K$67,9,FALSE)</f>
        <v>-</v>
      </c>
      <c r="T1305" s="4" t="str">
        <f>VLOOKUP(A1305,Übersicht!$C$2:$L$67,10,FALSE)</f>
        <v>-</v>
      </c>
      <c r="U1305" s="25">
        <f>VLOOKUP(A1305,Übersicht!$C$2:$M$67,11,FALSE)</f>
        <v>1100</v>
      </c>
      <c r="V1305" s="25" t="str">
        <f>VLOOKUP(A1305,Übersicht!$C$2:$N$67,12,FALSE)</f>
        <v>-</v>
      </c>
      <c r="W1305" s="25" t="str">
        <f>VLOOKUP(A1305,Übersicht!$C$2:$O$67,13,FALSE)</f>
        <v>-</v>
      </c>
      <c r="X1305" s="4" t="s">
        <v>67</v>
      </c>
    </row>
    <row r="1306" spans="1:24" x14ac:dyDescent="0.35">
      <c r="A1306" s="3">
        <v>2226</v>
      </c>
      <c r="B1306" s="22" t="s">
        <v>15</v>
      </c>
      <c r="C1306" t="s">
        <v>33</v>
      </c>
      <c r="D1306" s="23">
        <f>VLOOKUP(A1306,Übersicht!$C$2:$D$67,2,FALSE)</f>
        <v>0</v>
      </c>
      <c r="E1306" s="23" t="str">
        <f>VLOOKUP(A1306,Übersicht!$C$2:$E$67,3,FALSE)</f>
        <v>&gt; 16 bar</v>
      </c>
      <c r="F1306" s="3">
        <v>1300</v>
      </c>
      <c r="G1306" s="3">
        <f>VLOOKUP(A1306,Übersicht!$C$2:$P$67,14,FALSE)</f>
        <v>3</v>
      </c>
      <c r="H1306" s="3">
        <v>1</v>
      </c>
      <c r="I1306" s="24">
        <v>593.26666666666665</v>
      </c>
      <c r="J1306" s="3">
        <v>1996</v>
      </c>
      <c r="K1306" s="4">
        <f t="shared" si="20"/>
        <v>5</v>
      </c>
      <c r="L1306" s="21">
        <f>VLOOKUP(A1306,Übersicht!$C$2:$F$67,4,FALSE)</f>
        <v>30</v>
      </c>
      <c r="M1306" s="21">
        <f>VLOOKUP(A1306,Übersicht!$C$2:$F$67,4,FALSE)</f>
        <v>30</v>
      </c>
      <c r="N1306" s="3" t="s">
        <v>67</v>
      </c>
      <c r="O1306" s="3">
        <v>1</v>
      </c>
      <c r="P1306" s="4">
        <f>VLOOKUP(A1306,Übersicht!$C$2:$I$67,7,FALSE)*100</f>
        <v>60</v>
      </c>
      <c r="Q1306" s="4" t="s">
        <v>67</v>
      </c>
      <c r="R1306" s="4">
        <f>VLOOKUP(A1306,Übersicht!$C$2:$J$67,8,FALSE)*100</f>
        <v>100</v>
      </c>
      <c r="S1306" s="4" t="str">
        <f>VLOOKUP(A1306,Übersicht!$C$2:$K$67,9,FALSE)</f>
        <v>-</v>
      </c>
      <c r="T1306" s="4" t="str">
        <f>VLOOKUP(A1306,Übersicht!$C$2:$L$67,10,FALSE)</f>
        <v>-</v>
      </c>
      <c r="U1306" s="25">
        <f>VLOOKUP(A1306,Übersicht!$C$2:$M$67,11,FALSE)</f>
        <v>1100</v>
      </c>
      <c r="V1306" s="25" t="str">
        <f>VLOOKUP(A1306,Übersicht!$C$2:$N$67,12,FALSE)</f>
        <v>-</v>
      </c>
      <c r="W1306" s="25" t="str">
        <f>VLOOKUP(A1306,Übersicht!$C$2:$O$67,13,FALSE)</f>
        <v>-</v>
      </c>
      <c r="X1306" s="4" t="s">
        <v>67</v>
      </c>
    </row>
    <row r="1307" spans="1:24" x14ac:dyDescent="0.35">
      <c r="A1307" s="3">
        <v>2226</v>
      </c>
      <c r="B1307" s="22" t="s">
        <v>15</v>
      </c>
      <c r="C1307" t="s">
        <v>33</v>
      </c>
      <c r="D1307" s="23">
        <f>VLOOKUP(A1307,Übersicht!$C$2:$D$67,2,FALSE)</f>
        <v>0</v>
      </c>
      <c r="E1307" s="23" t="str">
        <f>VLOOKUP(A1307,Übersicht!$C$2:$E$67,3,FALSE)</f>
        <v>&gt; 16 bar</v>
      </c>
      <c r="F1307" s="3">
        <v>1301</v>
      </c>
      <c r="G1307" s="3">
        <f>VLOOKUP(A1307,Übersicht!$C$2:$P$67,14,FALSE)</f>
        <v>3</v>
      </c>
      <c r="H1307" s="3">
        <v>1</v>
      </c>
      <c r="I1307" s="24">
        <v>593.26666666666665</v>
      </c>
      <c r="J1307" s="3">
        <v>1997</v>
      </c>
      <c r="K1307" s="4">
        <f t="shared" si="20"/>
        <v>6</v>
      </c>
      <c r="L1307" s="21">
        <f>VLOOKUP(A1307,Übersicht!$C$2:$F$67,4,FALSE)</f>
        <v>30</v>
      </c>
      <c r="M1307" s="21">
        <f>VLOOKUP(A1307,Übersicht!$C$2:$F$67,4,FALSE)</f>
        <v>30</v>
      </c>
      <c r="N1307" s="3" t="s">
        <v>67</v>
      </c>
      <c r="O1307" s="3">
        <v>1</v>
      </c>
      <c r="P1307" s="4">
        <f>VLOOKUP(A1307,Übersicht!$C$2:$I$67,7,FALSE)*100</f>
        <v>60</v>
      </c>
      <c r="Q1307" s="4" t="s">
        <v>67</v>
      </c>
      <c r="R1307" s="4">
        <f>VLOOKUP(A1307,Übersicht!$C$2:$J$67,8,FALSE)*100</f>
        <v>100</v>
      </c>
      <c r="S1307" s="4" t="str">
        <f>VLOOKUP(A1307,Übersicht!$C$2:$K$67,9,FALSE)</f>
        <v>-</v>
      </c>
      <c r="T1307" s="4" t="str">
        <f>VLOOKUP(A1307,Übersicht!$C$2:$L$67,10,FALSE)</f>
        <v>-</v>
      </c>
      <c r="U1307" s="25">
        <f>VLOOKUP(A1307,Übersicht!$C$2:$M$67,11,FALSE)</f>
        <v>1100</v>
      </c>
      <c r="V1307" s="25" t="str">
        <f>VLOOKUP(A1307,Übersicht!$C$2:$N$67,12,FALSE)</f>
        <v>-</v>
      </c>
      <c r="W1307" s="25" t="str">
        <f>VLOOKUP(A1307,Übersicht!$C$2:$O$67,13,FALSE)</f>
        <v>-</v>
      </c>
      <c r="X1307" s="4" t="s">
        <v>67</v>
      </c>
    </row>
    <row r="1308" spans="1:24" x14ac:dyDescent="0.35">
      <c r="A1308" s="3">
        <v>2226</v>
      </c>
      <c r="B1308" s="22" t="s">
        <v>15</v>
      </c>
      <c r="C1308" t="s">
        <v>33</v>
      </c>
      <c r="D1308" s="23">
        <f>VLOOKUP(A1308,Übersicht!$C$2:$D$67,2,FALSE)</f>
        <v>0</v>
      </c>
      <c r="E1308" s="23" t="str">
        <f>VLOOKUP(A1308,Übersicht!$C$2:$E$67,3,FALSE)</f>
        <v>&gt; 16 bar</v>
      </c>
      <c r="F1308" s="3">
        <v>1302</v>
      </c>
      <c r="G1308" s="3">
        <f>VLOOKUP(A1308,Übersicht!$C$2:$P$67,14,FALSE)</f>
        <v>3</v>
      </c>
      <c r="H1308" s="3">
        <v>1</v>
      </c>
      <c r="I1308" s="24">
        <v>593.26666666666665</v>
      </c>
      <c r="J1308" s="3">
        <v>1998</v>
      </c>
      <c r="K1308" s="4">
        <f t="shared" si="20"/>
        <v>7</v>
      </c>
      <c r="L1308" s="21">
        <f>VLOOKUP(A1308,Übersicht!$C$2:$F$67,4,FALSE)</f>
        <v>30</v>
      </c>
      <c r="M1308" s="21">
        <f>VLOOKUP(A1308,Übersicht!$C$2:$F$67,4,FALSE)</f>
        <v>30</v>
      </c>
      <c r="N1308" s="3" t="s">
        <v>67</v>
      </c>
      <c r="O1308" s="3">
        <v>1</v>
      </c>
      <c r="P1308" s="4">
        <f>VLOOKUP(A1308,Übersicht!$C$2:$I$67,7,FALSE)*100</f>
        <v>60</v>
      </c>
      <c r="Q1308" s="4" t="s">
        <v>67</v>
      </c>
      <c r="R1308" s="4">
        <f>VLOOKUP(A1308,Übersicht!$C$2:$J$67,8,FALSE)*100</f>
        <v>100</v>
      </c>
      <c r="S1308" s="4" t="str">
        <f>VLOOKUP(A1308,Übersicht!$C$2:$K$67,9,FALSE)</f>
        <v>-</v>
      </c>
      <c r="T1308" s="4" t="str">
        <f>VLOOKUP(A1308,Übersicht!$C$2:$L$67,10,FALSE)</f>
        <v>-</v>
      </c>
      <c r="U1308" s="25">
        <f>VLOOKUP(A1308,Übersicht!$C$2:$M$67,11,FALSE)</f>
        <v>1100</v>
      </c>
      <c r="V1308" s="25" t="str">
        <f>VLOOKUP(A1308,Übersicht!$C$2:$N$67,12,FALSE)</f>
        <v>-</v>
      </c>
      <c r="W1308" s="25" t="str">
        <f>VLOOKUP(A1308,Übersicht!$C$2:$O$67,13,FALSE)</f>
        <v>-</v>
      </c>
      <c r="X1308" s="4" t="s">
        <v>67</v>
      </c>
    </row>
    <row r="1309" spans="1:24" x14ac:dyDescent="0.35">
      <c r="A1309" s="3">
        <v>2226</v>
      </c>
      <c r="B1309" s="22" t="s">
        <v>15</v>
      </c>
      <c r="C1309" t="s">
        <v>33</v>
      </c>
      <c r="D1309" s="23">
        <f>VLOOKUP(A1309,Übersicht!$C$2:$D$67,2,FALSE)</f>
        <v>0</v>
      </c>
      <c r="E1309" s="23" t="str">
        <f>VLOOKUP(A1309,Übersicht!$C$2:$E$67,3,FALSE)</f>
        <v>&gt; 16 bar</v>
      </c>
      <c r="F1309" s="3">
        <v>1303</v>
      </c>
      <c r="G1309" s="3">
        <f>VLOOKUP(A1309,Übersicht!$C$2:$P$67,14,FALSE)</f>
        <v>3</v>
      </c>
      <c r="H1309" s="3">
        <v>1</v>
      </c>
      <c r="I1309" s="24">
        <v>593.26666666666665</v>
      </c>
      <c r="J1309" s="3">
        <v>1999</v>
      </c>
      <c r="K1309" s="4">
        <f t="shared" si="20"/>
        <v>8</v>
      </c>
      <c r="L1309" s="21">
        <f>VLOOKUP(A1309,Übersicht!$C$2:$F$67,4,FALSE)</f>
        <v>30</v>
      </c>
      <c r="M1309" s="21">
        <f>VLOOKUP(A1309,Übersicht!$C$2:$F$67,4,FALSE)</f>
        <v>30</v>
      </c>
      <c r="N1309" s="3" t="s">
        <v>67</v>
      </c>
      <c r="O1309" s="3">
        <v>1</v>
      </c>
      <c r="P1309" s="4">
        <f>VLOOKUP(A1309,Übersicht!$C$2:$I$67,7,FALSE)*100</f>
        <v>60</v>
      </c>
      <c r="Q1309" s="4" t="s">
        <v>67</v>
      </c>
      <c r="R1309" s="4">
        <f>VLOOKUP(A1309,Übersicht!$C$2:$J$67,8,FALSE)*100</f>
        <v>100</v>
      </c>
      <c r="S1309" s="4" t="str">
        <f>VLOOKUP(A1309,Übersicht!$C$2:$K$67,9,FALSE)</f>
        <v>-</v>
      </c>
      <c r="T1309" s="4" t="str">
        <f>VLOOKUP(A1309,Übersicht!$C$2:$L$67,10,FALSE)</f>
        <v>-</v>
      </c>
      <c r="U1309" s="25">
        <f>VLOOKUP(A1309,Übersicht!$C$2:$M$67,11,FALSE)</f>
        <v>1100</v>
      </c>
      <c r="V1309" s="25" t="str">
        <f>VLOOKUP(A1309,Übersicht!$C$2:$N$67,12,FALSE)</f>
        <v>-</v>
      </c>
      <c r="W1309" s="25" t="str">
        <f>VLOOKUP(A1309,Übersicht!$C$2:$O$67,13,FALSE)</f>
        <v>-</v>
      </c>
      <c r="X1309" s="4" t="s">
        <v>67</v>
      </c>
    </row>
    <row r="1310" spans="1:24" x14ac:dyDescent="0.35">
      <c r="A1310" s="3">
        <v>2226</v>
      </c>
      <c r="B1310" s="22" t="s">
        <v>15</v>
      </c>
      <c r="C1310" t="s">
        <v>33</v>
      </c>
      <c r="D1310" s="23">
        <f>VLOOKUP(A1310,Übersicht!$C$2:$D$67,2,FALSE)</f>
        <v>0</v>
      </c>
      <c r="E1310" s="23" t="str">
        <f>VLOOKUP(A1310,Übersicht!$C$2:$E$67,3,FALSE)</f>
        <v>&gt; 16 bar</v>
      </c>
      <c r="F1310" s="3">
        <v>1304</v>
      </c>
      <c r="G1310" s="3">
        <f>VLOOKUP(A1310,Übersicht!$C$2:$P$67,14,FALSE)</f>
        <v>3</v>
      </c>
      <c r="H1310" s="3">
        <v>1</v>
      </c>
      <c r="I1310" s="24">
        <v>593.26666666666665</v>
      </c>
      <c r="J1310" s="3">
        <v>2000</v>
      </c>
      <c r="K1310" s="4">
        <f t="shared" si="20"/>
        <v>9</v>
      </c>
      <c r="L1310" s="21">
        <f>VLOOKUP(A1310,Übersicht!$C$2:$F$67,4,FALSE)</f>
        <v>30</v>
      </c>
      <c r="M1310" s="21">
        <f>VLOOKUP(A1310,Übersicht!$C$2:$F$67,4,FALSE)</f>
        <v>30</v>
      </c>
      <c r="N1310" s="3" t="s">
        <v>67</v>
      </c>
      <c r="O1310" s="3">
        <v>1</v>
      </c>
      <c r="P1310" s="4">
        <f>VLOOKUP(A1310,Übersicht!$C$2:$I$67,7,FALSE)*100</f>
        <v>60</v>
      </c>
      <c r="Q1310" s="4" t="s">
        <v>67</v>
      </c>
      <c r="R1310" s="4">
        <f>VLOOKUP(A1310,Übersicht!$C$2:$J$67,8,FALSE)*100</f>
        <v>100</v>
      </c>
      <c r="S1310" s="4" t="str">
        <f>VLOOKUP(A1310,Übersicht!$C$2:$K$67,9,FALSE)</f>
        <v>-</v>
      </c>
      <c r="T1310" s="4" t="str">
        <f>VLOOKUP(A1310,Übersicht!$C$2:$L$67,10,FALSE)</f>
        <v>-</v>
      </c>
      <c r="U1310" s="25">
        <f>VLOOKUP(A1310,Übersicht!$C$2:$M$67,11,FALSE)</f>
        <v>1100</v>
      </c>
      <c r="V1310" s="25" t="str">
        <f>VLOOKUP(A1310,Übersicht!$C$2:$N$67,12,FALSE)</f>
        <v>-</v>
      </c>
      <c r="W1310" s="25" t="str">
        <f>VLOOKUP(A1310,Übersicht!$C$2:$O$67,13,FALSE)</f>
        <v>-</v>
      </c>
      <c r="X1310" s="4" t="s">
        <v>67</v>
      </c>
    </row>
    <row r="1311" spans="1:24" x14ac:dyDescent="0.35">
      <c r="A1311" s="3">
        <v>2226</v>
      </c>
      <c r="B1311" s="22" t="s">
        <v>15</v>
      </c>
      <c r="C1311" t="s">
        <v>33</v>
      </c>
      <c r="D1311" s="23">
        <f>VLOOKUP(A1311,Übersicht!$C$2:$D$67,2,FALSE)</f>
        <v>0</v>
      </c>
      <c r="E1311" s="23" t="str">
        <f>VLOOKUP(A1311,Übersicht!$C$2:$E$67,3,FALSE)</f>
        <v>&gt; 16 bar</v>
      </c>
      <c r="F1311" s="3">
        <v>1305</v>
      </c>
      <c r="G1311" s="3">
        <f>VLOOKUP(A1311,Übersicht!$C$2:$P$67,14,FALSE)</f>
        <v>3</v>
      </c>
      <c r="H1311" s="3">
        <v>1</v>
      </c>
      <c r="I1311" s="24">
        <v>593.26666666666665</v>
      </c>
      <c r="J1311" s="3">
        <v>2001</v>
      </c>
      <c r="K1311" s="4">
        <f t="shared" si="20"/>
        <v>10</v>
      </c>
      <c r="L1311" s="21">
        <f>VLOOKUP(A1311,Übersicht!$C$2:$F$67,4,FALSE)</f>
        <v>30</v>
      </c>
      <c r="M1311" s="21">
        <f>VLOOKUP(A1311,Übersicht!$C$2:$F$67,4,FALSE)</f>
        <v>30</v>
      </c>
      <c r="N1311" s="3" t="s">
        <v>67</v>
      </c>
      <c r="O1311" s="3">
        <v>1</v>
      </c>
      <c r="P1311" s="4">
        <f>VLOOKUP(A1311,Übersicht!$C$2:$I$67,7,FALSE)*100</f>
        <v>60</v>
      </c>
      <c r="Q1311" s="4" t="s">
        <v>67</v>
      </c>
      <c r="R1311" s="4">
        <f>VLOOKUP(A1311,Übersicht!$C$2:$J$67,8,FALSE)*100</f>
        <v>100</v>
      </c>
      <c r="S1311" s="4" t="str">
        <f>VLOOKUP(A1311,Übersicht!$C$2:$K$67,9,FALSE)</f>
        <v>-</v>
      </c>
      <c r="T1311" s="4" t="str">
        <f>VLOOKUP(A1311,Übersicht!$C$2:$L$67,10,FALSE)</f>
        <v>-</v>
      </c>
      <c r="U1311" s="25">
        <f>VLOOKUP(A1311,Übersicht!$C$2:$M$67,11,FALSE)</f>
        <v>1100</v>
      </c>
      <c r="V1311" s="25" t="str">
        <f>VLOOKUP(A1311,Übersicht!$C$2:$N$67,12,FALSE)</f>
        <v>-</v>
      </c>
      <c r="W1311" s="25" t="str">
        <f>VLOOKUP(A1311,Übersicht!$C$2:$O$67,13,FALSE)</f>
        <v>-</v>
      </c>
      <c r="X1311" s="4" t="s">
        <v>67</v>
      </c>
    </row>
    <row r="1312" spans="1:24" x14ac:dyDescent="0.35">
      <c r="A1312" s="3">
        <v>2226</v>
      </c>
      <c r="B1312" s="22" t="s">
        <v>15</v>
      </c>
      <c r="C1312" t="s">
        <v>33</v>
      </c>
      <c r="D1312" s="23">
        <f>VLOOKUP(A1312,Übersicht!$C$2:$D$67,2,FALSE)</f>
        <v>0</v>
      </c>
      <c r="E1312" s="23" t="str">
        <f>VLOOKUP(A1312,Übersicht!$C$2:$E$67,3,FALSE)</f>
        <v>&gt; 16 bar</v>
      </c>
      <c r="F1312" s="3">
        <v>1306</v>
      </c>
      <c r="G1312" s="3">
        <f>VLOOKUP(A1312,Übersicht!$C$2:$P$67,14,FALSE)</f>
        <v>3</v>
      </c>
      <c r="H1312" s="3">
        <v>1</v>
      </c>
      <c r="I1312" s="24">
        <v>593.26666666666665</v>
      </c>
      <c r="J1312" s="3">
        <v>2002</v>
      </c>
      <c r="K1312" s="4">
        <f t="shared" si="20"/>
        <v>11</v>
      </c>
      <c r="L1312" s="21">
        <f>VLOOKUP(A1312,Übersicht!$C$2:$F$67,4,FALSE)</f>
        <v>30</v>
      </c>
      <c r="M1312" s="21">
        <f>VLOOKUP(A1312,Übersicht!$C$2:$F$67,4,FALSE)</f>
        <v>30</v>
      </c>
      <c r="N1312" s="3" t="s">
        <v>67</v>
      </c>
      <c r="O1312" s="3">
        <v>1</v>
      </c>
      <c r="P1312" s="4">
        <f>VLOOKUP(A1312,Übersicht!$C$2:$I$67,7,FALSE)*100</f>
        <v>60</v>
      </c>
      <c r="Q1312" s="4" t="s">
        <v>67</v>
      </c>
      <c r="R1312" s="4">
        <f>VLOOKUP(A1312,Übersicht!$C$2:$J$67,8,FALSE)*100</f>
        <v>100</v>
      </c>
      <c r="S1312" s="4" t="str">
        <f>VLOOKUP(A1312,Übersicht!$C$2:$K$67,9,FALSE)</f>
        <v>-</v>
      </c>
      <c r="T1312" s="4" t="str">
        <f>VLOOKUP(A1312,Übersicht!$C$2:$L$67,10,FALSE)</f>
        <v>-</v>
      </c>
      <c r="U1312" s="25">
        <f>VLOOKUP(A1312,Übersicht!$C$2:$M$67,11,FALSE)</f>
        <v>1100</v>
      </c>
      <c r="V1312" s="25" t="str">
        <f>VLOOKUP(A1312,Übersicht!$C$2:$N$67,12,FALSE)</f>
        <v>-</v>
      </c>
      <c r="W1312" s="25" t="str">
        <f>VLOOKUP(A1312,Übersicht!$C$2:$O$67,13,FALSE)</f>
        <v>-</v>
      </c>
      <c r="X1312" s="4" t="s">
        <v>67</v>
      </c>
    </row>
    <row r="1313" spans="1:24" x14ac:dyDescent="0.35">
      <c r="A1313" s="3">
        <v>2226</v>
      </c>
      <c r="B1313" s="22" t="s">
        <v>15</v>
      </c>
      <c r="C1313" t="s">
        <v>33</v>
      </c>
      <c r="D1313" s="23">
        <f>VLOOKUP(A1313,Übersicht!$C$2:$D$67,2,FALSE)</f>
        <v>0</v>
      </c>
      <c r="E1313" s="23" t="str">
        <f>VLOOKUP(A1313,Übersicht!$C$2:$E$67,3,FALSE)</f>
        <v>&gt; 16 bar</v>
      </c>
      <c r="F1313" s="3">
        <v>1307</v>
      </c>
      <c r="G1313" s="3">
        <f>VLOOKUP(A1313,Übersicht!$C$2:$P$67,14,FALSE)</f>
        <v>3</v>
      </c>
      <c r="H1313" s="3">
        <v>1</v>
      </c>
      <c r="I1313" s="24">
        <v>593.26666666666665</v>
      </c>
      <c r="J1313" s="3">
        <v>2003</v>
      </c>
      <c r="K1313" s="4">
        <f t="shared" si="20"/>
        <v>12</v>
      </c>
      <c r="L1313" s="21">
        <f>VLOOKUP(A1313,Übersicht!$C$2:$F$67,4,FALSE)</f>
        <v>30</v>
      </c>
      <c r="M1313" s="21">
        <f>VLOOKUP(A1313,Übersicht!$C$2:$F$67,4,FALSE)</f>
        <v>30</v>
      </c>
      <c r="N1313" s="3" t="s">
        <v>67</v>
      </c>
      <c r="O1313" s="3">
        <v>1</v>
      </c>
      <c r="P1313" s="4">
        <f>VLOOKUP(A1313,Übersicht!$C$2:$I$67,7,FALSE)*100</f>
        <v>60</v>
      </c>
      <c r="Q1313" s="4" t="s">
        <v>67</v>
      </c>
      <c r="R1313" s="4">
        <f>VLOOKUP(A1313,Übersicht!$C$2:$J$67,8,FALSE)*100</f>
        <v>100</v>
      </c>
      <c r="S1313" s="4" t="str">
        <f>VLOOKUP(A1313,Übersicht!$C$2:$K$67,9,FALSE)</f>
        <v>-</v>
      </c>
      <c r="T1313" s="4" t="str">
        <f>VLOOKUP(A1313,Übersicht!$C$2:$L$67,10,FALSE)</f>
        <v>-</v>
      </c>
      <c r="U1313" s="25">
        <f>VLOOKUP(A1313,Übersicht!$C$2:$M$67,11,FALSE)</f>
        <v>1100</v>
      </c>
      <c r="V1313" s="25" t="str">
        <f>VLOOKUP(A1313,Übersicht!$C$2:$N$67,12,FALSE)</f>
        <v>-</v>
      </c>
      <c r="W1313" s="25" t="str">
        <f>VLOOKUP(A1313,Übersicht!$C$2:$O$67,13,FALSE)</f>
        <v>-</v>
      </c>
      <c r="X1313" s="4" t="s">
        <v>67</v>
      </c>
    </row>
    <row r="1314" spans="1:24" x14ac:dyDescent="0.35">
      <c r="A1314" s="3">
        <v>2226</v>
      </c>
      <c r="B1314" s="22" t="s">
        <v>15</v>
      </c>
      <c r="C1314" t="s">
        <v>33</v>
      </c>
      <c r="D1314" s="23">
        <f>VLOOKUP(A1314,Übersicht!$C$2:$D$67,2,FALSE)</f>
        <v>0</v>
      </c>
      <c r="E1314" s="23" t="str">
        <f>VLOOKUP(A1314,Übersicht!$C$2:$E$67,3,FALSE)</f>
        <v>&gt; 16 bar</v>
      </c>
      <c r="F1314" s="3">
        <v>1308</v>
      </c>
      <c r="G1314" s="3">
        <f>VLOOKUP(A1314,Übersicht!$C$2:$P$67,14,FALSE)</f>
        <v>3</v>
      </c>
      <c r="H1314" s="3">
        <v>1</v>
      </c>
      <c r="I1314" s="24">
        <v>593.26666666666665</v>
      </c>
      <c r="J1314" s="3">
        <v>2004</v>
      </c>
      <c r="K1314" s="4">
        <f t="shared" si="20"/>
        <v>13</v>
      </c>
      <c r="L1314" s="21">
        <f>VLOOKUP(A1314,Übersicht!$C$2:$F$67,4,FALSE)</f>
        <v>30</v>
      </c>
      <c r="M1314" s="21">
        <f>VLOOKUP(A1314,Übersicht!$C$2:$F$67,4,FALSE)</f>
        <v>30</v>
      </c>
      <c r="N1314" s="3" t="s">
        <v>67</v>
      </c>
      <c r="O1314" s="3">
        <v>1</v>
      </c>
      <c r="P1314" s="4">
        <f>VLOOKUP(A1314,Übersicht!$C$2:$I$67,7,FALSE)*100</f>
        <v>60</v>
      </c>
      <c r="Q1314" s="4" t="s">
        <v>67</v>
      </c>
      <c r="R1314" s="4">
        <f>VLOOKUP(A1314,Übersicht!$C$2:$J$67,8,FALSE)*100</f>
        <v>100</v>
      </c>
      <c r="S1314" s="4" t="str">
        <f>VLOOKUP(A1314,Übersicht!$C$2:$K$67,9,FALSE)</f>
        <v>-</v>
      </c>
      <c r="T1314" s="4" t="str">
        <f>VLOOKUP(A1314,Übersicht!$C$2:$L$67,10,FALSE)</f>
        <v>-</v>
      </c>
      <c r="U1314" s="25">
        <f>VLOOKUP(A1314,Übersicht!$C$2:$M$67,11,FALSE)</f>
        <v>1100</v>
      </c>
      <c r="V1314" s="25" t="str">
        <f>VLOOKUP(A1314,Übersicht!$C$2:$N$67,12,FALSE)</f>
        <v>-</v>
      </c>
      <c r="W1314" s="25" t="str">
        <f>VLOOKUP(A1314,Übersicht!$C$2:$O$67,13,FALSE)</f>
        <v>-</v>
      </c>
      <c r="X1314" s="4" t="s">
        <v>67</v>
      </c>
    </row>
    <row r="1315" spans="1:24" x14ac:dyDescent="0.35">
      <c r="A1315" s="3">
        <v>2226</v>
      </c>
      <c r="B1315" s="22" t="s">
        <v>15</v>
      </c>
      <c r="C1315" t="s">
        <v>33</v>
      </c>
      <c r="D1315" s="23">
        <f>VLOOKUP(A1315,Übersicht!$C$2:$D$67,2,FALSE)</f>
        <v>0</v>
      </c>
      <c r="E1315" s="23" t="str">
        <f>VLOOKUP(A1315,Übersicht!$C$2:$E$67,3,FALSE)</f>
        <v>&gt; 16 bar</v>
      </c>
      <c r="F1315" s="3">
        <v>1309</v>
      </c>
      <c r="G1315" s="3">
        <f>VLOOKUP(A1315,Übersicht!$C$2:$P$67,14,FALSE)</f>
        <v>3</v>
      </c>
      <c r="H1315" s="3">
        <v>1</v>
      </c>
      <c r="I1315" s="24">
        <v>593.26666666666665</v>
      </c>
      <c r="J1315" s="3">
        <v>2005</v>
      </c>
      <c r="K1315" s="4">
        <f t="shared" si="20"/>
        <v>14</v>
      </c>
      <c r="L1315" s="21">
        <f>VLOOKUP(A1315,Übersicht!$C$2:$F$67,4,FALSE)</f>
        <v>30</v>
      </c>
      <c r="M1315" s="21">
        <f>VLOOKUP(A1315,Übersicht!$C$2:$F$67,4,FALSE)</f>
        <v>30</v>
      </c>
      <c r="N1315" s="3" t="s">
        <v>67</v>
      </c>
      <c r="O1315" s="3">
        <v>1</v>
      </c>
      <c r="P1315" s="4">
        <f>VLOOKUP(A1315,Übersicht!$C$2:$I$67,7,FALSE)*100</f>
        <v>60</v>
      </c>
      <c r="Q1315" s="4" t="s">
        <v>67</v>
      </c>
      <c r="R1315" s="4">
        <f>VLOOKUP(A1315,Übersicht!$C$2:$J$67,8,FALSE)*100</f>
        <v>100</v>
      </c>
      <c r="S1315" s="4" t="str">
        <f>VLOOKUP(A1315,Übersicht!$C$2:$K$67,9,FALSE)</f>
        <v>-</v>
      </c>
      <c r="T1315" s="4" t="str">
        <f>VLOOKUP(A1315,Übersicht!$C$2:$L$67,10,FALSE)</f>
        <v>-</v>
      </c>
      <c r="U1315" s="25">
        <f>VLOOKUP(A1315,Übersicht!$C$2:$M$67,11,FALSE)</f>
        <v>1100</v>
      </c>
      <c r="V1315" s="25" t="str">
        <f>VLOOKUP(A1315,Übersicht!$C$2:$N$67,12,FALSE)</f>
        <v>-</v>
      </c>
      <c r="W1315" s="25" t="str">
        <f>VLOOKUP(A1315,Übersicht!$C$2:$O$67,13,FALSE)</f>
        <v>-</v>
      </c>
      <c r="X1315" s="4" t="s">
        <v>67</v>
      </c>
    </row>
    <row r="1316" spans="1:24" x14ac:dyDescent="0.35">
      <c r="A1316" s="3">
        <v>2226</v>
      </c>
      <c r="B1316" s="22" t="s">
        <v>15</v>
      </c>
      <c r="C1316" t="s">
        <v>33</v>
      </c>
      <c r="D1316" s="23">
        <f>VLOOKUP(A1316,Übersicht!$C$2:$D$67,2,FALSE)</f>
        <v>0</v>
      </c>
      <c r="E1316" s="23" t="str">
        <f>VLOOKUP(A1316,Übersicht!$C$2:$E$67,3,FALSE)</f>
        <v>&gt; 16 bar</v>
      </c>
      <c r="F1316" s="3">
        <v>1310</v>
      </c>
      <c r="G1316" s="3">
        <f>VLOOKUP(A1316,Übersicht!$C$2:$P$67,14,FALSE)</f>
        <v>3</v>
      </c>
      <c r="H1316" s="3">
        <v>1</v>
      </c>
      <c r="I1316" s="24">
        <v>593.26666666666665</v>
      </c>
      <c r="J1316" s="3">
        <v>2006</v>
      </c>
      <c r="K1316" s="4">
        <f t="shared" si="20"/>
        <v>15</v>
      </c>
      <c r="L1316" s="21">
        <f>VLOOKUP(A1316,Übersicht!$C$2:$F$67,4,FALSE)</f>
        <v>30</v>
      </c>
      <c r="M1316" s="21">
        <f>VLOOKUP(A1316,Übersicht!$C$2:$F$67,4,FALSE)</f>
        <v>30</v>
      </c>
      <c r="N1316" s="3" t="s">
        <v>67</v>
      </c>
      <c r="O1316" s="3">
        <v>1</v>
      </c>
      <c r="P1316" s="4">
        <f>VLOOKUP(A1316,Übersicht!$C$2:$I$67,7,FALSE)*100</f>
        <v>60</v>
      </c>
      <c r="Q1316" s="4" t="s">
        <v>67</v>
      </c>
      <c r="R1316" s="4">
        <f>VLOOKUP(A1316,Übersicht!$C$2:$J$67,8,FALSE)*100</f>
        <v>100</v>
      </c>
      <c r="S1316" s="4" t="str">
        <f>VLOOKUP(A1316,Übersicht!$C$2:$K$67,9,FALSE)</f>
        <v>-</v>
      </c>
      <c r="T1316" s="4" t="str">
        <f>VLOOKUP(A1316,Übersicht!$C$2:$L$67,10,FALSE)</f>
        <v>-</v>
      </c>
      <c r="U1316" s="25">
        <f>VLOOKUP(A1316,Übersicht!$C$2:$M$67,11,FALSE)</f>
        <v>1100</v>
      </c>
      <c r="V1316" s="25" t="str">
        <f>VLOOKUP(A1316,Übersicht!$C$2:$N$67,12,FALSE)</f>
        <v>-</v>
      </c>
      <c r="W1316" s="25" t="str">
        <f>VLOOKUP(A1316,Übersicht!$C$2:$O$67,13,FALSE)</f>
        <v>-</v>
      </c>
      <c r="X1316" s="4" t="s">
        <v>67</v>
      </c>
    </row>
    <row r="1317" spans="1:24" x14ac:dyDescent="0.35">
      <c r="A1317" s="3">
        <v>2226</v>
      </c>
      <c r="B1317" s="22" t="s">
        <v>15</v>
      </c>
      <c r="C1317" t="s">
        <v>33</v>
      </c>
      <c r="D1317" s="23">
        <f>VLOOKUP(A1317,Übersicht!$C$2:$D$67,2,FALSE)</f>
        <v>0</v>
      </c>
      <c r="E1317" s="23" t="str">
        <f>VLOOKUP(A1317,Übersicht!$C$2:$E$67,3,FALSE)</f>
        <v>&gt; 16 bar</v>
      </c>
      <c r="F1317" s="3">
        <v>1311</v>
      </c>
      <c r="G1317" s="3">
        <f>VLOOKUP(A1317,Übersicht!$C$2:$P$67,14,FALSE)</f>
        <v>3</v>
      </c>
      <c r="H1317" s="3">
        <v>1</v>
      </c>
      <c r="I1317" s="24">
        <v>593.26666666666665</v>
      </c>
      <c r="J1317" s="3">
        <v>2007</v>
      </c>
      <c r="K1317" s="4">
        <f t="shared" si="20"/>
        <v>16</v>
      </c>
      <c r="L1317" s="21">
        <f>VLOOKUP(A1317,Übersicht!$C$2:$F$67,4,FALSE)</f>
        <v>30</v>
      </c>
      <c r="M1317" s="21">
        <f>VLOOKUP(A1317,Übersicht!$C$2:$F$67,4,FALSE)</f>
        <v>30</v>
      </c>
      <c r="N1317" s="3" t="s">
        <v>67</v>
      </c>
      <c r="O1317" s="3">
        <v>1</v>
      </c>
      <c r="P1317" s="4">
        <f>VLOOKUP(A1317,Übersicht!$C$2:$I$67,7,FALSE)*100</f>
        <v>60</v>
      </c>
      <c r="Q1317" s="4" t="s">
        <v>67</v>
      </c>
      <c r="R1317" s="4">
        <f>VLOOKUP(A1317,Übersicht!$C$2:$J$67,8,FALSE)*100</f>
        <v>100</v>
      </c>
      <c r="S1317" s="4" t="str">
        <f>VLOOKUP(A1317,Übersicht!$C$2:$K$67,9,FALSE)</f>
        <v>-</v>
      </c>
      <c r="T1317" s="4" t="str">
        <f>VLOOKUP(A1317,Übersicht!$C$2:$L$67,10,FALSE)</f>
        <v>-</v>
      </c>
      <c r="U1317" s="25">
        <f>VLOOKUP(A1317,Übersicht!$C$2:$M$67,11,FALSE)</f>
        <v>1100</v>
      </c>
      <c r="V1317" s="25" t="str">
        <f>VLOOKUP(A1317,Übersicht!$C$2:$N$67,12,FALSE)</f>
        <v>-</v>
      </c>
      <c r="W1317" s="25" t="str">
        <f>VLOOKUP(A1317,Übersicht!$C$2:$O$67,13,FALSE)</f>
        <v>-</v>
      </c>
      <c r="X1317" s="4" t="s">
        <v>67</v>
      </c>
    </row>
    <row r="1318" spans="1:24" x14ac:dyDescent="0.35">
      <c r="A1318" s="3">
        <v>2226</v>
      </c>
      <c r="B1318" s="22" t="s">
        <v>15</v>
      </c>
      <c r="C1318" t="s">
        <v>33</v>
      </c>
      <c r="D1318" s="23">
        <f>VLOOKUP(A1318,Übersicht!$C$2:$D$67,2,FALSE)</f>
        <v>0</v>
      </c>
      <c r="E1318" s="23" t="str">
        <f>VLOOKUP(A1318,Übersicht!$C$2:$E$67,3,FALSE)</f>
        <v>&gt; 16 bar</v>
      </c>
      <c r="F1318" s="3">
        <v>1312</v>
      </c>
      <c r="G1318" s="3">
        <f>VLOOKUP(A1318,Übersicht!$C$2:$P$67,14,FALSE)</f>
        <v>3</v>
      </c>
      <c r="H1318" s="3">
        <v>1</v>
      </c>
      <c r="I1318" s="24">
        <v>593.26666666666665</v>
      </c>
      <c r="J1318" s="3">
        <v>2008</v>
      </c>
      <c r="K1318" s="4">
        <f t="shared" si="20"/>
        <v>17</v>
      </c>
      <c r="L1318" s="21">
        <f>VLOOKUP(A1318,Übersicht!$C$2:$F$67,4,FALSE)</f>
        <v>30</v>
      </c>
      <c r="M1318" s="21">
        <f>VLOOKUP(A1318,Übersicht!$C$2:$F$67,4,FALSE)</f>
        <v>30</v>
      </c>
      <c r="N1318" s="3" t="s">
        <v>67</v>
      </c>
      <c r="O1318" s="3">
        <v>1</v>
      </c>
      <c r="P1318" s="4">
        <f>VLOOKUP(A1318,Übersicht!$C$2:$I$67,7,FALSE)*100</f>
        <v>60</v>
      </c>
      <c r="Q1318" s="4" t="s">
        <v>67</v>
      </c>
      <c r="R1318" s="4">
        <f>VLOOKUP(A1318,Übersicht!$C$2:$J$67,8,FALSE)*100</f>
        <v>100</v>
      </c>
      <c r="S1318" s="4" t="str">
        <f>VLOOKUP(A1318,Übersicht!$C$2:$K$67,9,FALSE)</f>
        <v>-</v>
      </c>
      <c r="T1318" s="4" t="str">
        <f>VLOOKUP(A1318,Übersicht!$C$2:$L$67,10,FALSE)</f>
        <v>-</v>
      </c>
      <c r="U1318" s="25">
        <f>VLOOKUP(A1318,Übersicht!$C$2:$M$67,11,FALSE)</f>
        <v>1100</v>
      </c>
      <c r="V1318" s="25" t="str">
        <f>VLOOKUP(A1318,Übersicht!$C$2:$N$67,12,FALSE)</f>
        <v>-</v>
      </c>
      <c r="W1318" s="25" t="str">
        <f>VLOOKUP(A1318,Übersicht!$C$2:$O$67,13,FALSE)</f>
        <v>-</v>
      </c>
      <c r="X1318" s="4" t="s">
        <v>67</v>
      </c>
    </row>
    <row r="1319" spans="1:24" x14ac:dyDescent="0.35">
      <c r="A1319" s="3">
        <v>2226</v>
      </c>
      <c r="B1319" s="22" t="s">
        <v>15</v>
      </c>
      <c r="C1319" t="s">
        <v>33</v>
      </c>
      <c r="D1319" s="23">
        <f>VLOOKUP(A1319,Übersicht!$C$2:$D$67,2,FALSE)</f>
        <v>0</v>
      </c>
      <c r="E1319" s="23" t="str">
        <f>VLOOKUP(A1319,Übersicht!$C$2:$E$67,3,FALSE)</f>
        <v>&gt; 16 bar</v>
      </c>
      <c r="F1319" s="3">
        <v>1313</v>
      </c>
      <c r="G1319" s="3">
        <f>VLOOKUP(A1319,Übersicht!$C$2:$P$67,14,FALSE)</f>
        <v>3</v>
      </c>
      <c r="H1319" s="3">
        <v>1</v>
      </c>
      <c r="I1319" s="24">
        <v>593.26666666666665</v>
      </c>
      <c r="J1319" s="3">
        <v>2009</v>
      </c>
      <c r="K1319" s="4">
        <f t="shared" si="20"/>
        <v>18</v>
      </c>
      <c r="L1319" s="21">
        <f>VLOOKUP(A1319,Übersicht!$C$2:$F$67,4,FALSE)</f>
        <v>30</v>
      </c>
      <c r="M1319" s="21">
        <f>VLOOKUP(A1319,Übersicht!$C$2:$F$67,4,FALSE)</f>
        <v>30</v>
      </c>
      <c r="N1319" s="3" t="s">
        <v>67</v>
      </c>
      <c r="O1319" s="3">
        <v>1</v>
      </c>
      <c r="P1319" s="4">
        <f>VLOOKUP(A1319,Übersicht!$C$2:$I$67,7,FALSE)*100</f>
        <v>60</v>
      </c>
      <c r="Q1319" s="4" t="s">
        <v>67</v>
      </c>
      <c r="R1319" s="4">
        <f>VLOOKUP(A1319,Übersicht!$C$2:$J$67,8,FALSE)*100</f>
        <v>100</v>
      </c>
      <c r="S1319" s="4" t="str">
        <f>VLOOKUP(A1319,Übersicht!$C$2:$K$67,9,FALSE)</f>
        <v>-</v>
      </c>
      <c r="T1319" s="4" t="str">
        <f>VLOOKUP(A1319,Übersicht!$C$2:$L$67,10,FALSE)</f>
        <v>-</v>
      </c>
      <c r="U1319" s="25">
        <f>VLOOKUP(A1319,Übersicht!$C$2:$M$67,11,FALSE)</f>
        <v>1100</v>
      </c>
      <c r="V1319" s="25" t="str">
        <f>VLOOKUP(A1319,Übersicht!$C$2:$N$67,12,FALSE)</f>
        <v>-</v>
      </c>
      <c r="W1319" s="25" t="str">
        <f>VLOOKUP(A1319,Übersicht!$C$2:$O$67,13,FALSE)</f>
        <v>-</v>
      </c>
      <c r="X1319" s="4" t="s">
        <v>67</v>
      </c>
    </row>
    <row r="1320" spans="1:24" x14ac:dyDescent="0.35">
      <c r="A1320" s="3">
        <v>2226</v>
      </c>
      <c r="B1320" s="22" t="s">
        <v>15</v>
      </c>
      <c r="C1320" t="s">
        <v>33</v>
      </c>
      <c r="D1320" s="23">
        <f>VLOOKUP(A1320,Übersicht!$C$2:$D$67,2,FALSE)</f>
        <v>0</v>
      </c>
      <c r="E1320" s="23" t="str">
        <f>VLOOKUP(A1320,Übersicht!$C$2:$E$67,3,FALSE)</f>
        <v>&gt; 16 bar</v>
      </c>
      <c r="F1320" s="3">
        <v>1314</v>
      </c>
      <c r="G1320" s="3">
        <f>VLOOKUP(A1320,Übersicht!$C$2:$P$67,14,FALSE)</f>
        <v>3</v>
      </c>
      <c r="H1320" s="3">
        <v>1</v>
      </c>
      <c r="I1320" s="24">
        <v>593.26666666666665</v>
      </c>
      <c r="J1320" s="3">
        <v>2010</v>
      </c>
      <c r="K1320" s="4">
        <f t="shared" si="20"/>
        <v>19</v>
      </c>
      <c r="L1320" s="21">
        <f>VLOOKUP(A1320,Übersicht!$C$2:$F$67,4,FALSE)</f>
        <v>30</v>
      </c>
      <c r="M1320" s="21">
        <f>VLOOKUP(A1320,Übersicht!$C$2:$F$67,4,FALSE)</f>
        <v>30</v>
      </c>
      <c r="N1320" s="3" t="s">
        <v>67</v>
      </c>
      <c r="O1320" s="3">
        <v>1</v>
      </c>
      <c r="P1320" s="4">
        <f>VLOOKUP(A1320,Übersicht!$C$2:$I$67,7,FALSE)*100</f>
        <v>60</v>
      </c>
      <c r="Q1320" s="4" t="s">
        <v>67</v>
      </c>
      <c r="R1320" s="4">
        <f>VLOOKUP(A1320,Übersicht!$C$2:$J$67,8,FALSE)*100</f>
        <v>100</v>
      </c>
      <c r="S1320" s="4" t="str">
        <f>VLOOKUP(A1320,Übersicht!$C$2:$K$67,9,FALSE)</f>
        <v>-</v>
      </c>
      <c r="T1320" s="4" t="str">
        <f>VLOOKUP(A1320,Übersicht!$C$2:$L$67,10,FALSE)</f>
        <v>-</v>
      </c>
      <c r="U1320" s="25">
        <f>VLOOKUP(A1320,Übersicht!$C$2:$M$67,11,FALSE)</f>
        <v>1100</v>
      </c>
      <c r="V1320" s="25" t="str">
        <f>VLOOKUP(A1320,Übersicht!$C$2:$N$67,12,FALSE)</f>
        <v>-</v>
      </c>
      <c r="W1320" s="25" t="str">
        <f>VLOOKUP(A1320,Übersicht!$C$2:$O$67,13,FALSE)</f>
        <v>-</v>
      </c>
      <c r="X1320" s="4" t="s">
        <v>67</v>
      </c>
    </row>
    <row r="1321" spans="1:24" x14ac:dyDescent="0.35">
      <c r="A1321" s="3">
        <v>2226</v>
      </c>
      <c r="B1321" s="22" t="s">
        <v>15</v>
      </c>
      <c r="C1321" t="s">
        <v>33</v>
      </c>
      <c r="D1321" s="23">
        <f>VLOOKUP(A1321,Übersicht!$C$2:$D$67,2,FALSE)</f>
        <v>0</v>
      </c>
      <c r="E1321" s="23" t="str">
        <f>VLOOKUP(A1321,Übersicht!$C$2:$E$67,3,FALSE)</f>
        <v>&gt; 16 bar</v>
      </c>
      <c r="F1321" s="3">
        <v>1315</v>
      </c>
      <c r="G1321" s="3">
        <f>VLOOKUP(A1321,Übersicht!$C$2:$P$67,14,FALSE)</f>
        <v>3</v>
      </c>
      <c r="H1321" s="3">
        <v>1</v>
      </c>
      <c r="I1321" s="24">
        <v>593.26666666666665</v>
      </c>
      <c r="J1321" s="3">
        <v>2011</v>
      </c>
      <c r="K1321" s="4">
        <f t="shared" si="20"/>
        <v>20</v>
      </c>
      <c r="L1321" s="21">
        <f>VLOOKUP(A1321,Übersicht!$C$2:$F$67,4,FALSE)</f>
        <v>30</v>
      </c>
      <c r="M1321" s="21">
        <f>VLOOKUP(A1321,Übersicht!$C$2:$F$67,4,FALSE)</f>
        <v>30</v>
      </c>
      <c r="N1321" s="3" t="s">
        <v>67</v>
      </c>
      <c r="O1321" s="3">
        <v>1</v>
      </c>
      <c r="P1321" s="4">
        <f>VLOOKUP(A1321,Übersicht!$C$2:$I$67,7,FALSE)*100</f>
        <v>60</v>
      </c>
      <c r="Q1321" s="4" t="s">
        <v>67</v>
      </c>
      <c r="R1321" s="4">
        <f>VLOOKUP(A1321,Übersicht!$C$2:$J$67,8,FALSE)*100</f>
        <v>100</v>
      </c>
      <c r="S1321" s="4" t="str">
        <f>VLOOKUP(A1321,Übersicht!$C$2:$K$67,9,FALSE)</f>
        <v>-</v>
      </c>
      <c r="T1321" s="4" t="str">
        <f>VLOOKUP(A1321,Übersicht!$C$2:$L$67,10,FALSE)</f>
        <v>-</v>
      </c>
      <c r="U1321" s="25">
        <f>VLOOKUP(A1321,Übersicht!$C$2:$M$67,11,FALSE)</f>
        <v>1100</v>
      </c>
      <c r="V1321" s="25" t="str">
        <f>VLOOKUP(A1321,Übersicht!$C$2:$N$67,12,FALSE)</f>
        <v>-</v>
      </c>
      <c r="W1321" s="25" t="str">
        <f>VLOOKUP(A1321,Übersicht!$C$2:$O$67,13,FALSE)</f>
        <v>-</v>
      </c>
      <c r="X1321" s="4" t="s">
        <v>67</v>
      </c>
    </row>
    <row r="1322" spans="1:24" x14ac:dyDescent="0.35">
      <c r="A1322" s="3">
        <v>2226</v>
      </c>
      <c r="B1322" s="22" t="s">
        <v>15</v>
      </c>
      <c r="C1322" t="s">
        <v>33</v>
      </c>
      <c r="D1322" s="23">
        <f>VLOOKUP(A1322,Übersicht!$C$2:$D$67,2,FALSE)</f>
        <v>0</v>
      </c>
      <c r="E1322" s="23" t="str">
        <f>VLOOKUP(A1322,Übersicht!$C$2:$E$67,3,FALSE)</f>
        <v>&gt; 16 bar</v>
      </c>
      <c r="F1322" s="3">
        <v>1316</v>
      </c>
      <c r="G1322" s="3">
        <f>VLOOKUP(A1322,Übersicht!$C$2:$P$67,14,FALSE)</f>
        <v>3</v>
      </c>
      <c r="H1322" s="3">
        <v>1</v>
      </c>
      <c r="I1322" s="24">
        <v>593.26666666666665</v>
      </c>
      <c r="J1322" s="3">
        <v>2012</v>
      </c>
      <c r="K1322" s="4">
        <f t="shared" si="20"/>
        <v>21</v>
      </c>
      <c r="L1322" s="21">
        <f>VLOOKUP(A1322,Übersicht!$C$2:$F$67,4,FALSE)</f>
        <v>30</v>
      </c>
      <c r="M1322" s="21">
        <f>VLOOKUP(A1322,Übersicht!$C$2:$F$67,4,FALSE)</f>
        <v>30</v>
      </c>
      <c r="N1322" s="3" t="s">
        <v>67</v>
      </c>
      <c r="O1322" s="3">
        <v>1</v>
      </c>
      <c r="P1322" s="4">
        <f>VLOOKUP(A1322,Übersicht!$C$2:$I$67,7,FALSE)*100</f>
        <v>60</v>
      </c>
      <c r="Q1322" s="4" t="s">
        <v>67</v>
      </c>
      <c r="R1322" s="4">
        <f>VLOOKUP(A1322,Übersicht!$C$2:$J$67,8,FALSE)*100</f>
        <v>100</v>
      </c>
      <c r="S1322" s="4" t="str">
        <f>VLOOKUP(A1322,Übersicht!$C$2:$K$67,9,FALSE)</f>
        <v>-</v>
      </c>
      <c r="T1322" s="4" t="str">
        <f>VLOOKUP(A1322,Übersicht!$C$2:$L$67,10,FALSE)</f>
        <v>-</v>
      </c>
      <c r="U1322" s="25">
        <f>VLOOKUP(A1322,Übersicht!$C$2:$M$67,11,FALSE)</f>
        <v>1100</v>
      </c>
      <c r="V1322" s="25" t="str">
        <f>VLOOKUP(A1322,Übersicht!$C$2:$N$67,12,FALSE)</f>
        <v>-</v>
      </c>
      <c r="W1322" s="25" t="str">
        <f>VLOOKUP(A1322,Übersicht!$C$2:$O$67,13,FALSE)</f>
        <v>-</v>
      </c>
      <c r="X1322" s="4" t="s">
        <v>67</v>
      </c>
    </row>
    <row r="1323" spans="1:24" x14ac:dyDescent="0.35">
      <c r="A1323" s="3">
        <v>2226</v>
      </c>
      <c r="B1323" s="22" t="s">
        <v>15</v>
      </c>
      <c r="C1323" t="s">
        <v>33</v>
      </c>
      <c r="D1323" s="23">
        <f>VLOOKUP(A1323,Übersicht!$C$2:$D$67,2,FALSE)</f>
        <v>0</v>
      </c>
      <c r="E1323" s="23" t="str">
        <f>VLOOKUP(A1323,Übersicht!$C$2:$E$67,3,FALSE)</f>
        <v>&gt; 16 bar</v>
      </c>
      <c r="F1323" s="3">
        <v>1317</v>
      </c>
      <c r="G1323" s="3">
        <f>VLOOKUP(A1323,Übersicht!$C$2:$P$67,14,FALSE)</f>
        <v>3</v>
      </c>
      <c r="H1323" s="3">
        <v>1</v>
      </c>
      <c r="I1323" s="24">
        <v>593.26666666666665</v>
      </c>
      <c r="J1323" s="3">
        <v>2013</v>
      </c>
      <c r="K1323" s="4">
        <f t="shared" si="20"/>
        <v>22</v>
      </c>
      <c r="L1323" s="21">
        <f>VLOOKUP(A1323,Übersicht!$C$2:$F$67,4,FALSE)</f>
        <v>30</v>
      </c>
      <c r="M1323" s="21">
        <f>VLOOKUP(A1323,Übersicht!$C$2:$F$67,4,FALSE)</f>
        <v>30</v>
      </c>
      <c r="N1323" s="3" t="s">
        <v>67</v>
      </c>
      <c r="O1323" s="3">
        <v>1</v>
      </c>
      <c r="P1323" s="4">
        <f>VLOOKUP(A1323,Übersicht!$C$2:$I$67,7,FALSE)*100</f>
        <v>60</v>
      </c>
      <c r="Q1323" s="4" t="s">
        <v>67</v>
      </c>
      <c r="R1323" s="4">
        <f>VLOOKUP(A1323,Übersicht!$C$2:$J$67,8,FALSE)*100</f>
        <v>100</v>
      </c>
      <c r="S1323" s="4" t="str">
        <f>VLOOKUP(A1323,Übersicht!$C$2:$K$67,9,FALSE)</f>
        <v>-</v>
      </c>
      <c r="T1323" s="4" t="str">
        <f>VLOOKUP(A1323,Übersicht!$C$2:$L$67,10,FALSE)</f>
        <v>-</v>
      </c>
      <c r="U1323" s="25">
        <f>VLOOKUP(A1323,Übersicht!$C$2:$M$67,11,FALSE)</f>
        <v>1100</v>
      </c>
      <c r="V1323" s="25" t="str">
        <f>VLOOKUP(A1323,Übersicht!$C$2:$N$67,12,FALSE)</f>
        <v>-</v>
      </c>
      <c r="W1323" s="25" t="str">
        <f>VLOOKUP(A1323,Übersicht!$C$2:$O$67,13,FALSE)</f>
        <v>-</v>
      </c>
      <c r="X1323" s="4" t="s">
        <v>67</v>
      </c>
    </row>
    <row r="1324" spans="1:24" x14ac:dyDescent="0.35">
      <c r="A1324" s="3">
        <v>2226</v>
      </c>
      <c r="B1324" s="22" t="s">
        <v>15</v>
      </c>
      <c r="C1324" t="s">
        <v>33</v>
      </c>
      <c r="D1324" s="23">
        <f>VLOOKUP(A1324,Übersicht!$C$2:$D$67,2,FALSE)</f>
        <v>0</v>
      </c>
      <c r="E1324" s="23" t="str">
        <f>VLOOKUP(A1324,Übersicht!$C$2:$E$67,3,FALSE)</f>
        <v>&gt; 16 bar</v>
      </c>
      <c r="F1324" s="3">
        <v>1318</v>
      </c>
      <c r="G1324" s="3">
        <f>VLOOKUP(A1324,Übersicht!$C$2:$P$67,14,FALSE)</f>
        <v>3</v>
      </c>
      <c r="H1324" s="3">
        <v>1</v>
      </c>
      <c r="I1324" s="24">
        <v>593.26666666666665</v>
      </c>
      <c r="J1324" s="3">
        <v>2014</v>
      </c>
      <c r="K1324" s="4">
        <f t="shared" si="20"/>
        <v>23</v>
      </c>
      <c r="L1324" s="21">
        <f>VLOOKUP(A1324,Übersicht!$C$2:$F$67,4,FALSE)</f>
        <v>30</v>
      </c>
      <c r="M1324" s="21">
        <f>VLOOKUP(A1324,Übersicht!$C$2:$F$67,4,FALSE)</f>
        <v>30</v>
      </c>
      <c r="N1324" s="3" t="s">
        <v>67</v>
      </c>
      <c r="O1324" s="3">
        <v>1</v>
      </c>
      <c r="P1324" s="4">
        <f>VLOOKUP(A1324,Übersicht!$C$2:$I$67,7,FALSE)*100</f>
        <v>60</v>
      </c>
      <c r="Q1324" s="4" t="s">
        <v>67</v>
      </c>
      <c r="R1324" s="4">
        <f>VLOOKUP(A1324,Übersicht!$C$2:$J$67,8,FALSE)*100</f>
        <v>100</v>
      </c>
      <c r="S1324" s="4" t="str">
        <f>VLOOKUP(A1324,Übersicht!$C$2:$K$67,9,FALSE)</f>
        <v>-</v>
      </c>
      <c r="T1324" s="4" t="str">
        <f>VLOOKUP(A1324,Übersicht!$C$2:$L$67,10,FALSE)</f>
        <v>-</v>
      </c>
      <c r="U1324" s="25">
        <f>VLOOKUP(A1324,Übersicht!$C$2:$M$67,11,FALSE)</f>
        <v>1100</v>
      </c>
      <c r="V1324" s="25" t="str">
        <f>VLOOKUP(A1324,Übersicht!$C$2:$N$67,12,FALSE)</f>
        <v>-</v>
      </c>
      <c r="W1324" s="25" t="str">
        <f>VLOOKUP(A1324,Übersicht!$C$2:$O$67,13,FALSE)</f>
        <v>-</v>
      </c>
      <c r="X1324" s="4" t="s">
        <v>67</v>
      </c>
    </row>
    <row r="1325" spans="1:24" x14ac:dyDescent="0.35">
      <c r="A1325" s="3">
        <v>2226</v>
      </c>
      <c r="B1325" s="22" t="s">
        <v>15</v>
      </c>
      <c r="C1325" t="s">
        <v>33</v>
      </c>
      <c r="D1325" s="23">
        <f>VLOOKUP(A1325,Übersicht!$C$2:$D$67,2,FALSE)</f>
        <v>0</v>
      </c>
      <c r="E1325" s="23" t="str">
        <f>VLOOKUP(A1325,Übersicht!$C$2:$E$67,3,FALSE)</f>
        <v>&gt; 16 bar</v>
      </c>
      <c r="F1325" s="3">
        <v>1319</v>
      </c>
      <c r="G1325" s="3">
        <f>VLOOKUP(A1325,Übersicht!$C$2:$P$67,14,FALSE)</f>
        <v>3</v>
      </c>
      <c r="H1325" s="3">
        <v>1</v>
      </c>
      <c r="I1325" s="24">
        <v>593.26666666666665</v>
      </c>
      <c r="J1325" s="3">
        <v>2015</v>
      </c>
      <c r="K1325" s="4">
        <f t="shared" si="20"/>
        <v>24</v>
      </c>
      <c r="L1325" s="21">
        <f>VLOOKUP(A1325,Übersicht!$C$2:$F$67,4,FALSE)</f>
        <v>30</v>
      </c>
      <c r="M1325" s="21">
        <f>VLOOKUP(A1325,Übersicht!$C$2:$F$67,4,FALSE)</f>
        <v>30</v>
      </c>
      <c r="N1325" s="3" t="s">
        <v>67</v>
      </c>
      <c r="O1325" s="3">
        <v>1</v>
      </c>
      <c r="P1325" s="4">
        <f>VLOOKUP(A1325,Übersicht!$C$2:$I$67,7,FALSE)*100</f>
        <v>60</v>
      </c>
      <c r="Q1325" s="4" t="s">
        <v>67</v>
      </c>
      <c r="R1325" s="4">
        <f>VLOOKUP(A1325,Übersicht!$C$2:$J$67,8,FALSE)*100</f>
        <v>100</v>
      </c>
      <c r="S1325" s="4" t="str">
        <f>VLOOKUP(A1325,Übersicht!$C$2:$K$67,9,FALSE)</f>
        <v>-</v>
      </c>
      <c r="T1325" s="4" t="str">
        <f>VLOOKUP(A1325,Übersicht!$C$2:$L$67,10,FALSE)</f>
        <v>-</v>
      </c>
      <c r="U1325" s="25">
        <f>VLOOKUP(A1325,Übersicht!$C$2:$M$67,11,FALSE)</f>
        <v>1100</v>
      </c>
      <c r="V1325" s="25" t="str">
        <f>VLOOKUP(A1325,Übersicht!$C$2:$N$67,12,FALSE)</f>
        <v>-</v>
      </c>
      <c r="W1325" s="25" t="str">
        <f>VLOOKUP(A1325,Übersicht!$C$2:$O$67,13,FALSE)</f>
        <v>-</v>
      </c>
      <c r="X1325" s="4" t="s">
        <v>67</v>
      </c>
    </row>
    <row r="1326" spans="1:24" x14ac:dyDescent="0.35">
      <c r="A1326" s="3">
        <v>2226</v>
      </c>
      <c r="B1326" s="22" t="s">
        <v>15</v>
      </c>
      <c r="C1326" t="s">
        <v>33</v>
      </c>
      <c r="D1326" s="23">
        <f>VLOOKUP(A1326,Übersicht!$C$2:$D$67,2,FALSE)</f>
        <v>0</v>
      </c>
      <c r="E1326" s="23" t="str">
        <f>VLOOKUP(A1326,Übersicht!$C$2:$E$67,3,FALSE)</f>
        <v>&gt; 16 bar</v>
      </c>
      <c r="F1326" s="3">
        <v>1320</v>
      </c>
      <c r="G1326" s="3">
        <f>VLOOKUP(A1326,Übersicht!$C$2:$P$67,14,FALSE)</f>
        <v>3</v>
      </c>
      <c r="H1326" s="3">
        <v>1</v>
      </c>
      <c r="I1326" s="24">
        <v>593.26666666666665</v>
      </c>
      <c r="J1326" s="3">
        <v>2016</v>
      </c>
      <c r="K1326" s="4">
        <f t="shared" si="20"/>
        <v>25</v>
      </c>
      <c r="L1326" s="21">
        <f>VLOOKUP(A1326,Übersicht!$C$2:$F$67,4,FALSE)</f>
        <v>30</v>
      </c>
      <c r="M1326" s="21">
        <f>VLOOKUP(A1326,Übersicht!$C$2:$F$67,4,FALSE)</f>
        <v>30</v>
      </c>
      <c r="N1326" s="3" t="s">
        <v>67</v>
      </c>
      <c r="O1326" s="3">
        <v>1</v>
      </c>
      <c r="P1326" s="4">
        <f>VLOOKUP(A1326,Übersicht!$C$2:$I$67,7,FALSE)*100</f>
        <v>60</v>
      </c>
      <c r="Q1326" s="4" t="s">
        <v>67</v>
      </c>
      <c r="R1326" s="4">
        <f>VLOOKUP(A1326,Übersicht!$C$2:$J$67,8,FALSE)*100</f>
        <v>100</v>
      </c>
      <c r="S1326" s="4" t="str">
        <f>VLOOKUP(A1326,Übersicht!$C$2:$K$67,9,FALSE)</f>
        <v>-</v>
      </c>
      <c r="T1326" s="4" t="str">
        <f>VLOOKUP(A1326,Übersicht!$C$2:$L$67,10,FALSE)</f>
        <v>-</v>
      </c>
      <c r="U1326" s="25">
        <f>VLOOKUP(A1326,Übersicht!$C$2:$M$67,11,FALSE)</f>
        <v>1100</v>
      </c>
      <c r="V1326" s="25" t="str">
        <f>VLOOKUP(A1326,Übersicht!$C$2:$N$67,12,FALSE)</f>
        <v>-</v>
      </c>
      <c r="W1326" s="25" t="str">
        <f>VLOOKUP(A1326,Übersicht!$C$2:$O$67,13,FALSE)</f>
        <v>-</v>
      </c>
      <c r="X1326" s="4" t="s">
        <v>67</v>
      </c>
    </row>
    <row r="1327" spans="1:24" x14ac:dyDescent="0.35">
      <c r="A1327" s="3">
        <v>2226</v>
      </c>
      <c r="B1327" s="22" t="s">
        <v>15</v>
      </c>
      <c r="C1327" t="s">
        <v>33</v>
      </c>
      <c r="D1327" s="23">
        <f>VLOOKUP(A1327,Übersicht!$C$2:$D$67,2,FALSE)</f>
        <v>0</v>
      </c>
      <c r="E1327" s="23" t="str">
        <f>VLOOKUP(A1327,Übersicht!$C$2:$E$67,3,FALSE)</f>
        <v>&gt; 16 bar</v>
      </c>
      <c r="F1327" s="3">
        <v>1321</v>
      </c>
      <c r="G1327" s="3">
        <f>VLOOKUP(A1327,Übersicht!$C$2:$P$67,14,FALSE)</f>
        <v>3</v>
      </c>
      <c r="H1327" s="3">
        <v>1</v>
      </c>
      <c r="I1327" s="24">
        <v>593.26666666666665</v>
      </c>
      <c r="J1327" s="3">
        <v>2017</v>
      </c>
      <c r="K1327" s="4">
        <f t="shared" si="20"/>
        <v>26</v>
      </c>
      <c r="L1327" s="21">
        <f>VLOOKUP(A1327,Übersicht!$C$2:$F$67,4,FALSE)</f>
        <v>30</v>
      </c>
      <c r="M1327" s="21">
        <f>VLOOKUP(A1327,Übersicht!$C$2:$F$67,4,FALSE)</f>
        <v>30</v>
      </c>
      <c r="N1327" s="3" t="s">
        <v>67</v>
      </c>
      <c r="O1327" s="3">
        <v>1</v>
      </c>
      <c r="P1327" s="4">
        <f>VLOOKUP(A1327,Übersicht!$C$2:$I$67,7,FALSE)*100</f>
        <v>60</v>
      </c>
      <c r="Q1327" s="4" t="s">
        <v>67</v>
      </c>
      <c r="R1327" s="4">
        <f>VLOOKUP(A1327,Übersicht!$C$2:$J$67,8,FALSE)*100</f>
        <v>100</v>
      </c>
      <c r="S1327" s="4" t="str">
        <f>VLOOKUP(A1327,Übersicht!$C$2:$K$67,9,FALSE)</f>
        <v>-</v>
      </c>
      <c r="T1327" s="4" t="str">
        <f>VLOOKUP(A1327,Übersicht!$C$2:$L$67,10,FALSE)</f>
        <v>-</v>
      </c>
      <c r="U1327" s="25">
        <f>VLOOKUP(A1327,Übersicht!$C$2:$M$67,11,FALSE)</f>
        <v>1100</v>
      </c>
      <c r="V1327" s="25" t="str">
        <f>VLOOKUP(A1327,Übersicht!$C$2:$N$67,12,FALSE)</f>
        <v>-</v>
      </c>
      <c r="W1327" s="25" t="str">
        <f>VLOOKUP(A1327,Übersicht!$C$2:$O$67,13,FALSE)</f>
        <v>-</v>
      </c>
      <c r="X1327" s="4" t="s">
        <v>67</v>
      </c>
    </row>
    <row r="1328" spans="1:24" x14ac:dyDescent="0.35">
      <c r="A1328" s="3">
        <v>2226</v>
      </c>
      <c r="B1328" s="22" t="s">
        <v>15</v>
      </c>
      <c r="C1328" t="s">
        <v>33</v>
      </c>
      <c r="D1328" s="23">
        <f>VLOOKUP(A1328,Übersicht!$C$2:$D$67,2,FALSE)</f>
        <v>0</v>
      </c>
      <c r="E1328" s="23" t="str">
        <f>VLOOKUP(A1328,Übersicht!$C$2:$E$67,3,FALSE)</f>
        <v>&gt; 16 bar</v>
      </c>
      <c r="F1328" s="3">
        <v>1322</v>
      </c>
      <c r="G1328" s="3">
        <f>VLOOKUP(A1328,Übersicht!$C$2:$P$67,14,FALSE)</f>
        <v>3</v>
      </c>
      <c r="H1328" s="3">
        <v>1</v>
      </c>
      <c r="I1328" s="24">
        <v>593.26666666666665</v>
      </c>
      <c r="J1328" s="3">
        <v>2018</v>
      </c>
      <c r="K1328" s="4">
        <f t="shared" si="20"/>
        <v>27</v>
      </c>
      <c r="L1328" s="21">
        <f>VLOOKUP(A1328,Übersicht!$C$2:$F$67,4,FALSE)</f>
        <v>30</v>
      </c>
      <c r="M1328" s="21">
        <f>VLOOKUP(A1328,Übersicht!$C$2:$F$67,4,FALSE)</f>
        <v>30</v>
      </c>
      <c r="N1328" s="3" t="s">
        <v>67</v>
      </c>
      <c r="O1328" s="3">
        <v>1</v>
      </c>
      <c r="P1328" s="4">
        <f>VLOOKUP(A1328,Übersicht!$C$2:$I$67,7,FALSE)*100</f>
        <v>60</v>
      </c>
      <c r="Q1328" s="4" t="s">
        <v>67</v>
      </c>
      <c r="R1328" s="4">
        <f>VLOOKUP(A1328,Übersicht!$C$2:$J$67,8,FALSE)*100</f>
        <v>100</v>
      </c>
      <c r="S1328" s="4" t="str">
        <f>VLOOKUP(A1328,Übersicht!$C$2:$K$67,9,FALSE)</f>
        <v>-</v>
      </c>
      <c r="T1328" s="4" t="str">
        <f>VLOOKUP(A1328,Übersicht!$C$2:$L$67,10,FALSE)</f>
        <v>-</v>
      </c>
      <c r="U1328" s="25">
        <f>VLOOKUP(A1328,Übersicht!$C$2:$M$67,11,FALSE)</f>
        <v>1100</v>
      </c>
      <c r="V1328" s="25" t="str">
        <f>VLOOKUP(A1328,Übersicht!$C$2:$N$67,12,FALSE)</f>
        <v>-</v>
      </c>
      <c r="W1328" s="25" t="str">
        <f>VLOOKUP(A1328,Übersicht!$C$2:$O$67,13,FALSE)</f>
        <v>-</v>
      </c>
      <c r="X1328" s="4" t="s">
        <v>67</v>
      </c>
    </row>
    <row r="1329" spans="1:24" x14ac:dyDescent="0.35">
      <c r="A1329" s="3">
        <v>2226</v>
      </c>
      <c r="B1329" s="22" t="s">
        <v>15</v>
      </c>
      <c r="C1329" t="s">
        <v>33</v>
      </c>
      <c r="D1329" s="23">
        <f>VLOOKUP(A1329,Übersicht!$C$2:$D$67,2,FALSE)</f>
        <v>0</v>
      </c>
      <c r="E1329" s="23" t="str">
        <f>VLOOKUP(A1329,Übersicht!$C$2:$E$67,3,FALSE)</f>
        <v>&gt; 16 bar</v>
      </c>
      <c r="F1329" s="3">
        <v>1323</v>
      </c>
      <c r="G1329" s="3">
        <f>VLOOKUP(A1329,Übersicht!$C$2:$P$67,14,FALSE)</f>
        <v>3</v>
      </c>
      <c r="H1329" s="3">
        <v>1</v>
      </c>
      <c r="I1329" s="24">
        <v>593.26666666666665</v>
      </c>
      <c r="J1329" s="3">
        <v>2019</v>
      </c>
      <c r="K1329" s="4">
        <f t="shared" si="20"/>
        <v>28</v>
      </c>
      <c r="L1329" s="21">
        <f>VLOOKUP(A1329,Übersicht!$C$2:$F$67,4,FALSE)</f>
        <v>30</v>
      </c>
      <c r="M1329" s="21">
        <f>VLOOKUP(A1329,Übersicht!$C$2:$F$67,4,FALSE)</f>
        <v>30</v>
      </c>
      <c r="N1329" s="3" t="s">
        <v>67</v>
      </c>
      <c r="O1329" s="3">
        <v>1</v>
      </c>
      <c r="P1329" s="4">
        <f>VLOOKUP(A1329,Übersicht!$C$2:$I$67,7,FALSE)*100</f>
        <v>60</v>
      </c>
      <c r="Q1329" s="4" t="s">
        <v>67</v>
      </c>
      <c r="R1329" s="4">
        <f>VLOOKUP(A1329,Übersicht!$C$2:$J$67,8,FALSE)*100</f>
        <v>100</v>
      </c>
      <c r="S1329" s="4" t="str">
        <f>VLOOKUP(A1329,Übersicht!$C$2:$K$67,9,FALSE)</f>
        <v>-</v>
      </c>
      <c r="T1329" s="4" t="str">
        <f>VLOOKUP(A1329,Übersicht!$C$2:$L$67,10,FALSE)</f>
        <v>-</v>
      </c>
      <c r="U1329" s="25">
        <f>VLOOKUP(A1329,Übersicht!$C$2:$M$67,11,FALSE)</f>
        <v>1100</v>
      </c>
      <c r="V1329" s="25" t="str">
        <f>VLOOKUP(A1329,Übersicht!$C$2:$N$67,12,FALSE)</f>
        <v>-</v>
      </c>
      <c r="W1329" s="25" t="str">
        <f>VLOOKUP(A1329,Übersicht!$C$2:$O$67,13,FALSE)</f>
        <v>-</v>
      </c>
      <c r="X1329" s="4" t="s">
        <v>67</v>
      </c>
    </row>
    <row r="1330" spans="1:24" x14ac:dyDescent="0.35">
      <c r="A1330" s="3">
        <v>2226</v>
      </c>
      <c r="B1330" s="22" t="s">
        <v>15</v>
      </c>
      <c r="C1330" t="s">
        <v>33</v>
      </c>
      <c r="D1330" s="23">
        <f>VLOOKUP(A1330,Übersicht!$C$2:$D$67,2,FALSE)</f>
        <v>0</v>
      </c>
      <c r="E1330" s="23" t="str">
        <f>VLOOKUP(A1330,Übersicht!$C$2:$E$67,3,FALSE)</f>
        <v>&gt; 16 bar</v>
      </c>
      <c r="F1330" s="3">
        <v>1324</v>
      </c>
      <c r="G1330" s="3">
        <f>VLOOKUP(A1330,Übersicht!$C$2:$P$67,14,FALSE)</f>
        <v>3</v>
      </c>
      <c r="H1330" s="3">
        <v>1</v>
      </c>
      <c r="I1330" s="24">
        <v>593.26666666666665</v>
      </c>
      <c r="J1330" s="3">
        <v>2020</v>
      </c>
      <c r="K1330" s="4">
        <f t="shared" si="20"/>
        <v>29</v>
      </c>
      <c r="L1330" s="21">
        <f>VLOOKUP(A1330,Übersicht!$C$2:$F$67,4,FALSE)</f>
        <v>30</v>
      </c>
      <c r="M1330" s="21">
        <f>VLOOKUP(A1330,Übersicht!$C$2:$F$67,4,FALSE)</f>
        <v>30</v>
      </c>
      <c r="N1330" s="3" t="s">
        <v>67</v>
      </c>
      <c r="O1330" s="3">
        <v>1</v>
      </c>
      <c r="P1330" s="4">
        <f>VLOOKUP(A1330,Übersicht!$C$2:$I$67,7,FALSE)*100</f>
        <v>60</v>
      </c>
      <c r="Q1330" s="4" t="s">
        <v>67</v>
      </c>
      <c r="R1330" s="4">
        <f>VLOOKUP(A1330,Übersicht!$C$2:$J$67,8,FALSE)*100</f>
        <v>100</v>
      </c>
      <c r="S1330" s="4" t="str">
        <f>VLOOKUP(A1330,Übersicht!$C$2:$K$67,9,FALSE)</f>
        <v>-</v>
      </c>
      <c r="T1330" s="4" t="str">
        <f>VLOOKUP(A1330,Übersicht!$C$2:$L$67,10,FALSE)</f>
        <v>-</v>
      </c>
      <c r="U1330" s="25">
        <f>VLOOKUP(A1330,Übersicht!$C$2:$M$67,11,FALSE)</f>
        <v>1100</v>
      </c>
      <c r="V1330" s="25" t="str">
        <f>VLOOKUP(A1330,Übersicht!$C$2:$N$67,12,FALSE)</f>
        <v>-</v>
      </c>
      <c r="W1330" s="25" t="str">
        <f>VLOOKUP(A1330,Übersicht!$C$2:$O$67,13,FALSE)</f>
        <v>-</v>
      </c>
      <c r="X1330" s="4" t="s">
        <v>67</v>
      </c>
    </row>
    <row r="1331" spans="1:24" x14ac:dyDescent="0.35">
      <c r="A1331" s="3">
        <v>2226</v>
      </c>
      <c r="B1331" s="22" t="s">
        <v>15</v>
      </c>
      <c r="C1331" t="s">
        <v>33</v>
      </c>
      <c r="D1331" s="23">
        <f>VLOOKUP(A1331,Übersicht!$C$2:$D$67,2,FALSE)</f>
        <v>0</v>
      </c>
      <c r="E1331" s="23" t="str">
        <f>VLOOKUP(A1331,Übersicht!$C$2:$E$67,3,FALSE)</f>
        <v>&gt; 16 bar</v>
      </c>
      <c r="F1331" s="3">
        <v>1325</v>
      </c>
      <c r="G1331" s="3">
        <f>VLOOKUP(A1331,Übersicht!$C$2:$P$67,14,FALSE)</f>
        <v>3</v>
      </c>
      <c r="H1331" s="3">
        <v>1</v>
      </c>
      <c r="I1331" s="24">
        <v>593.26666666666665</v>
      </c>
      <c r="J1331" s="3">
        <v>2021</v>
      </c>
      <c r="K1331" s="4">
        <f t="shared" si="20"/>
        <v>30</v>
      </c>
      <c r="L1331" s="21">
        <f>VLOOKUP(A1331,Übersicht!$C$2:$F$67,4,FALSE)</f>
        <v>30</v>
      </c>
      <c r="M1331" s="21">
        <f>VLOOKUP(A1331,Übersicht!$C$2:$F$67,4,FALSE)</f>
        <v>30</v>
      </c>
      <c r="N1331" s="3" t="s">
        <v>67</v>
      </c>
      <c r="O1331" s="3">
        <v>1</v>
      </c>
      <c r="P1331" s="4">
        <f>VLOOKUP(A1331,Übersicht!$C$2:$I$67,7,FALSE)*100</f>
        <v>60</v>
      </c>
      <c r="Q1331" s="4" t="s">
        <v>67</v>
      </c>
      <c r="R1331" s="4">
        <f>VLOOKUP(A1331,Übersicht!$C$2:$J$67,8,FALSE)*100</f>
        <v>100</v>
      </c>
      <c r="S1331" s="4" t="str">
        <f>VLOOKUP(A1331,Übersicht!$C$2:$K$67,9,FALSE)</f>
        <v>-</v>
      </c>
      <c r="T1331" s="4" t="str">
        <f>VLOOKUP(A1331,Übersicht!$C$2:$L$67,10,FALSE)</f>
        <v>-</v>
      </c>
      <c r="U1331" s="25">
        <f>VLOOKUP(A1331,Übersicht!$C$2:$M$67,11,FALSE)</f>
        <v>1100</v>
      </c>
      <c r="V1331" s="25" t="str">
        <f>VLOOKUP(A1331,Übersicht!$C$2:$N$67,12,FALSE)</f>
        <v>-</v>
      </c>
      <c r="W1331" s="25" t="str">
        <f>VLOOKUP(A1331,Übersicht!$C$2:$O$67,13,FALSE)</f>
        <v>-</v>
      </c>
      <c r="X1331" s="4" t="s">
        <v>67</v>
      </c>
    </row>
    <row r="1332" spans="1:24" x14ac:dyDescent="0.35">
      <c r="A1332" s="3">
        <v>2211</v>
      </c>
      <c r="B1332" s="22" t="s">
        <v>15</v>
      </c>
      <c r="C1332" s="21" t="s">
        <v>34</v>
      </c>
      <c r="D1332" s="23">
        <f>VLOOKUP(A1332,Übersicht!$C$2:$D$67,2,FALSE)</f>
        <v>0</v>
      </c>
      <c r="E1332" s="23" t="str">
        <f>VLOOKUP(A1332,Übersicht!$C$2:$E$67,3,FALSE)</f>
        <v>&gt; 16 bar</v>
      </c>
      <c r="F1332" s="3">
        <v>1326</v>
      </c>
      <c r="G1332" s="3">
        <f>VLOOKUP(A1332,Übersicht!$C$2:$P$67,14,FALSE)</f>
        <v>99</v>
      </c>
      <c r="H1332" s="3">
        <v>1</v>
      </c>
      <c r="I1332" s="24">
        <v>73.791666666666671</v>
      </c>
      <c r="J1332" s="3">
        <v>1998</v>
      </c>
      <c r="K1332" s="4">
        <f t="shared" si="20"/>
        <v>1</v>
      </c>
      <c r="L1332" s="21">
        <f>VLOOKUP(A1332,Übersicht!$C$2:$F$67,4,FALSE)</f>
        <v>24</v>
      </c>
      <c r="M1332" s="21">
        <f>VLOOKUP(A1332,Übersicht!$C$2:$F$67,4,FALSE)</f>
        <v>24</v>
      </c>
      <c r="N1332" s="3" t="s">
        <v>67</v>
      </c>
      <c r="O1332" s="3">
        <v>1</v>
      </c>
      <c r="P1332" s="4">
        <f>VLOOKUP(A1332,Übersicht!$C$2:$I$67,7,FALSE)*100</f>
        <v>10</v>
      </c>
      <c r="Q1332" s="4" t="s">
        <v>67</v>
      </c>
      <c r="R1332" s="4">
        <f>VLOOKUP(A1332,Übersicht!$C$2:$J$67,8,FALSE)*100</f>
        <v>100</v>
      </c>
      <c r="S1332" s="4">
        <f>VLOOKUP(A1332,Übersicht!$C$2:$K$67,9,FALSE)*100</f>
        <v>30</v>
      </c>
      <c r="T1332" s="4" t="str">
        <f>VLOOKUP(A1332,Übersicht!$C$2:$L$67,10,FALSE)</f>
        <v>-</v>
      </c>
      <c r="U1332" s="25">
        <f>VLOOKUP(A1332,Übersicht!$C$2:$M$67,11,FALSE)</f>
        <v>252</v>
      </c>
      <c r="V1332" s="25">
        <f>VLOOKUP(A1332,Übersicht!$C$2:$N$67,12,FALSE)</f>
        <v>252</v>
      </c>
      <c r="W1332" s="25" t="str">
        <f>VLOOKUP(A1332,Übersicht!$C$2:$O$67,13,FALSE)</f>
        <v>-</v>
      </c>
      <c r="X1332" s="4" t="s">
        <v>67</v>
      </c>
    </row>
    <row r="1333" spans="1:24" x14ac:dyDescent="0.35">
      <c r="A1333" s="3">
        <v>2211</v>
      </c>
      <c r="B1333" s="22" t="s">
        <v>15</v>
      </c>
      <c r="C1333" s="21" t="s">
        <v>34</v>
      </c>
      <c r="D1333" s="23">
        <f>VLOOKUP(A1333,Übersicht!$C$2:$D$67,2,FALSE)</f>
        <v>0</v>
      </c>
      <c r="E1333" s="23" t="str">
        <f>VLOOKUP(A1333,Übersicht!$C$2:$E$67,3,FALSE)</f>
        <v>&gt; 16 bar</v>
      </c>
      <c r="F1333" s="3">
        <v>1327</v>
      </c>
      <c r="G1333" s="3">
        <f>VLOOKUP(A1333,Übersicht!$C$2:$P$67,14,FALSE)</f>
        <v>99</v>
      </c>
      <c r="H1333" s="3">
        <v>1</v>
      </c>
      <c r="I1333" s="24">
        <v>73.791666666666671</v>
      </c>
      <c r="J1333" s="3">
        <v>1999</v>
      </c>
      <c r="K1333" s="4">
        <f t="shared" si="20"/>
        <v>2</v>
      </c>
      <c r="L1333" s="21">
        <f>VLOOKUP(A1333,Übersicht!$C$2:$F$67,4,FALSE)</f>
        <v>24</v>
      </c>
      <c r="M1333" s="21">
        <f>VLOOKUP(A1333,Übersicht!$C$2:$F$67,4,FALSE)</f>
        <v>24</v>
      </c>
      <c r="N1333" s="3" t="s">
        <v>67</v>
      </c>
      <c r="O1333" s="3">
        <v>1</v>
      </c>
      <c r="P1333" s="4">
        <f>VLOOKUP(A1333,Übersicht!$C$2:$I$67,7,FALSE)*100</f>
        <v>10</v>
      </c>
      <c r="Q1333" s="4" t="s">
        <v>67</v>
      </c>
      <c r="R1333" s="4">
        <f>VLOOKUP(A1333,Übersicht!$C$2:$J$67,8,FALSE)*100</f>
        <v>100</v>
      </c>
      <c r="S1333" s="4">
        <f>VLOOKUP(A1333,Übersicht!$C$2:$K$67,9,FALSE)*100</f>
        <v>30</v>
      </c>
      <c r="T1333" s="4" t="str">
        <f>VLOOKUP(A1333,Übersicht!$C$2:$L$67,10,FALSE)</f>
        <v>-</v>
      </c>
      <c r="U1333" s="25">
        <f>VLOOKUP(A1333,Übersicht!$C$2:$M$67,11,FALSE)</f>
        <v>252</v>
      </c>
      <c r="V1333" s="25">
        <f>VLOOKUP(A1333,Übersicht!$C$2:$N$67,12,FALSE)</f>
        <v>252</v>
      </c>
      <c r="W1333" s="25" t="str">
        <f>VLOOKUP(A1333,Übersicht!$C$2:$O$67,13,FALSE)</f>
        <v>-</v>
      </c>
      <c r="X1333" s="4" t="s">
        <v>67</v>
      </c>
    </row>
    <row r="1334" spans="1:24" x14ac:dyDescent="0.35">
      <c r="A1334" s="3">
        <v>2211</v>
      </c>
      <c r="B1334" s="22" t="s">
        <v>15</v>
      </c>
      <c r="C1334" s="21" t="s">
        <v>34</v>
      </c>
      <c r="D1334" s="23">
        <f>VLOOKUP(A1334,Übersicht!$C$2:$D$67,2,FALSE)</f>
        <v>0</v>
      </c>
      <c r="E1334" s="23" t="str">
        <f>VLOOKUP(A1334,Übersicht!$C$2:$E$67,3,FALSE)</f>
        <v>&gt; 16 bar</v>
      </c>
      <c r="F1334" s="3">
        <v>1328</v>
      </c>
      <c r="G1334" s="3">
        <f>VLOOKUP(A1334,Übersicht!$C$2:$P$67,14,FALSE)</f>
        <v>99</v>
      </c>
      <c r="H1334" s="3">
        <v>1</v>
      </c>
      <c r="I1334" s="24">
        <v>73.791666666666671</v>
      </c>
      <c r="J1334" s="3">
        <v>2000</v>
      </c>
      <c r="K1334" s="4">
        <f t="shared" si="20"/>
        <v>3</v>
      </c>
      <c r="L1334" s="21">
        <f>VLOOKUP(A1334,Übersicht!$C$2:$F$67,4,FALSE)</f>
        <v>24</v>
      </c>
      <c r="M1334" s="21">
        <f>VLOOKUP(A1334,Übersicht!$C$2:$F$67,4,FALSE)</f>
        <v>24</v>
      </c>
      <c r="N1334" s="3" t="s">
        <v>67</v>
      </c>
      <c r="O1334" s="3">
        <v>1</v>
      </c>
      <c r="P1334" s="4">
        <f>VLOOKUP(A1334,Übersicht!$C$2:$I$67,7,FALSE)*100</f>
        <v>10</v>
      </c>
      <c r="Q1334" s="4" t="s">
        <v>67</v>
      </c>
      <c r="R1334" s="4">
        <f>VLOOKUP(A1334,Übersicht!$C$2:$J$67,8,FALSE)*100</f>
        <v>100</v>
      </c>
      <c r="S1334" s="4">
        <f>VLOOKUP(A1334,Übersicht!$C$2:$K$67,9,FALSE)*100</f>
        <v>30</v>
      </c>
      <c r="T1334" s="4" t="str">
        <f>VLOOKUP(A1334,Übersicht!$C$2:$L$67,10,FALSE)</f>
        <v>-</v>
      </c>
      <c r="U1334" s="25">
        <f>VLOOKUP(A1334,Übersicht!$C$2:$M$67,11,FALSE)</f>
        <v>252</v>
      </c>
      <c r="V1334" s="25">
        <f>VLOOKUP(A1334,Übersicht!$C$2:$N$67,12,FALSE)</f>
        <v>252</v>
      </c>
      <c r="W1334" s="25" t="str">
        <f>VLOOKUP(A1334,Übersicht!$C$2:$O$67,13,FALSE)</f>
        <v>-</v>
      </c>
      <c r="X1334" s="4" t="s">
        <v>67</v>
      </c>
    </row>
    <row r="1335" spans="1:24" x14ac:dyDescent="0.35">
      <c r="A1335" s="3">
        <v>2211</v>
      </c>
      <c r="B1335" s="22" t="s">
        <v>15</v>
      </c>
      <c r="C1335" s="21" t="s">
        <v>34</v>
      </c>
      <c r="D1335" s="23">
        <f>VLOOKUP(A1335,Übersicht!$C$2:$D$67,2,FALSE)</f>
        <v>0</v>
      </c>
      <c r="E1335" s="23" t="str">
        <f>VLOOKUP(A1335,Übersicht!$C$2:$E$67,3,FALSE)</f>
        <v>&gt; 16 bar</v>
      </c>
      <c r="F1335" s="3">
        <v>1329</v>
      </c>
      <c r="G1335" s="3">
        <f>VLOOKUP(A1335,Übersicht!$C$2:$P$67,14,FALSE)</f>
        <v>99</v>
      </c>
      <c r="H1335" s="3">
        <v>1</v>
      </c>
      <c r="I1335" s="24">
        <v>73.791666666666671</v>
      </c>
      <c r="J1335" s="3">
        <v>2001</v>
      </c>
      <c r="K1335" s="4">
        <f t="shared" si="20"/>
        <v>4</v>
      </c>
      <c r="L1335" s="21">
        <f>VLOOKUP(A1335,Übersicht!$C$2:$F$67,4,FALSE)</f>
        <v>24</v>
      </c>
      <c r="M1335" s="21">
        <f>VLOOKUP(A1335,Übersicht!$C$2:$F$67,4,FALSE)</f>
        <v>24</v>
      </c>
      <c r="N1335" s="3" t="s">
        <v>67</v>
      </c>
      <c r="O1335" s="3">
        <v>1</v>
      </c>
      <c r="P1335" s="4">
        <f>VLOOKUP(A1335,Übersicht!$C$2:$I$67,7,FALSE)*100</f>
        <v>10</v>
      </c>
      <c r="Q1335" s="4" t="s">
        <v>67</v>
      </c>
      <c r="R1335" s="4">
        <f>VLOOKUP(A1335,Übersicht!$C$2:$J$67,8,FALSE)*100</f>
        <v>100</v>
      </c>
      <c r="S1335" s="4">
        <f>VLOOKUP(A1335,Übersicht!$C$2:$K$67,9,FALSE)*100</f>
        <v>30</v>
      </c>
      <c r="T1335" s="4" t="str">
        <f>VLOOKUP(A1335,Übersicht!$C$2:$L$67,10,FALSE)</f>
        <v>-</v>
      </c>
      <c r="U1335" s="25">
        <f>VLOOKUP(A1335,Übersicht!$C$2:$M$67,11,FALSE)</f>
        <v>252</v>
      </c>
      <c r="V1335" s="25">
        <f>VLOOKUP(A1335,Übersicht!$C$2:$N$67,12,FALSE)</f>
        <v>252</v>
      </c>
      <c r="W1335" s="25" t="str">
        <f>VLOOKUP(A1335,Übersicht!$C$2:$O$67,13,FALSE)</f>
        <v>-</v>
      </c>
      <c r="X1335" s="4" t="s">
        <v>67</v>
      </c>
    </row>
    <row r="1336" spans="1:24" x14ac:dyDescent="0.35">
      <c r="A1336" s="3">
        <v>2211</v>
      </c>
      <c r="B1336" s="22" t="s">
        <v>15</v>
      </c>
      <c r="C1336" s="21" t="s">
        <v>34</v>
      </c>
      <c r="D1336" s="23">
        <f>VLOOKUP(A1336,Übersicht!$C$2:$D$67,2,FALSE)</f>
        <v>0</v>
      </c>
      <c r="E1336" s="23" t="str">
        <f>VLOOKUP(A1336,Übersicht!$C$2:$E$67,3,FALSE)</f>
        <v>&gt; 16 bar</v>
      </c>
      <c r="F1336" s="3">
        <v>1330</v>
      </c>
      <c r="G1336" s="3">
        <f>VLOOKUP(A1336,Übersicht!$C$2:$P$67,14,FALSE)</f>
        <v>99</v>
      </c>
      <c r="H1336" s="3">
        <v>1</v>
      </c>
      <c r="I1336" s="24">
        <v>73.791666666666671</v>
      </c>
      <c r="J1336" s="3">
        <v>2002</v>
      </c>
      <c r="K1336" s="4">
        <f t="shared" si="20"/>
        <v>5</v>
      </c>
      <c r="L1336" s="21">
        <f>VLOOKUP(A1336,Übersicht!$C$2:$F$67,4,FALSE)</f>
        <v>24</v>
      </c>
      <c r="M1336" s="21">
        <f>VLOOKUP(A1336,Übersicht!$C$2:$F$67,4,FALSE)</f>
        <v>24</v>
      </c>
      <c r="N1336" s="3" t="s">
        <v>67</v>
      </c>
      <c r="O1336" s="3">
        <v>1</v>
      </c>
      <c r="P1336" s="4">
        <f>VLOOKUP(A1336,Übersicht!$C$2:$I$67,7,FALSE)*100</f>
        <v>10</v>
      </c>
      <c r="Q1336" s="4" t="s">
        <v>67</v>
      </c>
      <c r="R1336" s="4">
        <f>VLOOKUP(A1336,Übersicht!$C$2:$J$67,8,FALSE)*100</f>
        <v>100</v>
      </c>
      <c r="S1336" s="4">
        <f>VLOOKUP(A1336,Übersicht!$C$2:$K$67,9,FALSE)*100</f>
        <v>30</v>
      </c>
      <c r="T1336" s="4" t="str">
        <f>VLOOKUP(A1336,Übersicht!$C$2:$L$67,10,FALSE)</f>
        <v>-</v>
      </c>
      <c r="U1336" s="25">
        <f>VLOOKUP(A1336,Übersicht!$C$2:$M$67,11,FALSE)</f>
        <v>252</v>
      </c>
      <c r="V1336" s="25">
        <f>VLOOKUP(A1336,Übersicht!$C$2:$N$67,12,FALSE)</f>
        <v>252</v>
      </c>
      <c r="W1336" s="25" t="str">
        <f>VLOOKUP(A1336,Übersicht!$C$2:$O$67,13,FALSE)</f>
        <v>-</v>
      </c>
      <c r="X1336" s="4" t="s">
        <v>67</v>
      </c>
    </row>
    <row r="1337" spans="1:24" x14ac:dyDescent="0.35">
      <c r="A1337" s="3">
        <v>2211</v>
      </c>
      <c r="B1337" s="22" t="s">
        <v>15</v>
      </c>
      <c r="C1337" s="21" t="s">
        <v>34</v>
      </c>
      <c r="D1337" s="23">
        <f>VLOOKUP(A1337,Übersicht!$C$2:$D$67,2,FALSE)</f>
        <v>0</v>
      </c>
      <c r="E1337" s="23" t="str">
        <f>VLOOKUP(A1337,Übersicht!$C$2:$E$67,3,FALSE)</f>
        <v>&gt; 16 bar</v>
      </c>
      <c r="F1337" s="3">
        <v>1331</v>
      </c>
      <c r="G1337" s="3">
        <f>VLOOKUP(A1337,Übersicht!$C$2:$P$67,14,FALSE)</f>
        <v>99</v>
      </c>
      <c r="H1337" s="3">
        <v>1</v>
      </c>
      <c r="I1337" s="24">
        <v>73.791666666666671</v>
      </c>
      <c r="J1337" s="3">
        <v>2003</v>
      </c>
      <c r="K1337" s="4">
        <f t="shared" si="20"/>
        <v>6</v>
      </c>
      <c r="L1337" s="21">
        <f>VLOOKUP(A1337,Übersicht!$C$2:$F$67,4,FALSE)</f>
        <v>24</v>
      </c>
      <c r="M1337" s="21">
        <f>VLOOKUP(A1337,Übersicht!$C$2:$F$67,4,FALSE)</f>
        <v>24</v>
      </c>
      <c r="N1337" s="3" t="s">
        <v>67</v>
      </c>
      <c r="O1337" s="3">
        <v>1</v>
      </c>
      <c r="P1337" s="4">
        <f>VLOOKUP(A1337,Übersicht!$C$2:$I$67,7,FALSE)*100</f>
        <v>10</v>
      </c>
      <c r="Q1337" s="4" t="s">
        <v>67</v>
      </c>
      <c r="R1337" s="4">
        <f>VLOOKUP(A1337,Übersicht!$C$2:$J$67,8,FALSE)*100</f>
        <v>100</v>
      </c>
      <c r="S1337" s="4">
        <f>VLOOKUP(A1337,Übersicht!$C$2:$K$67,9,FALSE)*100</f>
        <v>30</v>
      </c>
      <c r="T1337" s="4" t="str">
        <f>VLOOKUP(A1337,Übersicht!$C$2:$L$67,10,FALSE)</f>
        <v>-</v>
      </c>
      <c r="U1337" s="25">
        <f>VLOOKUP(A1337,Übersicht!$C$2:$M$67,11,FALSE)</f>
        <v>252</v>
      </c>
      <c r="V1337" s="25">
        <f>VLOOKUP(A1337,Übersicht!$C$2:$N$67,12,FALSE)</f>
        <v>252</v>
      </c>
      <c r="W1337" s="25" t="str">
        <f>VLOOKUP(A1337,Übersicht!$C$2:$O$67,13,FALSE)</f>
        <v>-</v>
      </c>
      <c r="X1337" s="4" t="s">
        <v>67</v>
      </c>
    </row>
    <row r="1338" spans="1:24" x14ac:dyDescent="0.35">
      <c r="A1338" s="3">
        <v>2211</v>
      </c>
      <c r="B1338" s="22" t="s">
        <v>15</v>
      </c>
      <c r="C1338" s="21" t="s">
        <v>34</v>
      </c>
      <c r="D1338" s="23">
        <f>VLOOKUP(A1338,Übersicht!$C$2:$D$67,2,FALSE)</f>
        <v>0</v>
      </c>
      <c r="E1338" s="23" t="str">
        <f>VLOOKUP(A1338,Übersicht!$C$2:$E$67,3,FALSE)</f>
        <v>&gt; 16 bar</v>
      </c>
      <c r="F1338" s="3">
        <v>1332</v>
      </c>
      <c r="G1338" s="3">
        <f>VLOOKUP(A1338,Übersicht!$C$2:$P$67,14,FALSE)</f>
        <v>99</v>
      </c>
      <c r="H1338" s="3">
        <v>1</v>
      </c>
      <c r="I1338" s="24">
        <v>73.791666666666671</v>
      </c>
      <c r="J1338" s="3">
        <v>2004</v>
      </c>
      <c r="K1338" s="4">
        <f t="shared" si="20"/>
        <v>7</v>
      </c>
      <c r="L1338" s="21">
        <f>VLOOKUP(A1338,Übersicht!$C$2:$F$67,4,FALSE)</f>
        <v>24</v>
      </c>
      <c r="M1338" s="21">
        <f>VLOOKUP(A1338,Übersicht!$C$2:$F$67,4,FALSE)</f>
        <v>24</v>
      </c>
      <c r="N1338" s="3" t="s">
        <v>67</v>
      </c>
      <c r="O1338" s="3">
        <v>1</v>
      </c>
      <c r="P1338" s="4">
        <f>VLOOKUP(A1338,Übersicht!$C$2:$I$67,7,FALSE)*100</f>
        <v>10</v>
      </c>
      <c r="Q1338" s="4" t="s">
        <v>67</v>
      </c>
      <c r="R1338" s="4">
        <f>VLOOKUP(A1338,Übersicht!$C$2:$J$67,8,FALSE)*100</f>
        <v>100</v>
      </c>
      <c r="S1338" s="4">
        <f>VLOOKUP(A1338,Übersicht!$C$2:$K$67,9,FALSE)*100</f>
        <v>30</v>
      </c>
      <c r="T1338" s="4" t="str">
        <f>VLOOKUP(A1338,Übersicht!$C$2:$L$67,10,FALSE)</f>
        <v>-</v>
      </c>
      <c r="U1338" s="25">
        <f>VLOOKUP(A1338,Übersicht!$C$2:$M$67,11,FALSE)</f>
        <v>252</v>
      </c>
      <c r="V1338" s="25">
        <f>VLOOKUP(A1338,Übersicht!$C$2:$N$67,12,FALSE)</f>
        <v>252</v>
      </c>
      <c r="W1338" s="25" t="str">
        <f>VLOOKUP(A1338,Übersicht!$C$2:$O$67,13,FALSE)</f>
        <v>-</v>
      </c>
      <c r="X1338" s="4" t="s">
        <v>67</v>
      </c>
    </row>
    <row r="1339" spans="1:24" x14ac:dyDescent="0.35">
      <c r="A1339" s="3">
        <v>2211</v>
      </c>
      <c r="B1339" s="22" t="s">
        <v>15</v>
      </c>
      <c r="C1339" s="21" t="s">
        <v>34</v>
      </c>
      <c r="D1339" s="23">
        <f>VLOOKUP(A1339,Übersicht!$C$2:$D$67,2,FALSE)</f>
        <v>0</v>
      </c>
      <c r="E1339" s="23" t="str">
        <f>VLOOKUP(A1339,Übersicht!$C$2:$E$67,3,FALSE)</f>
        <v>&gt; 16 bar</v>
      </c>
      <c r="F1339" s="3">
        <v>1333</v>
      </c>
      <c r="G1339" s="3">
        <f>VLOOKUP(A1339,Übersicht!$C$2:$P$67,14,FALSE)</f>
        <v>99</v>
      </c>
      <c r="H1339" s="3">
        <v>1</v>
      </c>
      <c r="I1339" s="24">
        <v>73.791666666666671</v>
      </c>
      <c r="J1339" s="3">
        <v>2005</v>
      </c>
      <c r="K1339" s="4">
        <f t="shared" si="20"/>
        <v>8</v>
      </c>
      <c r="L1339" s="21">
        <f>VLOOKUP(A1339,Übersicht!$C$2:$F$67,4,FALSE)</f>
        <v>24</v>
      </c>
      <c r="M1339" s="21">
        <f>VLOOKUP(A1339,Übersicht!$C$2:$F$67,4,FALSE)</f>
        <v>24</v>
      </c>
      <c r="N1339" s="3" t="s">
        <v>67</v>
      </c>
      <c r="O1339" s="3">
        <v>1</v>
      </c>
      <c r="P1339" s="4">
        <f>VLOOKUP(A1339,Übersicht!$C$2:$I$67,7,FALSE)*100</f>
        <v>10</v>
      </c>
      <c r="Q1339" s="4" t="s">
        <v>67</v>
      </c>
      <c r="R1339" s="4">
        <f>VLOOKUP(A1339,Übersicht!$C$2:$J$67,8,FALSE)*100</f>
        <v>100</v>
      </c>
      <c r="S1339" s="4">
        <f>VLOOKUP(A1339,Übersicht!$C$2:$K$67,9,FALSE)*100</f>
        <v>30</v>
      </c>
      <c r="T1339" s="4" t="str">
        <f>VLOOKUP(A1339,Übersicht!$C$2:$L$67,10,FALSE)</f>
        <v>-</v>
      </c>
      <c r="U1339" s="25">
        <f>VLOOKUP(A1339,Übersicht!$C$2:$M$67,11,FALSE)</f>
        <v>252</v>
      </c>
      <c r="V1339" s="25">
        <f>VLOOKUP(A1339,Übersicht!$C$2:$N$67,12,FALSE)</f>
        <v>252</v>
      </c>
      <c r="W1339" s="25" t="str">
        <f>VLOOKUP(A1339,Übersicht!$C$2:$O$67,13,FALSE)</f>
        <v>-</v>
      </c>
      <c r="X1339" s="4" t="s">
        <v>67</v>
      </c>
    </row>
    <row r="1340" spans="1:24" x14ac:dyDescent="0.35">
      <c r="A1340" s="3">
        <v>2211</v>
      </c>
      <c r="B1340" s="22" t="s">
        <v>15</v>
      </c>
      <c r="C1340" s="21" t="s">
        <v>34</v>
      </c>
      <c r="D1340" s="23">
        <f>VLOOKUP(A1340,Übersicht!$C$2:$D$67,2,FALSE)</f>
        <v>0</v>
      </c>
      <c r="E1340" s="23" t="str">
        <f>VLOOKUP(A1340,Übersicht!$C$2:$E$67,3,FALSE)</f>
        <v>&gt; 16 bar</v>
      </c>
      <c r="F1340" s="3">
        <v>1334</v>
      </c>
      <c r="G1340" s="3">
        <f>VLOOKUP(A1340,Übersicht!$C$2:$P$67,14,FALSE)</f>
        <v>99</v>
      </c>
      <c r="H1340" s="3">
        <v>1</v>
      </c>
      <c r="I1340" s="24">
        <v>73.791666666666671</v>
      </c>
      <c r="J1340" s="3">
        <v>2006</v>
      </c>
      <c r="K1340" s="4">
        <f t="shared" si="20"/>
        <v>9</v>
      </c>
      <c r="L1340" s="21">
        <f>VLOOKUP(A1340,Übersicht!$C$2:$F$67,4,FALSE)</f>
        <v>24</v>
      </c>
      <c r="M1340" s="21">
        <f>VLOOKUP(A1340,Übersicht!$C$2:$F$67,4,FALSE)</f>
        <v>24</v>
      </c>
      <c r="N1340" s="3" t="s">
        <v>67</v>
      </c>
      <c r="O1340" s="3">
        <v>1</v>
      </c>
      <c r="P1340" s="4">
        <f>VLOOKUP(A1340,Übersicht!$C$2:$I$67,7,FALSE)*100</f>
        <v>10</v>
      </c>
      <c r="Q1340" s="4" t="s">
        <v>67</v>
      </c>
      <c r="R1340" s="4">
        <f>VLOOKUP(A1340,Übersicht!$C$2:$J$67,8,FALSE)*100</f>
        <v>100</v>
      </c>
      <c r="S1340" s="4">
        <f>VLOOKUP(A1340,Übersicht!$C$2:$K$67,9,FALSE)*100</f>
        <v>30</v>
      </c>
      <c r="T1340" s="4" t="str">
        <f>VLOOKUP(A1340,Übersicht!$C$2:$L$67,10,FALSE)</f>
        <v>-</v>
      </c>
      <c r="U1340" s="25">
        <f>VLOOKUP(A1340,Übersicht!$C$2:$M$67,11,FALSE)</f>
        <v>252</v>
      </c>
      <c r="V1340" s="25">
        <f>VLOOKUP(A1340,Übersicht!$C$2:$N$67,12,FALSE)</f>
        <v>252</v>
      </c>
      <c r="W1340" s="25" t="str">
        <f>VLOOKUP(A1340,Übersicht!$C$2:$O$67,13,FALSE)</f>
        <v>-</v>
      </c>
      <c r="X1340" s="4" t="s">
        <v>67</v>
      </c>
    </row>
    <row r="1341" spans="1:24" x14ac:dyDescent="0.35">
      <c r="A1341" s="3">
        <v>2211</v>
      </c>
      <c r="B1341" s="22" t="s">
        <v>15</v>
      </c>
      <c r="C1341" s="21" t="s">
        <v>34</v>
      </c>
      <c r="D1341" s="23">
        <f>VLOOKUP(A1341,Übersicht!$C$2:$D$67,2,FALSE)</f>
        <v>0</v>
      </c>
      <c r="E1341" s="23" t="str">
        <f>VLOOKUP(A1341,Übersicht!$C$2:$E$67,3,FALSE)</f>
        <v>&gt; 16 bar</v>
      </c>
      <c r="F1341" s="3">
        <v>1335</v>
      </c>
      <c r="G1341" s="3">
        <f>VLOOKUP(A1341,Übersicht!$C$2:$P$67,14,FALSE)</f>
        <v>99</v>
      </c>
      <c r="H1341" s="3">
        <v>1</v>
      </c>
      <c r="I1341" s="24">
        <v>73.791666666666671</v>
      </c>
      <c r="J1341" s="3">
        <v>2007</v>
      </c>
      <c r="K1341" s="4">
        <f t="shared" si="20"/>
        <v>10</v>
      </c>
      <c r="L1341" s="21">
        <f>VLOOKUP(A1341,Übersicht!$C$2:$F$67,4,FALSE)</f>
        <v>24</v>
      </c>
      <c r="M1341" s="21">
        <f>VLOOKUP(A1341,Übersicht!$C$2:$F$67,4,FALSE)</f>
        <v>24</v>
      </c>
      <c r="N1341" s="3" t="s">
        <v>67</v>
      </c>
      <c r="O1341" s="3">
        <v>1</v>
      </c>
      <c r="P1341" s="4">
        <f>VLOOKUP(A1341,Übersicht!$C$2:$I$67,7,FALSE)*100</f>
        <v>10</v>
      </c>
      <c r="Q1341" s="4" t="s">
        <v>67</v>
      </c>
      <c r="R1341" s="4">
        <f>VLOOKUP(A1341,Übersicht!$C$2:$J$67,8,FALSE)*100</f>
        <v>100</v>
      </c>
      <c r="S1341" s="4">
        <f>VLOOKUP(A1341,Übersicht!$C$2:$K$67,9,FALSE)*100</f>
        <v>30</v>
      </c>
      <c r="T1341" s="4" t="str">
        <f>VLOOKUP(A1341,Übersicht!$C$2:$L$67,10,FALSE)</f>
        <v>-</v>
      </c>
      <c r="U1341" s="25">
        <f>VLOOKUP(A1341,Übersicht!$C$2:$M$67,11,FALSE)</f>
        <v>252</v>
      </c>
      <c r="V1341" s="25">
        <f>VLOOKUP(A1341,Übersicht!$C$2:$N$67,12,FALSE)</f>
        <v>252</v>
      </c>
      <c r="W1341" s="25" t="str">
        <f>VLOOKUP(A1341,Übersicht!$C$2:$O$67,13,FALSE)</f>
        <v>-</v>
      </c>
      <c r="X1341" s="4" t="s">
        <v>67</v>
      </c>
    </row>
    <row r="1342" spans="1:24" x14ac:dyDescent="0.35">
      <c r="A1342" s="3">
        <v>2211</v>
      </c>
      <c r="B1342" s="22" t="s">
        <v>15</v>
      </c>
      <c r="C1342" s="21" t="s">
        <v>34</v>
      </c>
      <c r="D1342" s="23">
        <f>VLOOKUP(A1342,Übersicht!$C$2:$D$67,2,FALSE)</f>
        <v>0</v>
      </c>
      <c r="E1342" s="23" t="str">
        <f>VLOOKUP(A1342,Übersicht!$C$2:$E$67,3,FALSE)</f>
        <v>&gt; 16 bar</v>
      </c>
      <c r="F1342" s="3">
        <v>1336</v>
      </c>
      <c r="G1342" s="3">
        <f>VLOOKUP(A1342,Übersicht!$C$2:$P$67,14,FALSE)</f>
        <v>99</v>
      </c>
      <c r="H1342" s="3">
        <v>1</v>
      </c>
      <c r="I1342" s="24">
        <v>73.791666666666671</v>
      </c>
      <c r="J1342" s="3">
        <v>2008</v>
      </c>
      <c r="K1342" s="4">
        <f t="shared" si="20"/>
        <v>11</v>
      </c>
      <c r="L1342" s="21">
        <f>VLOOKUP(A1342,Übersicht!$C$2:$F$67,4,FALSE)</f>
        <v>24</v>
      </c>
      <c r="M1342" s="21">
        <f>VLOOKUP(A1342,Übersicht!$C$2:$F$67,4,FALSE)</f>
        <v>24</v>
      </c>
      <c r="N1342" s="3" t="s">
        <v>67</v>
      </c>
      <c r="O1342" s="3">
        <v>1</v>
      </c>
      <c r="P1342" s="4">
        <f>VLOOKUP(A1342,Übersicht!$C$2:$I$67,7,FALSE)*100</f>
        <v>10</v>
      </c>
      <c r="Q1342" s="4" t="s">
        <v>67</v>
      </c>
      <c r="R1342" s="4">
        <f>VLOOKUP(A1342,Übersicht!$C$2:$J$67,8,FALSE)*100</f>
        <v>100</v>
      </c>
      <c r="S1342" s="4">
        <f>VLOOKUP(A1342,Übersicht!$C$2:$K$67,9,FALSE)*100</f>
        <v>30</v>
      </c>
      <c r="T1342" s="4" t="str">
        <f>VLOOKUP(A1342,Übersicht!$C$2:$L$67,10,FALSE)</f>
        <v>-</v>
      </c>
      <c r="U1342" s="25">
        <f>VLOOKUP(A1342,Übersicht!$C$2:$M$67,11,FALSE)</f>
        <v>252</v>
      </c>
      <c r="V1342" s="25">
        <f>VLOOKUP(A1342,Übersicht!$C$2:$N$67,12,FALSE)</f>
        <v>252</v>
      </c>
      <c r="W1342" s="25" t="str">
        <f>VLOOKUP(A1342,Übersicht!$C$2:$O$67,13,FALSE)</f>
        <v>-</v>
      </c>
      <c r="X1342" s="4" t="s">
        <v>67</v>
      </c>
    </row>
    <row r="1343" spans="1:24" x14ac:dyDescent="0.35">
      <c r="A1343" s="3">
        <v>2211</v>
      </c>
      <c r="B1343" s="22" t="s">
        <v>15</v>
      </c>
      <c r="C1343" s="21" t="s">
        <v>34</v>
      </c>
      <c r="D1343" s="23">
        <f>VLOOKUP(A1343,Übersicht!$C$2:$D$67,2,FALSE)</f>
        <v>0</v>
      </c>
      <c r="E1343" s="23" t="str">
        <f>VLOOKUP(A1343,Übersicht!$C$2:$E$67,3,FALSE)</f>
        <v>&gt; 16 bar</v>
      </c>
      <c r="F1343" s="3">
        <v>1337</v>
      </c>
      <c r="G1343" s="3">
        <f>VLOOKUP(A1343,Übersicht!$C$2:$P$67,14,FALSE)</f>
        <v>99</v>
      </c>
      <c r="H1343" s="3">
        <v>1</v>
      </c>
      <c r="I1343" s="24">
        <v>73.791666666666671</v>
      </c>
      <c r="J1343" s="3">
        <v>2009</v>
      </c>
      <c r="K1343" s="4">
        <f t="shared" si="20"/>
        <v>12</v>
      </c>
      <c r="L1343" s="21">
        <f>VLOOKUP(A1343,Übersicht!$C$2:$F$67,4,FALSE)</f>
        <v>24</v>
      </c>
      <c r="M1343" s="21">
        <f>VLOOKUP(A1343,Übersicht!$C$2:$F$67,4,FALSE)</f>
        <v>24</v>
      </c>
      <c r="N1343" s="3" t="s">
        <v>67</v>
      </c>
      <c r="O1343" s="3">
        <v>1</v>
      </c>
      <c r="P1343" s="4">
        <f>VLOOKUP(A1343,Übersicht!$C$2:$I$67,7,FALSE)*100</f>
        <v>10</v>
      </c>
      <c r="Q1343" s="4" t="s">
        <v>67</v>
      </c>
      <c r="R1343" s="4">
        <f>VLOOKUP(A1343,Übersicht!$C$2:$J$67,8,FALSE)*100</f>
        <v>100</v>
      </c>
      <c r="S1343" s="4">
        <f>VLOOKUP(A1343,Übersicht!$C$2:$K$67,9,FALSE)*100</f>
        <v>30</v>
      </c>
      <c r="T1343" s="4" t="str">
        <f>VLOOKUP(A1343,Übersicht!$C$2:$L$67,10,FALSE)</f>
        <v>-</v>
      </c>
      <c r="U1343" s="25">
        <f>VLOOKUP(A1343,Übersicht!$C$2:$M$67,11,FALSE)</f>
        <v>252</v>
      </c>
      <c r="V1343" s="25">
        <f>VLOOKUP(A1343,Übersicht!$C$2:$N$67,12,FALSE)</f>
        <v>252</v>
      </c>
      <c r="W1343" s="25" t="str">
        <f>VLOOKUP(A1343,Übersicht!$C$2:$O$67,13,FALSE)</f>
        <v>-</v>
      </c>
      <c r="X1343" s="4" t="s">
        <v>67</v>
      </c>
    </row>
    <row r="1344" spans="1:24" x14ac:dyDescent="0.35">
      <c r="A1344" s="3">
        <v>2211</v>
      </c>
      <c r="B1344" s="22" t="s">
        <v>15</v>
      </c>
      <c r="C1344" s="21" t="s">
        <v>34</v>
      </c>
      <c r="D1344" s="23">
        <f>VLOOKUP(A1344,Übersicht!$C$2:$D$67,2,FALSE)</f>
        <v>0</v>
      </c>
      <c r="E1344" s="23" t="str">
        <f>VLOOKUP(A1344,Übersicht!$C$2:$E$67,3,FALSE)</f>
        <v>&gt; 16 bar</v>
      </c>
      <c r="F1344" s="3">
        <v>1338</v>
      </c>
      <c r="G1344" s="3">
        <f>VLOOKUP(A1344,Übersicht!$C$2:$P$67,14,FALSE)</f>
        <v>99</v>
      </c>
      <c r="H1344" s="3">
        <v>1</v>
      </c>
      <c r="I1344" s="24">
        <v>73.791666666666671</v>
      </c>
      <c r="J1344" s="3">
        <v>2010</v>
      </c>
      <c r="K1344" s="4">
        <f t="shared" si="20"/>
        <v>13</v>
      </c>
      <c r="L1344" s="21">
        <f>VLOOKUP(A1344,Übersicht!$C$2:$F$67,4,FALSE)</f>
        <v>24</v>
      </c>
      <c r="M1344" s="21">
        <f>VLOOKUP(A1344,Übersicht!$C$2:$F$67,4,FALSE)</f>
        <v>24</v>
      </c>
      <c r="N1344" s="3" t="s">
        <v>67</v>
      </c>
      <c r="O1344" s="3">
        <v>1</v>
      </c>
      <c r="P1344" s="4">
        <f>VLOOKUP(A1344,Übersicht!$C$2:$I$67,7,FALSE)*100</f>
        <v>10</v>
      </c>
      <c r="Q1344" s="4" t="s">
        <v>67</v>
      </c>
      <c r="R1344" s="4">
        <f>VLOOKUP(A1344,Übersicht!$C$2:$J$67,8,FALSE)*100</f>
        <v>100</v>
      </c>
      <c r="S1344" s="4">
        <f>VLOOKUP(A1344,Übersicht!$C$2:$K$67,9,FALSE)*100</f>
        <v>30</v>
      </c>
      <c r="T1344" s="4" t="str">
        <f>VLOOKUP(A1344,Übersicht!$C$2:$L$67,10,FALSE)</f>
        <v>-</v>
      </c>
      <c r="U1344" s="25">
        <f>VLOOKUP(A1344,Übersicht!$C$2:$M$67,11,FALSE)</f>
        <v>252</v>
      </c>
      <c r="V1344" s="25">
        <f>VLOOKUP(A1344,Übersicht!$C$2:$N$67,12,FALSE)</f>
        <v>252</v>
      </c>
      <c r="W1344" s="25" t="str">
        <f>VLOOKUP(A1344,Übersicht!$C$2:$O$67,13,FALSE)</f>
        <v>-</v>
      </c>
      <c r="X1344" s="4" t="s">
        <v>67</v>
      </c>
    </row>
    <row r="1345" spans="1:24" x14ac:dyDescent="0.35">
      <c r="A1345" s="3">
        <v>2211</v>
      </c>
      <c r="B1345" s="22" t="s">
        <v>15</v>
      </c>
      <c r="C1345" s="21" t="s">
        <v>34</v>
      </c>
      <c r="D1345" s="23">
        <f>VLOOKUP(A1345,Übersicht!$C$2:$D$67,2,FALSE)</f>
        <v>0</v>
      </c>
      <c r="E1345" s="23" t="str">
        <f>VLOOKUP(A1345,Übersicht!$C$2:$E$67,3,FALSE)</f>
        <v>&gt; 16 bar</v>
      </c>
      <c r="F1345" s="3">
        <v>1339</v>
      </c>
      <c r="G1345" s="3">
        <f>VLOOKUP(A1345,Übersicht!$C$2:$P$67,14,FALSE)</f>
        <v>99</v>
      </c>
      <c r="H1345" s="3">
        <v>1</v>
      </c>
      <c r="I1345" s="24">
        <v>73.791666666666671</v>
      </c>
      <c r="J1345" s="3">
        <v>2011</v>
      </c>
      <c r="K1345" s="4">
        <f t="shared" si="20"/>
        <v>14</v>
      </c>
      <c r="L1345" s="21">
        <f>VLOOKUP(A1345,Übersicht!$C$2:$F$67,4,FALSE)</f>
        <v>24</v>
      </c>
      <c r="M1345" s="21">
        <f>VLOOKUP(A1345,Übersicht!$C$2:$F$67,4,FALSE)</f>
        <v>24</v>
      </c>
      <c r="N1345" s="3" t="s">
        <v>67</v>
      </c>
      <c r="O1345" s="3">
        <v>1</v>
      </c>
      <c r="P1345" s="4">
        <f>VLOOKUP(A1345,Übersicht!$C$2:$I$67,7,FALSE)*100</f>
        <v>10</v>
      </c>
      <c r="Q1345" s="4" t="s">
        <v>67</v>
      </c>
      <c r="R1345" s="4">
        <f>VLOOKUP(A1345,Übersicht!$C$2:$J$67,8,FALSE)*100</f>
        <v>100</v>
      </c>
      <c r="S1345" s="4">
        <f>VLOOKUP(A1345,Übersicht!$C$2:$K$67,9,FALSE)*100</f>
        <v>30</v>
      </c>
      <c r="T1345" s="4" t="str">
        <f>VLOOKUP(A1345,Übersicht!$C$2:$L$67,10,FALSE)</f>
        <v>-</v>
      </c>
      <c r="U1345" s="25">
        <f>VLOOKUP(A1345,Übersicht!$C$2:$M$67,11,FALSE)</f>
        <v>252</v>
      </c>
      <c r="V1345" s="25">
        <f>VLOOKUP(A1345,Übersicht!$C$2:$N$67,12,FALSE)</f>
        <v>252</v>
      </c>
      <c r="W1345" s="25" t="str">
        <f>VLOOKUP(A1345,Übersicht!$C$2:$O$67,13,FALSE)</f>
        <v>-</v>
      </c>
      <c r="X1345" s="4" t="s">
        <v>67</v>
      </c>
    </row>
    <row r="1346" spans="1:24" x14ac:dyDescent="0.35">
      <c r="A1346" s="3">
        <v>2211</v>
      </c>
      <c r="B1346" s="22" t="s">
        <v>15</v>
      </c>
      <c r="C1346" s="21" t="s">
        <v>34</v>
      </c>
      <c r="D1346" s="23">
        <f>VLOOKUP(A1346,Übersicht!$C$2:$D$67,2,FALSE)</f>
        <v>0</v>
      </c>
      <c r="E1346" s="23" t="str">
        <f>VLOOKUP(A1346,Übersicht!$C$2:$E$67,3,FALSE)</f>
        <v>&gt; 16 bar</v>
      </c>
      <c r="F1346" s="3">
        <v>1340</v>
      </c>
      <c r="G1346" s="3">
        <f>VLOOKUP(A1346,Übersicht!$C$2:$P$67,14,FALSE)</f>
        <v>99</v>
      </c>
      <c r="H1346" s="3">
        <v>1</v>
      </c>
      <c r="I1346" s="24">
        <v>73.791666666666671</v>
      </c>
      <c r="J1346" s="3">
        <v>2012</v>
      </c>
      <c r="K1346" s="4">
        <f t="shared" si="20"/>
        <v>15</v>
      </c>
      <c r="L1346" s="21">
        <f>VLOOKUP(A1346,Übersicht!$C$2:$F$67,4,FALSE)</f>
        <v>24</v>
      </c>
      <c r="M1346" s="21">
        <f>VLOOKUP(A1346,Übersicht!$C$2:$F$67,4,FALSE)</f>
        <v>24</v>
      </c>
      <c r="N1346" s="3" t="s">
        <v>67</v>
      </c>
      <c r="O1346" s="3">
        <v>1</v>
      </c>
      <c r="P1346" s="4">
        <f>VLOOKUP(A1346,Übersicht!$C$2:$I$67,7,FALSE)*100</f>
        <v>10</v>
      </c>
      <c r="Q1346" s="4" t="s">
        <v>67</v>
      </c>
      <c r="R1346" s="4">
        <f>VLOOKUP(A1346,Übersicht!$C$2:$J$67,8,FALSE)*100</f>
        <v>100</v>
      </c>
      <c r="S1346" s="4">
        <f>VLOOKUP(A1346,Übersicht!$C$2:$K$67,9,FALSE)*100</f>
        <v>30</v>
      </c>
      <c r="T1346" s="4" t="str">
        <f>VLOOKUP(A1346,Übersicht!$C$2:$L$67,10,FALSE)</f>
        <v>-</v>
      </c>
      <c r="U1346" s="25">
        <f>VLOOKUP(A1346,Übersicht!$C$2:$M$67,11,FALSE)</f>
        <v>252</v>
      </c>
      <c r="V1346" s="25">
        <f>VLOOKUP(A1346,Übersicht!$C$2:$N$67,12,FALSE)</f>
        <v>252</v>
      </c>
      <c r="W1346" s="25" t="str">
        <f>VLOOKUP(A1346,Übersicht!$C$2:$O$67,13,FALSE)</f>
        <v>-</v>
      </c>
      <c r="X1346" s="4" t="s">
        <v>67</v>
      </c>
    </row>
    <row r="1347" spans="1:24" x14ac:dyDescent="0.35">
      <c r="A1347" s="3">
        <v>2211</v>
      </c>
      <c r="B1347" s="22" t="s">
        <v>15</v>
      </c>
      <c r="C1347" s="21" t="s">
        <v>34</v>
      </c>
      <c r="D1347" s="23">
        <f>VLOOKUP(A1347,Übersicht!$C$2:$D$67,2,FALSE)</f>
        <v>0</v>
      </c>
      <c r="E1347" s="23" t="str">
        <f>VLOOKUP(A1347,Übersicht!$C$2:$E$67,3,FALSE)</f>
        <v>&gt; 16 bar</v>
      </c>
      <c r="F1347" s="3">
        <v>1341</v>
      </c>
      <c r="G1347" s="3">
        <f>VLOOKUP(A1347,Übersicht!$C$2:$P$67,14,FALSE)</f>
        <v>99</v>
      </c>
      <c r="H1347" s="3">
        <v>1</v>
      </c>
      <c r="I1347" s="24">
        <v>73.791666666666671</v>
      </c>
      <c r="J1347" s="3">
        <v>2013</v>
      </c>
      <c r="K1347" s="4">
        <f t="shared" si="20"/>
        <v>16</v>
      </c>
      <c r="L1347" s="21">
        <f>VLOOKUP(A1347,Übersicht!$C$2:$F$67,4,FALSE)</f>
        <v>24</v>
      </c>
      <c r="M1347" s="21">
        <f>VLOOKUP(A1347,Übersicht!$C$2:$F$67,4,FALSE)</f>
        <v>24</v>
      </c>
      <c r="N1347" s="3" t="s">
        <v>67</v>
      </c>
      <c r="O1347" s="3">
        <v>1</v>
      </c>
      <c r="P1347" s="4">
        <f>VLOOKUP(A1347,Übersicht!$C$2:$I$67,7,FALSE)*100</f>
        <v>10</v>
      </c>
      <c r="Q1347" s="4" t="s">
        <v>67</v>
      </c>
      <c r="R1347" s="4">
        <f>VLOOKUP(A1347,Übersicht!$C$2:$J$67,8,FALSE)*100</f>
        <v>100</v>
      </c>
      <c r="S1347" s="4">
        <f>VLOOKUP(A1347,Übersicht!$C$2:$K$67,9,FALSE)*100</f>
        <v>30</v>
      </c>
      <c r="T1347" s="4" t="str">
        <f>VLOOKUP(A1347,Übersicht!$C$2:$L$67,10,FALSE)</f>
        <v>-</v>
      </c>
      <c r="U1347" s="25">
        <f>VLOOKUP(A1347,Übersicht!$C$2:$M$67,11,FALSE)</f>
        <v>252</v>
      </c>
      <c r="V1347" s="25">
        <f>VLOOKUP(A1347,Übersicht!$C$2:$N$67,12,FALSE)</f>
        <v>252</v>
      </c>
      <c r="W1347" s="25" t="str">
        <f>VLOOKUP(A1347,Übersicht!$C$2:$O$67,13,FALSE)</f>
        <v>-</v>
      </c>
      <c r="X1347" s="4" t="s">
        <v>67</v>
      </c>
    </row>
    <row r="1348" spans="1:24" x14ac:dyDescent="0.35">
      <c r="A1348" s="3">
        <v>2211</v>
      </c>
      <c r="B1348" s="22" t="s">
        <v>15</v>
      </c>
      <c r="C1348" s="21" t="s">
        <v>34</v>
      </c>
      <c r="D1348" s="23">
        <f>VLOOKUP(A1348,Übersicht!$C$2:$D$67,2,FALSE)</f>
        <v>0</v>
      </c>
      <c r="E1348" s="23" t="str">
        <f>VLOOKUP(A1348,Übersicht!$C$2:$E$67,3,FALSE)</f>
        <v>&gt; 16 bar</v>
      </c>
      <c r="F1348" s="3">
        <v>1342</v>
      </c>
      <c r="G1348" s="3">
        <f>VLOOKUP(A1348,Übersicht!$C$2:$P$67,14,FALSE)</f>
        <v>99</v>
      </c>
      <c r="H1348" s="3">
        <v>1</v>
      </c>
      <c r="I1348" s="24">
        <v>73.791666666666671</v>
      </c>
      <c r="J1348" s="3">
        <v>2014</v>
      </c>
      <c r="K1348" s="4">
        <f t="shared" si="20"/>
        <v>17</v>
      </c>
      <c r="L1348" s="21">
        <f>VLOOKUP(A1348,Übersicht!$C$2:$F$67,4,FALSE)</f>
        <v>24</v>
      </c>
      <c r="M1348" s="21">
        <f>VLOOKUP(A1348,Übersicht!$C$2:$F$67,4,FALSE)</f>
        <v>24</v>
      </c>
      <c r="N1348" s="3" t="s">
        <v>67</v>
      </c>
      <c r="O1348" s="3">
        <v>1</v>
      </c>
      <c r="P1348" s="4">
        <f>VLOOKUP(A1348,Übersicht!$C$2:$I$67,7,FALSE)*100</f>
        <v>10</v>
      </c>
      <c r="Q1348" s="4" t="s">
        <v>67</v>
      </c>
      <c r="R1348" s="4">
        <f>VLOOKUP(A1348,Übersicht!$C$2:$J$67,8,FALSE)*100</f>
        <v>100</v>
      </c>
      <c r="S1348" s="4">
        <f>VLOOKUP(A1348,Übersicht!$C$2:$K$67,9,FALSE)*100</f>
        <v>30</v>
      </c>
      <c r="T1348" s="4" t="str">
        <f>VLOOKUP(A1348,Übersicht!$C$2:$L$67,10,FALSE)</f>
        <v>-</v>
      </c>
      <c r="U1348" s="25">
        <f>VLOOKUP(A1348,Übersicht!$C$2:$M$67,11,FALSE)</f>
        <v>252</v>
      </c>
      <c r="V1348" s="25">
        <f>VLOOKUP(A1348,Übersicht!$C$2:$N$67,12,FALSE)</f>
        <v>252</v>
      </c>
      <c r="W1348" s="25" t="str">
        <f>VLOOKUP(A1348,Übersicht!$C$2:$O$67,13,FALSE)</f>
        <v>-</v>
      </c>
      <c r="X1348" s="4" t="s">
        <v>67</v>
      </c>
    </row>
    <row r="1349" spans="1:24" x14ac:dyDescent="0.35">
      <c r="A1349" s="3">
        <v>2211</v>
      </c>
      <c r="B1349" s="22" t="s">
        <v>15</v>
      </c>
      <c r="C1349" s="21" t="s">
        <v>34</v>
      </c>
      <c r="D1349" s="23">
        <f>VLOOKUP(A1349,Übersicht!$C$2:$D$67,2,FALSE)</f>
        <v>0</v>
      </c>
      <c r="E1349" s="23" t="str">
        <f>VLOOKUP(A1349,Übersicht!$C$2:$E$67,3,FALSE)</f>
        <v>&gt; 16 bar</v>
      </c>
      <c r="F1349" s="3">
        <v>1343</v>
      </c>
      <c r="G1349" s="3">
        <f>VLOOKUP(A1349,Übersicht!$C$2:$P$67,14,FALSE)</f>
        <v>99</v>
      </c>
      <c r="H1349" s="3">
        <v>1</v>
      </c>
      <c r="I1349" s="24">
        <v>73.791666666666671</v>
      </c>
      <c r="J1349" s="3">
        <v>2015</v>
      </c>
      <c r="K1349" s="4">
        <f t="shared" si="20"/>
        <v>18</v>
      </c>
      <c r="L1349" s="21">
        <f>VLOOKUP(A1349,Übersicht!$C$2:$F$67,4,FALSE)</f>
        <v>24</v>
      </c>
      <c r="M1349" s="21">
        <f>VLOOKUP(A1349,Übersicht!$C$2:$F$67,4,FALSE)</f>
        <v>24</v>
      </c>
      <c r="N1349" s="3" t="s">
        <v>67</v>
      </c>
      <c r="O1349" s="3">
        <v>1</v>
      </c>
      <c r="P1349" s="4">
        <f>VLOOKUP(A1349,Übersicht!$C$2:$I$67,7,FALSE)*100</f>
        <v>10</v>
      </c>
      <c r="Q1349" s="4" t="s">
        <v>67</v>
      </c>
      <c r="R1349" s="4">
        <f>VLOOKUP(A1349,Übersicht!$C$2:$J$67,8,FALSE)*100</f>
        <v>100</v>
      </c>
      <c r="S1349" s="4">
        <f>VLOOKUP(A1349,Übersicht!$C$2:$K$67,9,FALSE)*100</f>
        <v>30</v>
      </c>
      <c r="T1349" s="4" t="str">
        <f>VLOOKUP(A1349,Übersicht!$C$2:$L$67,10,FALSE)</f>
        <v>-</v>
      </c>
      <c r="U1349" s="25">
        <f>VLOOKUP(A1349,Übersicht!$C$2:$M$67,11,FALSE)</f>
        <v>252</v>
      </c>
      <c r="V1349" s="25">
        <f>VLOOKUP(A1349,Übersicht!$C$2:$N$67,12,FALSE)</f>
        <v>252</v>
      </c>
      <c r="W1349" s="25" t="str">
        <f>VLOOKUP(A1349,Übersicht!$C$2:$O$67,13,FALSE)</f>
        <v>-</v>
      </c>
      <c r="X1349" s="4" t="s">
        <v>67</v>
      </c>
    </row>
    <row r="1350" spans="1:24" x14ac:dyDescent="0.35">
      <c r="A1350" s="3">
        <v>2211</v>
      </c>
      <c r="B1350" s="22" t="s">
        <v>15</v>
      </c>
      <c r="C1350" s="21" t="s">
        <v>34</v>
      </c>
      <c r="D1350" s="23">
        <f>VLOOKUP(A1350,Übersicht!$C$2:$D$67,2,FALSE)</f>
        <v>0</v>
      </c>
      <c r="E1350" s="23" t="str">
        <f>VLOOKUP(A1350,Übersicht!$C$2:$E$67,3,FALSE)</f>
        <v>&gt; 16 bar</v>
      </c>
      <c r="F1350" s="3">
        <v>1344</v>
      </c>
      <c r="G1350" s="3">
        <f>VLOOKUP(A1350,Übersicht!$C$2:$P$67,14,FALSE)</f>
        <v>99</v>
      </c>
      <c r="H1350" s="3">
        <v>1</v>
      </c>
      <c r="I1350" s="24">
        <v>73.791666666666671</v>
      </c>
      <c r="J1350" s="3">
        <v>2016</v>
      </c>
      <c r="K1350" s="4">
        <f t="shared" si="20"/>
        <v>19</v>
      </c>
      <c r="L1350" s="21">
        <f>VLOOKUP(A1350,Übersicht!$C$2:$F$67,4,FALSE)</f>
        <v>24</v>
      </c>
      <c r="M1350" s="21">
        <f>VLOOKUP(A1350,Übersicht!$C$2:$F$67,4,FALSE)</f>
        <v>24</v>
      </c>
      <c r="N1350" s="3" t="s">
        <v>67</v>
      </c>
      <c r="O1350" s="3">
        <v>1</v>
      </c>
      <c r="P1350" s="4">
        <f>VLOOKUP(A1350,Übersicht!$C$2:$I$67,7,FALSE)*100</f>
        <v>10</v>
      </c>
      <c r="Q1350" s="4" t="s">
        <v>67</v>
      </c>
      <c r="R1350" s="4">
        <f>VLOOKUP(A1350,Übersicht!$C$2:$J$67,8,FALSE)*100</f>
        <v>100</v>
      </c>
      <c r="S1350" s="4">
        <f>VLOOKUP(A1350,Übersicht!$C$2:$K$67,9,FALSE)*100</f>
        <v>30</v>
      </c>
      <c r="T1350" s="4" t="str">
        <f>VLOOKUP(A1350,Übersicht!$C$2:$L$67,10,FALSE)</f>
        <v>-</v>
      </c>
      <c r="U1350" s="25">
        <f>VLOOKUP(A1350,Übersicht!$C$2:$M$67,11,FALSE)</f>
        <v>252</v>
      </c>
      <c r="V1350" s="25">
        <f>VLOOKUP(A1350,Übersicht!$C$2:$N$67,12,FALSE)</f>
        <v>252</v>
      </c>
      <c r="W1350" s="25" t="str">
        <f>VLOOKUP(A1350,Übersicht!$C$2:$O$67,13,FALSE)</f>
        <v>-</v>
      </c>
      <c r="X1350" s="4" t="s">
        <v>67</v>
      </c>
    </row>
    <row r="1351" spans="1:24" x14ac:dyDescent="0.35">
      <c r="A1351" s="3">
        <v>2211</v>
      </c>
      <c r="B1351" s="22" t="s">
        <v>15</v>
      </c>
      <c r="C1351" s="21" t="s">
        <v>34</v>
      </c>
      <c r="D1351" s="23">
        <f>VLOOKUP(A1351,Übersicht!$C$2:$D$67,2,FALSE)</f>
        <v>0</v>
      </c>
      <c r="E1351" s="23" t="str">
        <f>VLOOKUP(A1351,Übersicht!$C$2:$E$67,3,FALSE)</f>
        <v>&gt; 16 bar</v>
      </c>
      <c r="F1351" s="3">
        <v>1345</v>
      </c>
      <c r="G1351" s="3">
        <f>VLOOKUP(A1351,Übersicht!$C$2:$P$67,14,FALSE)</f>
        <v>99</v>
      </c>
      <c r="H1351" s="3">
        <v>1</v>
      </c>
      <c r="I1351" s="24">
        <v>73.791666666666671</v>
      </c>
      <c r="J1351" s="3">
        <v>2017</v>
      </c>
      <c r="K1351" s="4">
        <f t="shared" ref="K1351:K1385" si="21">IF(M1351-($K$2-J1351)&lt;=0,0,M1351-($K$2-J1351))</f>
        <v>20</v>
      </c>
      <c r="L1351" s="21">
        <f>VLOOKUP(A1351,Übersicht!$C$2:$F$67,4,FALSE)</f>
        <v>24</v>
      </c>
      <c r="M1351" s="21">
        <f>VLOOKUP(A1351,Übersicht!$C$2:$F$67,4,FALSE)</f>
        <v>24</v>
      </c>
      <c r="N1351" s="3" t="s">
        <v>67</v>
      </c>
      <c r="O1351" s="3">
        <v>1</v>
      </c>
      <c r="P1351" s="4">
        <f>VLOOKUP(A1351,Übersicht!$C$2:$I$67,7,FALSE)*100</f>
        <v>10</v>
      </c>
      <c r="Q1351" s="4" t="s">
        <v>67</v>
      </c>
      <c r="R1351" s="4">
        <f>VLOOKUP(A1351,Übersicht!$C$2:$J$67,8,FALSE)*100</f>
        <v>100</v>
      </c>
      <c r="S1351" s="4">
        <f>VLOOKUP(A1351,Übersicht!$C$2:$K$67,9,FALSE)*100</f>
        <v>30</v>
      </c>
      <c r="T1351" s="4" t="str">
        <f>VLOOKUP(A1351,Übersicht!$C$2:$L$67,10,FALSE)</f>
        <v>-</v>
      </c>
      <c r="U1351" s="25">
        <f>VLOOKUP(A1351,Übersicht!$C$2:$M$67,11,FALSE)</f>
        <v>252</v>
      </c>
      <c r="V1351" s="25">
        <f>VLOOKUP(A1351,Übersicht!$C$2:$N$67,12,FALSE)</f>
        <v>252</v>
      </c>
      <c r="W1351" s="25" t="str">
        <f>VLOOKUP(A1351,Übersicht!$C$2:$O$67,13,FALSE)</f>
        <v>-</v>
      </c>
      <c r="X1351" s="4" t="s">
        <v>67</v>
      </c>
    </row>
    <row r="1352" spans="1:24" x14ac:dyDescent="0.35">
      <c r="A1352" s="3">
        <v>2211</v>
      </c>
      <c r="B1352" s="22" t="s">
        <v>15</v>
      </c>
      <c r="C1352" s="21" t="s">
        <v>34</v>
      </c>
      <c r="D1352" s="23">
        <f>VLOOKUP(A1352,Übersicht!$C$2:$D$67,2,FALSE)</f>
        <v>0</v>
      </c>
      <c r="E1352" s="23" t="str">
        <f>VLOOKUP(A1352,Übersicht!$C$2:$E$67,3,FALSE)</f>
        <v>&gt; 16 bar</v>
      </c>
      <c r="F1352" s="3">
        <v>1346</v>
      </c>
      <c r="G1352" s="3">
        <f>VLOOKUP(A1352,Übersicht!$C$2:$P$67,14,FALSE)</f>
        <v>99</v>
      </c>
      <c r="H1352" s="3">
        <v>1</v>
      </c>
      <c r="I1352" s="24">
        <v>73.791666666666671</v>
      </c>
      <c r="J1352" s="3">
        <v>2018</v>
      </c>
      <c r="K1352" s="4">
        <f t="shared" si="21"/>
        <v>21</v>
      </c>
      <c r="L1352" s="21">
        <f>VLOOKUP(A1352,Übersicht!$C$2:$F$67,4,FALSE)</f>
        <v>24</v>
      </c>
      <c r="M1352" s="21">
        <f>VLOOKUP(A1352,Übersicht!$C$2:$F$67,4,FALSE)</f>
        <v>24</v>
      </c>
      <c r="N1352" s="3" t="s">
        <v>67</v>
      </c>
      <c r="O1352" s="3">
        <v>1</v>
      </c>
      <c r="P1352" s="4">
        <f>VLOOKUP(A1352,Übersicht!$C$2:$I$67,7,FALSE)*100</f>
        <v>10</v>
      </c>
      <c r="Q1352" s="4" t="s">
        <v>67</v>
      </c>
      <c r="R1352" s="4">
        <f>VLOOKUP(A1352,Übersicht!$C$2:$J$67,8,FALSE)*100</f>
        <v>100</v>
      </c>
      <c r="S1352" s="4">
        <f>VLOOKUP(A1352,Übersicht!$C$2:$K$67,9,FALSE)*100</f>
        <v>30</v>
      </c>
      <c r="T1352" s="4" t="str">
        <f>VLOOKUP(A1352,Übersicht!$C$2:$L$67,10,FALSE)</f>
        <v>-</v>
      </c>
      <c r="U1352" s="25">
        <f>VLOOKUP(A1352,Übersicht!$C$2:$M$67,11,FALSE)</f>
        <v>252</v>
      </c>
      <c r="V1352" s="25">
        <f>VLOOKUP(A1352,Übersicht!$C$2:$N$67,12,FALSE)</f>
        <v>252</v>
      </c>
      <c r="W1352" s="25" t="str">
        <f>VLOOKUP(A1352,Übersicht!$C$2:$O$67,13,FALSE)</f>
        <v>-</v>
      </c>
      <c r="X1352" s="4" t="s">
        <v>67</v>
      </c>
    </row>
    <row r="1353" spans="1:24" x14ac:dyDescent="0.35">
      <c r="A1353" s="3">
        <v>2211</v>
      </c>
      <c r="B1353" s="22" t="s">
        <v>15</v>
      </c>
      <c r="C1353" s="21" t="s">
        <v>34</v>
      </c>
      <c r="D1353" s="23">
        <f>VLOOKUP(A1353,Übersicht!$C$2:$D$67,2,FALSE)</f>
        <v>0</v>
      </c>
      <c r="E1353" s="23" t="str">
        <f>VLOOKUP(A1353,Übersicht!$C$2:$E$67,3,FALSE)</f>
        <v>&gt; 16 bar</v>
      </c>
      <c r="F1353" s="3">
        <v>1347</v>
      </c>
      <c r="G1353" s="3">
        <f>VLOOKUP(A1353,Übersicht!$C$2:$P$67,14,FALSE)</f>
        <v>99</v>
      </c>
      <c r="H1353" s="3">
        <v>1</v>
      </c>
      <c r="I1353" s="24">
        <v>73.791666666666671</v>
      </c>
      <c r="J1353" s="3">
        <v>2019</v>
      </c>
      <c r="K1353" s="4">
        <f t="shared" si="21"/>
        <v>22</v>
      </c>
      <c r="L1353" s="21">
        <f>VLOOKUP(A1353,Übersicht!$C$2:$F$67,4,FALSE)</f>
        <v>24</v>
      </c>
      <c r="M1353" s="21">
        <f>VLOOKUP(A1353,Übersicht!$C$2:$F$67,4,FALSE)</f>
        <v>24</v>
      </c>
      <c r="N1353" s="3" t="s">
        <v>67</v>
      </c>
      <c r="O1353" s="3">
        <v>1</v>
      </c>
      <c r="P1353" s="4">
        <f>VLOOKUP(A1353,Übersicht!$C$2:$I$67,7,FALSE)*100</f>
        <v>10</v>
      </c>
      <c r="Q1353" s="4" t="s">
        <v>67</v>
      </c>
      <c r="R1353" s="4">
        <f>VLOOKUP(A1353,Übersicht!$C$2:$J$67,8,FALSE)*100</f>
        <v>100</v>
      </c>
      <c r="S1353" s="4">
        <f>VLOOKUP(A1353,Übersicht!$C$2:$K$67,9,FALSE)*100</f>
        <v>30</v>
      </c>
      <c r="T1353" s="4" t="str">
        <f>VLOOKUP(A1353,Übersicht!$C$2:$L$67,10,FALSE)</f>
        <v>-</v>
      </c>
      <c r="U1353" s="25">
        <f>VLOOKUP(A1353,Übersicht!$C$2:$M$67,11,FALSE)</f>
        <v>252</v>
      </c>
      <c r="V1353" s="25">
        <f>VLOOKUP(A1353,Übersicht!$C$2:$N$67,12,FALSE)</f>
        <v>252</v>
      </c>
      <c r="W1353" s="25" t="str">
        <f>VLOOKUP(A1353,Übersicht!$C$2:$O$67,13,FALSE)</f>
        <v>-</v>
      </c>
      <c r="X1353" s="4" t="s">
        <v>67</v>
      </c>
    </row>
    <row r="1354" spans="1:24" x14ac:dyDescent="0.35">
      <c r="A1354" s="3">
        <v>2211</v>
      </c>
      <c r="B1354" s="22" t="s">
        <v>15</v>
      </c>
      <c r="C1354" s="21" t="s">
        <v>34</v>
      </c>
      <c r="D1354" s="23">
        <f>VLOOKUP(A1354,Übersicht!$C$2:$D$67,2,FALSE)</f>
        <v>0</v>
      </c>
      <c r="E1354" s="23" t="str">
        <f>VLOOKUP(A1354,Übersicht!$C$2:$E$67,3,FALSE)</f>
        <v>&gt; 16 bar</v>
      </c>
      <c r="F1354" s="3">
        <v>1348</v>
      </c>
      <c r="G1354" s="3">
        <f>VLOOKUP(A1354,Übersicht!$C$2:$P$67,14,FALSE)</f>
        <v>99</v>
      </c>
      <c r="H1354" s="3">
        <v>1</v>
      </c>
      <c r="I1354" s="24">
        <v>73.791666666666671</v>
      </c>
      <c r="J1354" s="3">
        <v>2020</v>
      </c>
      <c r="K1354" s="4">
        <f t="shared" si="21"/>
        <v>23</v>
      </c>
      <c r="L1354" s="21">
        <f>VLOOKUP(A1354,Übersicht!$C$2:$F$67,4,FALSE)</f>
        <v>24</v>
      </c>
      <c r="M1354" s="21">
        <f>VLOOKUP(A1354,Übersicht!$C$2:$F$67,4,FALSE)</f>
        <v>24</v>
      </c>
      <c r="N1354" s="3" t="s">
        <v>67</v>
      </c>
      <c r="O1354" s="3">
        <v>1</v>
      </c>
      <c r="P1354" s="4">
        <f>VLOOKUP(A1354,Übersicht!$C$2:$I$67,7,FALSE)*100</f>
        <v>10</v>
      </c>
      <c r="Q1354" s="4" t="s">
        <v>67</v>
      </c>
      <c r="R1354" s="4">
        <f>VLOOKUP(A1354,Übersicht!$C$2:$J$67,8,FALSE)*100</f>
        <v>100</v>
      </c>
      <c r="S1354" s="4">
        <f>VLOOKUP(A1354,Übersicht!$C$2:$K$67,9,FALSE)*100</f>
        <v>30</v>
      </c>
      <c r="T1354" s="4" t="str">
        <f>VLOOKUP(A1354,Übersicht!$C$2:$L$67,10,FALSE)</f>
        <v>-</v>
      </c>
      <c r="U1354" s="25">
        <f>VLOOKUP(A1354,Übersicht!$C$2:$M$67,11,FALSE)</f>
        <v>252</v>
      </c>
      <c r="V1354" s="25">
        <f>VLOOKUP(A1354,Übersicht!$C$2:$N$67,12,FALSE)</f>
        <v>252</v>
      </c>
      <c r="W1354" s="25" t="str">
        <f>VLOOKUP(A1354,Übersicht!$C$2:$O$67,13,FALSE)</f>
        <v>-</v>
      </c>
      <c r="X1354" s="4" t="s">
        <v>67</v>
      </c>
    </row>
    <row r="1355" spans="1:24" x14ac:dyDescent="0.35">
      <c r="A1355" s="3">
        <v>2211</v>
      </c>
      <c r="B1355" s="22" t="s">
        <v>15</v>
      </c>
      <c r="C1355" s="21" t="s">
        <v>34</v>
      </c>
      <c r="D1355" s="23">
        <f>VLOOKUP(A1355,Übersicht!$C$2:$D$67,2,FALSE)</f>
        <v>0</v>
      </c>
      <c r="E1355" s="23" t="str">
        <f>VLOOKUP(A1355,Übersicht!$C$2:$E$67,3,FALSE)</f>
        <v>&gt; 16 bar</v>
      </c>
      <c r="F1355" s="3">
        <v>1349</v>
      </c>
      <c r="G1355" s="3">
        <f>VLOOKUP(A1355,Übersicht!$C$2:$P$67,14,FALSE)</f>
        <v>99</v>
      </c>
      <c r="H1355" s="3">
        <v>1</v>
      </c>
      <c r="I1355" s="24">
        <v>73.791666666666671</v>
      </c>
      <c r="J1355" s="3">
        <v>2021</v>
      </c>
      <c r="K1355" s="4">
        <f t="shared" si="21"/>
        <v>24</v>
      </c>
      <c r="L1355" s="21">
        <f>VLOOKUP(A1355,Übersicht!$C$2:$F$67,4,FALSE)</f>
        <v>24</v>
      </c>
      <c r="M1355" s="21">
        <f>VLOOKUP(A1355,Übersicht!$C$2:$F$67,4,FALSE)</f>
        <v>24</v>
      </c>
      <c r="N1355" s="3" t="s">
        <v>67</v>
      </c>
      <c r="O1355" s="3">
        <v>1</v>
      </c>
      <c r="P1355" s="4">
        <f>VLOOKUP(A1355,Übersicht!$C$2:$I$67,7,FALSE)*100</f>
        <v>10</v>
      </c>
      <c r="Q1355" s="4" t="s">
        <v>67</v>
      </c>
      <c r="R1355" s="4">
        <f>VLOOKUP(A1355,Übersicht!$C$2:$J$67,8,FALSE)*100</f>
        <v>100</v>
      </c>
      <c r="S1355" s="4">
        <f>VLOOKUP(A1355,Übersicht!$C$2:$K$67,9,FALSE)*100</f>
        <v>30</v>
      </c>
      <c r="T1355" s="4" t="str">
        <f>VLOOKUP(A1355,Übersicht!$C$2:$L$67,10,FALSE)</f>
        <v>-</v>
      </c>
      <c r="U1355" s="25">
        <f>VLOOKUP(A1355,Übersicht!$C$2:$M$67,11,FALSE)</f>
        <v>252</v>
      </c>
      <c r="V1355" s="25">
        <f>VLOOKUP(A1355,Übersicht!$C$2:$N$67,12,FALSE)</f>
        <v>252</v>
      </c>
      <c r="W1355" s="25" t="str">
        <f>VLOOKUP(A1355,Übersicht!$C$2:$O$67,13,FALSE)</f>
        <v>-</v>
      </c>
      <c r="X1355" s="4" t="s">
        <v>67</v>
      </c>
    </row>
    <row r="1356" spans="1:24" x14ac:dyDescent="0.35">
      <c r="A1356" s="3">
        <v>2229</v>
      </c>
      <c r="B1356" s="22" t="s">
        <v>15</v>
      </c>
      <c r="C1356" t="s">
        <v>35</v>
      </c>
      <c r="D1356" s="23">
        <f>VLOOKUP(A1356,Übersicht!$C$2:$D$67,2,FALSE)</f>
        <v>0</v>
      </c>
      <c r="E1356" s="23" t="str">
        <f>VLOOKUP(A1356,Übersicht!$C$2:$E$67,3,FALSE)</f>
        <v>&gt; 16 bar</v>
      </c>
      <c r="F1356" s="3">
        <v>1350</v>
      </c>
      <c r="G1356" s="3">
        <f>VLOOKUP(A1356,Übersicht!$C$2:$P$67,14,FALSE)</f>
        <v>3</v>
      </c>
      <c r="H1356" s="3">
        <v>1</v>
      </c>
      <c r="I1356" s="24">
        <v>1900.8</v>
      </c>
      <c r="J1356" s="3">
        <v>1992</v>
      </c>
      <c r="K1356" s="4">
        <f t="shared" si="21"/>
        <v>1</v>
      </c>
      <c r="L1356" s="21">
        <f>VLOOKUP(A1356,Übersicht!$C$2:$F$67,4,FALSE)</f>
        <v>30</v>
      </c>
      <c r="M1356" s="21">
        <f>VLOOKUP(A1356,Übersicht!$C$2:$F$67,4,FALSE)</f>
        <v>30</v>
      </c>
      <c r="N1356" s="3" t="s">
        <v>67</v>
      </c>
      <c r="O1356" s="3">
        <v>1</v>
      </c>
      <c r="P1356" s="4">
        <f>VLOOKUP(A1356,Übersicht!$C$2:$I$67,7,FALSE)*100</f>
        <v>40</v>
      </c>
      <c r="Q1356" s="4" t="s">
        <v>67</v>
      </c>
      <c r="R1356" s="4">
        <f>VLOOKUP(A1356,Übersicht!$C$2:$J$67,8,FALSE)*100</f>
        <v>100</v>
      </c>
      <c r="S1356" s="4" t="str">
        <f>VLOOKUP(A1356,Übersicht!$C$2:$K$67,9,FALSE)</f>
        <v>-</v>
      </c>
      <c r="T1356" s="4" t="str">
        <f>VLOOKUP(A1356,Übersicht!$C$2:$L$67,10,FALSE)</f>
        <v>-</v>
      </c>
      <c r="U1356" s="25">
        <f>VLOOKUP(A1356,Übersicht!$C$2:$M$67,11,FALSE)</f>
        <v>5100</v>
      </c>
      <c r="V1356" s="25" t="str">
        <f>VLOOKUP(A1356,Übersicht!$C$2:$N$67,12,FALSE)</f>
        <v>-</v>
      </c>
      <c r="W1356" s="25" t="str">
        <f>VLOOKUP(A1356,Übersicht!$C$2:$O$67,13,FALSE)</f>
        <v>-</v>
      </c>
      <c r="X1356" s="4" t="s">
        <v>67</v>
      </c>
    </row>
    <row r="1357" spans="1:24" x14ac:dyDescent="0.35">
      <c r="A1357" s="3">
        <v>2229</v>
      </c>
      <c r="B1357" s="22" t="s">
        <v>15</v>
      </c>
      <c r="C1357" t="s">
        <v>35</v>
      </c>
      <c r="D1357" s="23">
        <f>VLOOKUP(A1357,Übersicht!$C$2:$D$67,2,FALSE)</f>
        <v>0</v>
      </c>
      <c r="E1357" s="23" t="str">
        <f>VLOOKUP(A1357,Übersicht!$C$2:$E$67,3,FALSE)</f>
        <v>&gt; 16 bar</v>
      </c>
      <c r="F1357" s="3">
        <v>1351</v>
      </c>
      <c r="G1357" s="3">
        <f>VLOOKUP(A1357,Übersicht!$C$2:$P$67,14,FALSE)</f>
        <v>3</v>
      </c>
      <c r="H1357" s="3">
        <v>1</v>
      </c>
      <c r="I1357" s="24">
        <v>1900.8</v>
      </c>
      <c r="J1357" s="3">
        <v>1993</v>
      </c>
      <c r="K1357" s="4">
        <f t="shared" si="21"/>
        <v>2</v>
      </c>
      <c r="L1357" s="21">
        <f>VLOOKUP(A1357,Übersicht!$C$2:$F$67,4,FALSE)</f>
        <v>30</v>
      </c>
      <c r="M1357" s="21">
        <f>VLOOKUP(A1357,Übersicht!$C$2:$F$67,4,FALSE)</f>
        <v>30</v>
      </c>
      <c r="N1357" s="3" t="s">
        <v>67</v>
      </c>
      <c r="O1357" s="3">
        <v>1</v>
      </c>
      <c r="P1357" s="4">
        <f>VLOOKUP(A1357,Übersicht!$C$2:$I$67,7,FALSE)*100</f>
        <v>40</v>
      </c>
      <c r="Q1357" s="4" t="s">
        <v>67</v>
      </c>
      <c r="R1357" s="4">
        <f>VLOOKUP(A1357,Übersicht!$C$2:$J$67,8,FALSE)*100</f>
        <v>100</v>
      </c>
      <c r="S1357" s="4" t="str">
        <f>VLOOKUP(A1357,Übersicht!$C$2:$K$67,9,FALSE)</f>
        <v>-</v>
      </c>
      <c r="T1357" s="4" t="str">
        <f>VLOOKUP(A1357,Übersicht!$C$2:$L$67,10,FALSE)</f>
        <v>-</v>
      </c>
      <c r="U1357" s="25">
        <f>VLOOKUP(A1357,Übersicht!$C$2:$M$67,11,FALSE)</f>
        <v>5100</v>
      </c>
      <c r="V1357" s="25" t="str">
        <f>VLOOKUP(A1357,Übersicht!$C$2:$N$67,12,FALSE)</f>
        <v>-</v>
      </c>
      <c r="W1357" s="25" t="str">
        <f>VLOOKUP(A1357,Übersicht!$C$2:$O$67,13,FALSE)</f>
        <v>-</v>
      </c>
      <c r="X1357" s="4" t="s">
        <v>67</v>
      </c>
    </row>
    <row r="1358" spans="1:24" x14ac:dyDescent="0.35">
      <c r="A1358" s="3">
        <v>2229</v>
      </c>
      <c r="B1358" s="22" t="s">
        <v>15</v>
      </c>
      <c r="C1358" t="s">
        <v>35</v>
      </c>
      <c r="D1358" s="23">
        <f>VLOOKUP(A1358,Übersicht!$C$2:$D$67,2,FALSE)</f>
        <v>0</v>
      </c>
      <c r="E1358" s="23" t="str">
        <f>VLOOKUP(A1358,Übersicht!$C$2:$E$67,3,FALSE)</f>
        <v>&gt; 16 bar</v>
      </c>
      <c r="F1358" s="3">
        <v>1352</v>
      </c>
      <c r="G1358" s="3">
        <f>VLOOKUP(A1358,Übersicht!$C$2:$P$67,14,FALSE)</f>
        <v>3</v>
      </c>
      <c r="H1358" s="3">
        <v>1</v>
      </c>
      <c r="I1358" s="24">
        <v>1900.8</v>
      </c>
      <c r="J1358" s="3">
        <v>1994</v>
      </c>
      <c r="K1358" s="4">
        <f t="shared" si="21"/>
        <v>3</v>
      </c>
      <c r="L1358" s="21">
        <f>VLOOKUP(A1358,Übersicht!$C$2:$F$67,4,FALSE)</f>
        <v>30</v>
      </c>
      <c r="M1358" s="21">
        <f>VLOOKUP(A1358,Übersicht!$C$2:$F$67,4,FALSE)</f>
        <v>30</v>
      </c>
      <c r="N1358" s="3" t="s">
        <v>67</v>
      </c>
      <c r="O1358" s="3">
        <v>1</v>
      </c>
      <c r="P1358" s="4">
        <f>VLOOKUP(A1358,Übersicht!$C$2:$I$67,7,FALSE)*100</f>
        <v>40</v>
      </c>
      <c r="Q1358" s="4" t="s">
        <v>67</v>
      </c>
      <c r="R1358" s="4">
        <f>VLOOKUP(A1358,Übersicht!$C$2:$J$67,8,FALSE)*100</f>
        <v>100</v>
      </c>
      <c r="S1358" s="4" t="str">
        <f>VLOOKUP(A1358,Übersicht!$C$2:$K$67,9,FALSE)</f>
        <v>-</v>
      </c>
      <c r="T1358" s="4" t="str">
        <f>VLOOKUP(A1358,Übersicht!$C$2:$L$67,10,FALSE)</f>
        <v>-</v>
      </c>
      <c r="U1358" s="25">
        <f>VLOOKUP(A1358,Übersicht!$C$2:$M$67,11,FALSE)</f>
        <v>5100</v>
      </c>
      <c r="V1358" s="25" t="str">
        <f>VLOOKUP(A1358,Übersicht!$C$2:$N$67,12,FALSE)</f>
        <v>-</v>
      </c>
      <c r="W1358" s="25" t="str">
        <f>VLOOKUP(A1358,Übersicht!$C$2:$O$67,13,FALSE)</f>
        <v>-</v>
      </c>
      <c r="X1358" s="4" t="s">
        <v>67</v>
      </c>
    </row>
    <row r="1359" spans="1:24" x14ac:dyDescent="0.35">
      <c r="A1359" s="3">
        <v>2229</v>
      </c>
      <c r="B1359" s="22" t="s">
        <v>15</v>
      </c>
      <c r="C1359" t="s">
        <v>35</v>
      </c>
      <c r="D1359" s="23">
        <f>VLOOKUP(A1359,Übersicht!$C$2:$D$67,2,FALSE)</f>
        <v>0</v>
      </c>
      <c r="E1359" s="23" t="str">
        <f>VLOOKUP(A1359,Übersicht!$C$2:$E$67,3,FALSE)</f>
        <v>&gt; 16 bar</v>
      </c>
      <c r="F1359" s="3">
        <v>1353</v>
      </c>
      <c r="G1359" s="3">
        <f>VLOOKUP(A1359,Übersicht!$C$2:$P$67,14,FALSE)</f>
        <v>3</v>
      </c>
      <c r="H1359" s="3">
        <v>1</v>
      </c>
      <c r="I1359" s="24">
        <v>1900.8</v>
      </c>
      <c r="J1359" s="3">
        <v>1995</v>
      </c>
      <c r="K1359" s="4">
        <f t="shared" si="21"/>
        <v>4</v>
      </c>
      <c r="L1359" s="21">
        <f>VLOOKUP(A1359,Übersicht!$C$2:$F$67,4,FALSE)</f>
        <v>30</v>
      </c>
      <c r="M1359" s="21">
        <f>VLOOKUP(A1359,Übersicht!$C$2:$F$67,4,FALSE)</f>
        <v>30</v>
      </c>
      <c r="N1359" s="3" t="s">
        <v>67</v>
      </c>
      <c r="O1359" s="3">
        <v>1</v>
      </c>
      <c r="P1359" s="4">
        <f>VLOOKUP(A1359,Übersicht!$C$2:$I$67,7,FALSE)*100</f>
        <v>40</v>
      </c>
      <c r="Q1359" s="4" t="s">
        <v>67</v>
      </c>
      <c r="R1359" s="4">
        <f>VLOOKUP(A1359,Übersicht!$C$2:$J$67,8,FALSE)*100</f>
        <v>100</v>
      </c>
      <c r="S1359" s="4" t="str">
        <f>VLOOKUP(A1359,Übersicht!$C$2:$K$67,9,FALSE)</f>
        <v>-</v>
      </c>
      <c r="T1359" s="4" t="str">
        <f>VLOOKUP(A1359,Übersicht!$C$2:$L$67,10,FALSE)</f>
        <v>-</v>
      </c>
      <c r="U1359" s="25">
        <f>VLOOKUP(A1359,Übersicht!$C$2:$M$67,11,FALSE)</f>
        <v>5100</v>
      </c>
      <c r="V1359" s="25" t="str">
        <f>VLOOKUP(A1359,Übersicht!$C$2:$N$67,12,FALSE)</f>
        <v>-</v>
      </c>
      <c r="W1359" s="25" t="str">
        <f>VLOOKUP(A1359,Übersicht!$C$2:$O$67,13,FALSE)</f>
        <v>-</v>
      </c>
      <c r="X1359" s="4" t="s">
        <v>67</v>
      </c>
    </row>
    <row r="1360" spans="1:24" x14ac:dyDescent="0.35">
      <c r="A1360" s="3">
        <v>2229</v>
      </c>
      <c r="B1360" s="22" t="s">
        <v>15</v>
      </c>
      <c r="C1360" t="s">
        <v>35</v>
      </c>
      <c r="D1360" s="23">
        <f>VLOOKUP(A1360,Übersicht!$C$2:$D$67,2,FALSE)</f>
        <v>0</v>
      </c>
      <c r="E1360" s="23" t="str">
        <f>VLOOKUP(A1360,Übersicht!$C$2:$E$67,3,FALSE)</f>
        <v>&gt; 16 bar</v>
      </c>
      <c r="F1360" s="3">
        <v>1354</v>
      </c>
      <c r="G1360" s="3">
        <f>VLOOKUP(A1360,Übersicht!$C$2:$P$67,14,FALSE)</f>
        <v>3</v>
      </c>
      <c r="H1360" s="3">
        <v>1</v>
      </c>
      <c r="I1360" s="24">
        <v>1900.8</v>
      </c>
      <c r="J1360" s="3">
        <v>1996</v>
      </c>
      <c r="K1360" s="4">
        <f t="shared" si="21"/>
        <v>5</v>
      </c>
      <c r="L1360" s="21">
        <f>VLOOKUP(A1360,Übersicht!$C$2:$F$67,4,FALSE)</f>
        <v>30</v>
      </c>
      <c r="M1360" s="21">
        <f>VLOOKUP(A1360,Übersicht!$C$2:$F$67,4,FALSE)</f>
        <v>30</v>
      </c>
      <c r="N1360" s="3" t="s">
        <v>67</v>
      </c>
      <c r="O1360" s="3">
        <v>1</v>
      </c>
      <c r="P1360" s="4">
        <f>VLOOKUP(A1360,Übersicht!$C$2:$I$67,7,FALSE)*100</f>
        <v>40</v>
      </c>
      <c r="Q1360" s="4" t="s">
        <v>67</v>
      </c>
      <c r="R1360" s="4">
        <f>VLOOKUP(A1360,Übersicht!$C$2:$J$67,8,FALSE)*100</f>
        <v>100</v>
      </c>
      <c r="S1360" s="4" t="str">
        <f>VLOOKUP(A1360,Übersicht!$C$2:$K$67,9,FALSE)</f>
        <v>-</v>
      </c>
      <c r="T1360" s="4" t="str">
        <f>VLOOKUP(A1360,Übersicht!$C$2:$L$67,10,FALSE)</f>
        <v>-</v>
      </c>
      <c r="U1360" s="25">
        <f>VLOOKUP(A1360,Übersicht!$C$2:$M$67,11,FALSE)</f>
        <v>5100</v>
      </c>
      <c r="V1360" s="25" t="str">
        <f>VLOOKUP(A1360,Übersicht!$C$2:$N$67,12,FALSE)</f>
        <v>-</v>
      </c>
      <c r="W1360" s="25" t="str">
        <f>VLOOKUP(A1360,Übersicht!$C$2:$O$67,13,FALSE)</f>
        <v>-</v>
      </c>
      <c r="X1360" s="4" t="s">
        <v>67</v>
      </c>
    </row>
    <row r="1361" spans="1:24" x14ac:dyDescent="0.35">
      <c r="A1361" s="3">
        <v>2229</v>
      </c>
      <c r="B1361" s="22" t="s">
        <v>15</v>
      </c>
      <c r="C1361" t="s">
        <v>35</v>
      </c>
      <c r="D1361" s="23">
        <f>VLOOKUP(A1361,Übersicht!$C$2:$D$67,2,FALSE)</f>
        <v>0</v>
      </c>
      <c r="E1361" s="23" t="str">
        <f>VLOOKUP(A1361,Übersicht!$C$2:$E$67,3,FALSE)</f>
        <v>&gt; 16 bar</v>
      </c>
      <c r="F1361" s="3">
        <v>1355</v>
      </c>
      <c r="G1361" s="3">
        <f>VLOOKUP(A1361,Übersicht!$C$2:$P$67,14,FALSE)</f>
        <v>3</v>
      </c>
      <c r="H1361" s="3">
        <v>1</v>
      </c>
      <c r="I1361" s="24">
        <v>1900.8</v>
      </c>
      <c r="J1361" s="3">
        <v>1997</v>
      </c>
      <c r="K1361" s="4">
        <f t="shared" si="21"/>
        <v>6</v>
      </c>
      <c r="L1361" s="21">
        <f>VLOOKUP(A1361,Übersicht!$C$2:$F$67,4,FALSE)</f>
        <v>30</v>
      </c>
      <c r="M1361" s="21">
        <f>VLOOKUP(A1361,Übersicht!$C$2:$F$67,4,FALSE)</f>
        <v>30</v>
      </c>
      <c r="N1361" s="3" t="s">
        <v>67</v>
      </c>
      <c r="O1361" s="3">
        <v>1</v>
      </c>
      <c r="P1361" s="4">
        <f>VLOOKUP(A1361,Übersicht!$C$2:$I$67,7,FALSE)*100</f>
        <v>40</v>
      </c>
      <c r="Q1361" s="4" t="s">
        <v>67</v>
      </c>
      <c r="R1361" s="4">
        <f>VLOOKUP(A1361,Übersicht!$C$2:$J$67,8,FALSE)*100</f>
        <v>100</v>
      </c>
      <c r="S1361" s="4" t="str">
        <f>VLOOKUP(A1361,Übersicht!$C$2:$K$67,9,FALSE)</f>
        <v>-</v>
      </c>
      <c r="T1361" s="4" t="str">
        <f>VLOOKUP(A1361,Übersicht!$C$2:$L$67,10,FALSE)</f>
        <v>-</v>
      </c>
      <c r="U1361" s="25">
        <f>VLOOKUP(A1361,Übersicht!$C$2:$M$67,11,FALSE)</f>
        <v>5100</v>
      </c>
      <c r="V1361" s="25" t="str">
        <f>VLOOKUP(A1361,Übersicht!$C$2:$N$67,12,FALSE)</f>
        <v>-</v>
      </c>
      <c r="W1361" s="25" t="str">
        <f>VLOOKUP(A1361,Übersicht!$C$2:$O$67,13,FALSE)</f>
        <v>-</v>
      </c>
      <c r="X1361" s="4" t="s">
        <v>67</v>
      </c>
    </row>
    <row r="1362" spans="1:24" x14ac:dyDescent="0.35">
      <c r="A1362" s="3">
        <v>2229</v>
      </c>
      <c r="B1362" s="22" t="s">
        <v>15</v>
      </c>
      <c r="C1362" t="s">
        <v>35</v>
      </c>
      <c r="D1362" s="23">
        <f>VLOOKUP(A1362,Übersicht!$C$2:$D$67,2,FALSE)</f>
        <v>0</v>
      </c>
      <c r="E1362" s="23" t="str">
        <f>VLOOKUP(A1362,Übersicht!$C$2:$E$67,3,FALSE)</f>
        <v>&gt; 16 bar</v>
      </c>
      <c r="F1362" s="3">
        <v>1356</v>
      </c>
      <c r="G1362" s="3">
        <f>VLOOKUP(A1362,Übersicht!$C$2:$P$67,14,FALSE)</f>
        <v>3</v>
      </c>
      <c r="H1362" s="3">
        <v>1</v>
      </c>
      <c r="I1362" s="24">
        <v>1900.8</v>
      </c>
      <c r="J1362" s="3">
        <v>1998</v>
      </c>
      <c r="K1362" s="4">
        <f t="shared" si="21"/>
        <v>7</v>
      </c>
      <c r="L1362" s="21">
        <f>VLOOKUP(A1362,Übersicht!$C$2:$F$67,4,FALSE)</f>
        <v>30</v>
      </c>
      <c r="M1362" s="21">
        <f>VLOOKUP(A1362,Übersicht!$C$2:$F$67,4,FALSE)</f>
        <v>30</v>
      </c>
      <c r="N1362" s="3" t="s">
        <v>67</v>
      </c>
      <c r="O1362" s="3">
        <v>1</v>
      </c>
      <c r="P1362" s="4">
        <f>VLOOKUP(A1362,Übersicht!$C$2:$I$67,7,FALSE)*100</f>
        <v>40</v>
      </c>
      <c r="Q1362" s="4" t="s">
        <v>67</v>
      </c>
      <c r="R1362" s="4">
        <f>VLOOKUP(A1362,Übersicht!$C$2:$J$67,8,FALSE)*100</f>
        <v>100</v>
      </c>
      <c r="S1362" s="4" t="str">
        <f>VLOOKUP(A1362,Übersicht!$C$2:$K$67,9,FALSE)</f>
        <v>-</v>
      </c>
      <c r="T1362" s="4" t="str">
        <f>VLOOKUP(A1362,Übersicht!$C$2:$L$67,10,FALSE)</f>
        <v>-</v>
      </c>
      <c r="U1362" s="25">
        <f>VLOOKUP(A1362,Übersicht!$C$2:$M$67,11,FALSE)</f>
        <v>5100</v>
      </c>
      <c r="V1362" s="25" t="str">
        <f>VLOOKUP(A1362,Übersicht!$C$2:$N$67,12,FALSE)</f>
        <v>-</v>
      </c>
      <c r="W1362" s="25" t="str">
        <f>VLOOKUP(A1362,Übersicht!$C$2:$O$67,13,FALSE)</f>
        <v>-</v>
      </c>
      <c r="X1362" s="4" t="s">
        <v>67</v>
      </c>
    </row>
    <row r="1363" spans="1:24" x14ac:dyDescent="0.35">
      <c r="A1363" s="3">
        <v>2229</v>
      </c>
      <c r="B1363" s="22" t="s">
        <v>15</v>
      </c>
      <c r="C1363" t="s">
        <v>35</v>
      </c>
      <c r="D1363" s="23">
        <f>VLOOKUP(A1363,Übersicht!$C$2:$D$67,2,FALSE)</f>
        <v>0</v>
      </c>
      <c r="E1363" s="23" t="str">
        <f>VLOOKUP(A1363,Übersicht!$C$2:$E$67,3,FALSE)</f>
        <v>&gt; 16 bar</v>
      </c>
      <c r="F1363" s="3">
        <v>1357</v>
      </c>
      <c r="G1363" s="3">
        <f>VLOOKUP(A1363,Übersicht!$C$2:$P$67,14,FALSE)</f>
        <v>3</v>
      </c>
      <c r="H1363" s="3">
        <v>1</v>
      </c>
      <c r="I1363" s="24">
        <v>1900.8</v>
      </c>
      <c r="J1363" s="3">
        <v>1999</v>
      </c>
      <c r="K1363" s="4">
        <f t="shared" si="21"/>
        <v>8</v>
      </c>
      <c r="L1363" s="21">
        <f>VLOOKUP(A1363,Übersicht!$C$2:$F$67,4,FALSE)</f>
        <v>30</v>
      </c>
      <c r="M1363" s="21">
        <f>VLOOKUP(A1363,Übersicht!$C$2:$F$67,4,FALSE)</f>
        <v>30</v>
      </c>
      <c r="N1363" s="3" t="s">
        <v>67</v>
      </c>
      <c r="O1363" s="3">
        <v>1</v>
      </c>
      <c r="P1363" s="4">
        <f>VLOOKUP(A1363,Übersicht!$C$2:$I$67,7,FALSE)*100</f>
        <v>40</v>
      </c>
      <c r="Q1363" s="4" t="s">
        <v>67</v>
      </c>
      <c r="R1363" s="4">
        <f>VLOOKUP(A1363,Übersicht!$C$2:$J$67,8,FALSE)*100</f>
        <v>100</v>
      </c>
      <c r="S1363" s="4" t="str">
        <f>VLOOKUP(A1363,Übersicht!$C$2:$K$67,9,FALSE)</f>
        <v>-</v>
      </c>
      <c r="T1363" s="4" t="str">
        <f>VLOOKUP(A1363,Übersicht!$C$2:$L$67,10,FALSE)</f>
        <v>-</v>
      </c>
      <c r="U1363" s="25">
        <f>VLOOKUP(A1363,Übersicht!$C$2:$M$67,11,FALSE)</f>
        <v>5100</v>
      </c>
      <c r="V1363" s="25" t="str">
        <f>VLOOKUP(A1363,Übersicht!$C$2:$N$67,12,FALSE)</f>
        <v>-</v>
      </c>
      <c r="W1363" s="25" t="str">
        <f>VLOOKUP(A1363,Übersicht!$C$2:$O$67,13,FALSE)</f>
        <v>-</v>
      </c>
      <c r="X1363" s="4" t="s">
        <v>67</v>
      </c>
    </row>
    <row r="1364" spans="1:24" x14ac:dyDescent="0.35">
      <c r="A1364" s="3">
        <v>2229</v>
      </c>
      <c r="B1364" s="22" t="s">
        <v>15</v>
      </c>
      <c r="C1364" t="s">
        <v>35</v>
      </c>
      <c r="D1364" s="23">
        <f>VLOOKUP(A1364,Übersicht!$C$2:$D$67,2,FALSE)</f>
        <v>0</v>
      </c>
      <c r="E1364" s="23" t="str">
        <f>VLOOKUP(A1364,Übersicht!$C$2:$E$67,3,FALSE)</f>
        <v>&gt; 16 bar</v>
      </c>
      <c r="F1364" s="3">
        <v>1358</v>
      </c>
      <c r="G1364" s="3">
        <f>VLOOKUP(A1364,Übersicht!$C$2:$P$67,14,FALSE)</f>
        <v>3</v>
      </c>
      <c r="H1364" s="3">
        <v>1</v>
      </c>
      <c r="I1364" s="24">
        <v>1900.8</v>
      </c>
      <c r="J1364" s="3">
        <v>2000</v>
      </c>
      <c r="K1364" s="4">
        <f t="shared" si="21"/>
        <v>9</v>
      </c>
      <c r="L1364" s="21">
        <f>VLOOKUP(A1364,Übersicht!$C$2:$F$67,4,FALSE)</f>
        <v>30</v>
      </c>
      <c r="M1364" s="21">
        <f>VLOOKUP(A1364,Übersicht!$C$2:$F$67,4,FALSE)</f>
        <v>30</v>
      </c>
      <c r="N1364" s="3" t="s">
        <v>67</v>
      </c>
      <c r="O1364" s="3">
        <v>1</v>
      </c>
      <c r="P1364" s="4">
        <f>VLOOKUP(A1364,Übersicht!$C$2:$I$67,7,FALSE)*100</f>
        <v>40</v>
      </c>
      <c r="Q1364" s="4" t="s">
        <v>67</v>
      </c>
      <c r="R1364" s="4">
        <f>VLOOKUP(A1364,Übersicht!$C$2:$J$67,8,FALSE)*100</f>
        <v>100</v>
      </c>
      <c r="S1364" s="4" t="str">
        <f>VLOOKUP(A1364,Übersicht!$C$2:$K$67,9,FALSE)</f>
        <v>-</v>
      </c>
      <c r="T1364" s="4" t="str">
        <f>VLOOKUP(A1364,Übersicht!$C$2:$L$67,10,FALSE)</f>
        <v>-</v>
      </c>
      <c r="U1364" s="25">
        <f>VLOOKUP(A1364,Übersicht!$C$2:$M$67,11,FALSE)</f>
        <v>5100</v>
      </c>
      <c r="V1364" s="25" t="str">
        <f>VLOOKUP(A1364,Übersicht!$C$2:$N$67,12,FALSE)</f>
        <v>-</v>
      </c>
      <c r="W1364" s="25" t="str">
        <f>VLOOKUP(A1364,Übersicht!$C$2:$O$67,13,FALSE)</f>
        <v>-</v>
      </c>
      <c r="X1364" s="4" t="s">
        <v>67</v>
      </c>
    </row>
    <row r="1365" spans="1:24" x14ac:dyDescent="0.35">
      <c r="A1365" s="3">
        <v>2229</v>
      </c>
      <c r="B1365" s="22" t="s">
        <v>15</v>
      </c>
      <c r="C1365" t="s">
        <v>35</v>
      </c>
      <c r="D1365" s="23">
        <f>VLOOKUP(A1365,Übersicht!$C$2:$D$67,2,FALSE)</f>
        <v>0</v>
      </c>
      <c r="E1365" s="23" t="str">
        <f>VLOOKUP(A1365,Übersicht!$C$2:$E$67,3,FALSE)</f>
        <v>&gt; 16 bar</v>
      </c>
      <c r="F1365" s="3">
        <v>1359</v>
      </c>
      <c r="G1365" s="3">
        <f>VLOOKUP(A1365,Übersicht!$C$2:$P$67,14,FALSE)</f>
        <v>3</v>
      </c>
      <c r="H1365" s="3">
        <v>1</v>
      </c>
      <c r="I1365" s="24">
        <v>1900.8</v>
      </c>
      <c r="J1365" s="3">
        <v>2001</v>
      </c>
      <c r="K1365" s="4">
        <f t="shared" si="21"/>
        <v>10</v>
      </c>
      <c r="L1365" s="21">
        <f>VLOOKUP(A1365,Übersicht!$C$2:$F$67,4,FALSE)</f>
        <v>30</v>
      </c>
      <c r="M1365" s="21">
        <f>VLOOKUP(A1365,Übersicht!$C$2:$F$67,4,FALSE)</f>
        <v>30</v>
      </c>
      <c r="N1365" s="3" t="s">
        <v>67</v>
      </c>
      <c r="O1365" s="3">
        <v>1</v>
      </c>
      <c r="P1365" s="4">
        <f>VLOOKUP(A1365,Übersicht!$C$2:$I$67,7,FALSE)*100</f>
        <v>40</v>
      </c>
      <c r="Q1365" s="4" t="s">
        <v>67</v>
      </c>
      <c r="R1365" s="4">
        <f>VLOOKUP(A1365,Übersicht!$C$2:$J$67,8,FALSE)*100</f>
        <v>100</v>
      </c>
      <c r="S1365" s="4" t="str">
        <f>VLOOKUP(A1365,Übersicht!$C$2:$K$67,9,FALSE)</f>
        <v>-</v>
      </c>
      <c r="T1365" s="4" t="str">
        <f>VLOOKUP(A1365,Übersicht!$C$2:$L$67,10,FALSE)</f>
        <v>-</v>
      </c>
      <c r="U1365" s="25">
        <f>VLOOKUP(A1365,Übersicht!$C$2:$M$67,11,FALSE)</f>
        <v>5100</v>
      </c>
      <c r="V1365" s="25" t="str">
        <f>VLOOKUP(A1365,Übersicht!$C$2:$N$67,12,FALSE)</f>
        <v>-</v>
      </c>
      <c r="W1365" s="25" t="str">
        <f>VLOOKUP(A1365,Übersicht!$C$2:$O$67,13,FALSE)</f>
        <v>-</v>
      </c>
      <c r="X1365" s="4" t="s">
        <v>67</v>
      </c>
    </row>
    <row r="1366" spans="1:24" x14ac:dyDescent="0.35">
      <c r="A1366" s="3">
        <v>2229</v>
      </c>
      <c r="B1366" s="22" t="s">
        <v>15</v>
      </c>
      <c r="C1366" t="s">
        <v>35</v>
      </c>
      <c r="D1366" s="23">
        <f>VLOOKUP(A1366,Übersicht!$C$2:$D$67,2,FALSE)</f>
        <v>0</v>
      </c>
      <c r="E1366" s="23" t="str">
        <f>VLOOKUP(A1366,Übersicht!$C$2:$E$67,3,FALSE)</f>
        <v>&gt; 16 bar</v>
      </c>
      <c r="F1366" s="3">
        <v>1360</v>
      </c>
      <c r="G1366" s="3">
        <f>VLOOKUP(A1366,Übersicht!$C$2:$P$67,14,FALSE)</f>
        <v>3</v>
      </c>
      <c r="H1366" s="3">
        <v>1</v>
      </c>
      <c r="I1366" s="24">
        <v>1900.8</v>
      </c>
      <c r="J1366" s="3">
        <v>2002</v>
      </c>
      <c r="K1366" s="4">
        <f t="shared" si="21"/>
        <v>11</v>
      </c>
      <c r="L1366" s="21">
        <f>VLOOKUP(A1366,Übersicht!$C$2:$F$67,4,FALSE)</f>
        <v>30</v>
      </c>
      <c r="M1366" s="21">
        <f>VLOOKUP(A1366,Übersicht!$C$2:$F$67,4,FALSE)</f>
        <v>30</v>
      </c>
      <c r="N1366" s="3" t="s">
        <v>67</v>
      </c>
      <c r="O1366" s="3">
        <v>1</v>
      </c>
      <c r="P1366" s="4">
        <f>VLOOKUP(A1366,Übersicht!$C$2:$I$67,7,FALSE)*100</f>
        <v>40</v>
      </c>
      <c r="Q1366" s="4" t="s">
        <v>67</v>
      </c>
      <c r="R1366" s="4">
        <f>VLOOKUP(A1366,Übersicht!$C$2:$J$67,8,FALSE)*100</f>
        <v>100</v>
      </c>
      <c r="S1366" s="4" t="str">
        <f>VLOOKUP(A1366,Übersicht!$C$2:$K$67,9,FALSE)</f>
        <v>-</v>
      </c>
      <c r="T1366" s="4" t="str">
        <f>VLOOKUP(A1366,Übersicht!$C$2:$L$67,10,FALSE)</f>
        <v>-</v>
      </c>
      <c r="U1366" s="25">
        <f>VLOOKUP(A1366,Übersicht!$C$2:$M$67,11,FALSE)</f>
        <v>5100</v>
      </c>
      <c r="V1366" s="25" t="str">
        <f>VLOOKUP(A1366,Übersicht!$C$2:$N$67,12,FALSE)</f>
        <v>-</v>
      </c>
      <c r="W1366" s="25" t="str">
        <f>VLOOKUP(A1366,Übersicht!$C$2:$O$67,13,FALSE)</f>
        <v>-</v>
      </c>
      <c r="X1366" s="4" t="s">
        <v>67</v>
      </c>
    </row>
    <row r="1367" spans="1:24" x14ac:dyDescent="0.35">
      <c r="A1367" s="3">
        <v>2229</v>
      </c>
      <c r="B1367" s="22" t="s">
        <v>15</v>
      </c>
      <c r="C1367" t="s">
        <v>35</v>
      </c>
      <c r="D1367" s="23">
        <f>VLOOKUP(A1367,Übersicht!$C$2:$D$67,2,FALSE)</f>
        <v>0</v>
      </c>
      <c r="E1367" s="23" t="str">
        <f>VLOOKUP(A1367,Übersicht!$C$2:$E$67,3,FALSE)</f>
        <v>&gt; 16 bar</v>
      </c>
      <c r="F1367" s="3">
        <v>1361</v>
      </c>
      <c r="G1367" s="3">
        <f>VLOOKUP(A1367,Übersicht!$C$2:$P$67,14,FALSE)</f>
        <v>3</v>
      </c>
      <c r="H1367" s="3">
        <v>1</v>
      </c>
      <c r="I1367" s="24">
        <v>1900.8</v>
      </c>
      <c r="J1367" s="3">
        <v>2003</v>
      </c>
      <c r="K1367" s="4">
        <f t="shared" si="21"/>
        <v>12</v>
      </c>
      <c r="L1367" s="21">
        <f>VLOOKUP(A1367,Übersicht!$C$2:$F$67,4,FALSE)</f>
        <v>30</v>
      </c>
      <c r="M1367" s="21">
        <f>VLOOKUP(A1367,Übersicht!$C$2:$F$67,4,FALSE)</f>
        <v>30</v>
      </c>
      <c r="N1367" s="3" t="s">
        <v>67</v>
      </c>
      <c r="O1367" s="3">
        <v>1</v>
      </c>
      <c r="P1367" s="4">
        <f>VLOOKUP(A1367,Übersicht!$C$2:$I$67,7,FALSE)*100</f>
        <v>40</v>
      </c>
      <c r="Q1367" s="4" t="s">
        <v>67</v>
      </c>
      <c r="R1367" s="4">
        <f>VLOOKUP(A1367,Übersicht!$C$2:$J$67,8,FALSE)*100</f>
        <v>100</v>
      </c>
      <c r="S1367" s="4" t="str">
        <f>VLOOKUP(A1367,Übersicht!$C$2:$K$67,9,FALSE)</f>
        <v>-</v>
      </c>
      <c r="T1367" s="4" t="str">
        <f>VLOOKUP(A1367,Übersicht!$C$2:$L$67,10,FALSE)</f>
        <v>-</v>
      </c>
      <c r="U1367" s="25">
        <f>VLOOKUP(A1367,Übersicht!$C$2:$M$67,11,FALSE)</f>
        <v>5100</v>
      </c>
      <c r="V1367" s="25" t="str">
        <f>VLOOKUP(A1367,Übersicht!$C$2:$N$67,12,FALSE)</f>
        <v>-</v>
      </c>
      <c r="W1367" s="25" t="str">
        <f>VLOOKUP(A1367,Übersicht!$C$2:$O$67,13,FALSE)</f>
        <v>-</v>
      </c>
      <c r="X1367" s="4" t="s">
        <v>67</v>
      </c>
    </row>
    <row r="1368" spans="1:24" x14ac:dyDescent="0.35">
      <c r="A1368" s="3">
        <v>2229</v>
      </c>
      <c r="B1368" s="22" t="s">
        <v>15</v>
      </c>
      <c r="C1368" t="s">
        <v>35</v>
      </c>
      <c r="D1368" s="23">
        <f>VLOOKUP(A1368,Übersicht!$C$2:$D$67,2,FALSE)</f>
        <v>0</v>
      </c>
      <c r="E1368" s="23" t="str">
        <f>VLOOKUP(A1368,Übersicht!$C$2:$E$67,3,FALSE)</f>
        <v>&gt; 16 bar</v>
      </c>
      <c r="F1368" s="3">
        <v>1362</v>
      </c>
      <c r="G1368" s="3">
        <f>VLOOKUP(A1368,Übersicht!$C$2:$P$67,14,FALSE)</f>
        <v>3</v>
      </c>
      <c r="H1368" s="3">
        <v>1</v>
      </c>
      <c r="I1368" s="24">
        <v>1900.8</v>
      </c>
      <c r="J1368" s="3">
        <v>2004</v>
      </c>
      <c r="K1368" s="4">
        <f t="shared" si="21"/>
        <v>13</v>
      </c>
      <c r="L1368" s="21">
        <f>VLOOKUP(A1368,Übersicht!$C$2:$F$67,4,FALSE)</f>
        <v>30</v>
      </c>
      <c r="M1368" s="21">
        <f>VLOOKUP(A1368,Übersicht!$C$2:$F$67,4,FALSE)</f>
        <v>30</v>
      </c>
      <c r="N1368" s="3" t="s">
        <v>67</v>
      </c>
      <c r="O1368" s="3">
        <v>1</v>
      </c>
      <c r="P1368" s="4">
        <f>VLOOKUP(A1368,Übersicht!$C$2:$I$67,7,FALSE)*100</f>
        <v>40</v>
      </c>
      <c r="Q1368" s="4" t="s">
        <v>67</v>
      </c>
      <c r="R1368" s="4">
        <f>VLOOKUP(A1368,Übersicht!$C$2:$J$67,8,FALSE)*100</f>
        <v>100</v>
      </c>
      <c r="S1368" s="4" t="str">
        <f>VLOOKUP(A1368,Übersicht!$C$2:$K$67,9,FALSE)</f>
        <v>-</v>
      </c>
      <c r="T1368" s="4" t="str">
        <f>VLOOKUP(A1368,Übersicht!$C$2:$L$67,10,FALSE)</f>
        <v>-</v>
      </c>
      <c r="U1368" s="25">
        <f>VLOOKUP(A1368,Übersicht!$C$2:$M$67,11,FALSE)</f>
        <v>5100</v>
      </c>
      <c r="V1368" s="25" t="str">
        <f>VLOOKUP(A1368,Übersicht!$C$2:$N$67,12,FALSE)</f>
        <v>-</v>
      </c>
      <c r="W1368" s="25" t="str">
        <f>VLOOKUP(A1368,Übersicht!$C$2:$O$67,13,FALSE)</f>
        <v>-</v>
      </c>
      <c r="X1368" s="4" t="s">
        <v>67</v>
      </c>
    </row>
    <row r="1369" spans="1:24" x14ac:dyDescent="0.35">
      <c r="A1369" s="3">
        <v>2229</v>
      </c>
      <c r="B1369" s="22" t="s">
        <v>15</v>
      </c>
      <c r="C1369" t="s">
        <v>35</v>
      </c>
      <c r="D1369" s="23">
        <f>VLOOKUP(A1369,Übersicht!$C$2:$D$67,2,FALSE)</f>
        <v>0</v>
      </c>
      <c r="E1369" s="23" t="str">
        <f>VLOOKUP(A1369,Übersicht!$C$2:$E$67,3,FALSE)</f>
        <v>&gt; 16 bar</v>
      </c>
      <c r="F1369" s="3">
        <v>1363</v>
      </c>
      <c r="G1369" s="3">
        <f>VLOOKUP(A1369,Übersicht!$C$2:$P$67,14,FALSE)</f>
        <v>3</v>
      </c>
      <c r="H1369" s="3">
        <v>1</v>
      </c>
      <c r="I1369" s="24">
        <v>1900.8</v>
      </c>
      <c r="J1369" s="3">
        <v>2005</v>
      </c>
      <c r="K1369" s="4">
        <f t="shared" si="21"/>
        <v>14</v>
      </c>
      <c r="L1369" s="21">
        <f>VLOOKUP(A1369,Übersicht!$C$2:$F$67,4,FALSE)</f>
        <v>30</v>
      </c>
      <c r="M1369" s="21">
        <f>VLOOKUP(A1369,Übersicht!$C$2:$F$67,4,FALSE)</f>
        <v>30</v>
      </c>
      <c r="N1369" s="3" t="s">
        <v>67</v>
      </c>
      <c r="O1369" s="3">
        <v>1</v>
      </c>
      <c r="P1369" s="4">
        <f>VLOOKUP(A1369,Übersicht!$C$2:$I$67,7,FALSE)*100</f>
        <v>40</v>
      </c>
      <c r="Q1369" s="4" t="s">
        <v>67</v>
      </c>
      <c r="R1369" s="4">
        <f>VLOOKUP(A1369,Übersicht!$C$2:$J$67,8,FALSE)*100</f>
        <v>100</v>
      </c>
      <c r="S1369" s="4" t="str">
        <f>VLOOKUP(A1369,Übersicht!$C$2:$K$67,9,FALSE)</f>
        <v>-</v>
      </c>
      <c r="T1369" s="4" t="str">
        <f>VLOOKUP(A1369,Übersicht!$C$2:$L$67,10,FALSE)</f>
        <v>-</v>
      </c>
      <c r="U1369" s="25">
        <f>VLOOKUP(A1369,Übersicht!$C$2:$M$67,11,FALSE)</f>
        <v>5100</v>
      </c>
      <c r="V1369" s="25" t="str">
        <f>VLOOKUP(A1369,Übersicht!$C$2:$N$67,12,FALSE)</f>
        <v>-</v>
      </c>
      <c r="W1369" s="25" t="str">
        <f>VLOOKUP(A1369,Übersicht!$C$2:$O$67,13,FALSE)</f>
        <v>-</v>
      </c>
      <c r="X1369" s="4" t="s">
        <v>67</v>
      </c>
    </row>
    <row r="1370" spans="1:24" x14ac:dyDescent="0.35">
      <c r="A1370" s="3">
        <v>2229</v>
      </c>
      <c r="B1370" s="22" t="s">
        <v>15</v>
      </c>
      <c r="C1370" t="s">
        <v>35</v>
      </c>
      <c r="D1370" s="23">
        <f>VLOOKUP(A1370,Übersicht!$C$2:$D$67,2,FALSE)</f>
        <v>0</v>
      </c>
      <c r="E1370" s="23" t="str">
        <f>VLOOKUP(A1370,Übersicht!$C$2:$E$67,3,FALSE)</f>
        <v>&gt; 16 bar</v>
      </c>
      <c r="F1370" s="3">
        <v>1364</v>
      </c>
      <c r="G1370" s="3">
        <f>VLOOKUP(A1370,Übersicht!$C$2:$P$67,14,FALSE)</f>
        <v>3</v>
      </c>
      <c r="H1370" s="3">
        <v>1</v>
      </c>
      <c r="I1370" s="24">
        <v>1900.8</v>
      </c>
      <c r="J1370" s="3">
        <v>2006</v>
      </c>
      <c r="K1370" s="4">
        <f t="shared" si="21"/>
        <v>15</v>
      </c>
      <c r="L1370" s="21">
        <f>VLOOKUP(A1370,Übersicht!$C$2:$F$67,4,FALSE)</f>
        <v>30</v>
      </c>
      <c r="M1370" s="21">
        <f>VLOOKUP(A1370,Übersicht!$C$2:$F$67,4,FALSE)</f>
        <v>30</v>
      </c>
      <c r="N1370" s="3" t="s">
        <v>67</v>
      </c>
      <c r="O1370" s="3">
        <v>1</v>
      </c>
      <c r="P1370" s="4">
        <f>VLOOKUP(A1370,Übersicht!$C$2:$I$67,7,FALSE)*100</f>
        <v>40</v>
      </c>
      <c r="Q1370" s="4" t="s">
        <v>67</v>
      </c>
      <c r="R1370" s="4">
        <f>VLOOKUP(A1370,Übersicht!$C$2:$J$67,8,FALSE)*100</f>
        <v>100</v>
      </c>
      <c r="S1370" s="4" t="str">
        <f>VLOOKUP(A1370,Übersicht!$C$2:$K$67,9,FALSE)</f>
        <v>-</v>
      </c>
      <c r="T1370" s="4" t="str">
        <f>VLOOKUP(A1370,Übersicht!$C$2:$L$67,10,FALSE)</f>
        <v>-</v>
      </c>
      <c r="U1370" s="25">
        <f>VLOOKUP(A1370,Übersicht!$C$2:$M$67,11,FALSE)</f>
        <v>5100</v>
      </c>
      <c r="V1370" s="25" t="str">
        <f>VLOOKUP(A1370,Übersicht!$C$2:$N$67,12,FALSE)</f>
        <v>-</v>
      </c>
      <c r="W1370" s="25" t="str">
        <f>VLOOKUP(A1370,Übersicht!$C$2:$O$67,13,FALSE)</f>
        <v>-</v>
      </c>
      <c r="X1370" s="4" t="s">
        <v>67</v>
      </c>
    </row>
    <row r="1371" spans="1:24" x14ac:dyDescent="0.35">
      <c r="A1371" s="3">
        <v>2229</v>
      </c>
      <c r="B1371" s="22" t="s">
        <v>15</v>
      </c>
      <c r="C1371" t="s">
        <v>35</v>
      </c>
      <c r="D1371" s="23">
        <f>VLOOKUP(A1371,Übersicht!$C$2:$D$67,2,FALSE)</f>
        <v>0</v>
      </c>
      <c r="E1371" s="23" t="str">
        <f>VLOOKUP(A1371,Übersicht!$C$2:$E$67,3,FALSE)</f>
        <v>&gt; 16 bar</v>
      </c>
      <c r="F1371" s="3">
        <v>1365</v>
      </c>
      <c r="G1371" s="3">
        <f>VLOOKUP(A1371,Übersicht!$C$2:$P$67,14,FALSE)</f>
        <v>3</v>
      </c>
      <c r="H1371" s="3">
        <v>1</v>
      </c>
      <c r="I1371" s="24">
        <v>1900.8</v>
      </c>
      <c r="J1371" s="3">
        <v>2007</v>
      </c>
      <c r="K1371" s="4">
        <f t="shared" si="21"/>
        <v>16</v>
      </c>
      <c r="L1371" s="21">
        <f>VLOOKUP(A1371,Übersicht!$C$2:$F$67,4,FALSE)</f>
        <v>30</v>
      </c>
      <c r="M1371" s="21">
        <f>VLOOKUP(A1371,Übersicht!$C$2:$F$67,4,FALSE)</f>
        <v>30</v>
      </c>
      <c r="N1371" s="3" t="s">
        <v>67</v>
      </c>
      <c r="O1371" s="3">
        <v>1</v>
      </c>
      <c r="P1371" s="4">
        <f>VLOOKUP(A1371,Übersicht!$C$2:$I$67,7,FALSE)*100</f>
        <v>40</v>
      </c>
      <c r="Q1371" s="4" t="s">
        <v>67</v>
      </c>
      <c r="R1371" s="4">
        <f>VLOOKUP(A1371,Übersicht!$C$2:$J$67,8,FALSE)*100</f>
        <v>100</v>
      </c>
      <c r="S1371" s="4" t="str">
        <f>VLOOKUP(A1371,Übersicht!$C$2:$K$67,9,FALSE)</f>
        <v>-</v>
      </c>
      <c r="T1371" s="4" t="str">
        <f>VLOOKUP(A1371,Übersicht!$C$2:$L$67,10,FALSE)</f>
        <v>-</v>
      </c>
      <c r="U1371" s="25">
        <f>VLOOKUP(A1371,Übersicht!$C$2:$M$67,11,FALSE)</f>
        <v>5100</v>
      </c>
      <c r="V1371" s="25" t="str">
        <f>VLOOKUP(A1371,Übersicht!$C$2:$N$67,12,FALSE)</f>
        <v>-</v>
      </c>
      <c r="W1371" s="25" t="str">
        <f>VLOOKUP(A1371,Übersicht!$C$2:$O$67,13,FALSE)</f>
        <v>-</v>
      </c>
      <c r="X1371" s="4" t="s">
        <v>67</v>
      </c>
    </row>
    <row r="1372" spans="1:24" x14ac:dyDescent="0.35">
      <c r="A1372" s="3">
        <v>2229</v>
      </c>
      <c r="B1372" s="22" t="s">
        <v>15</v>
      </c>
      <c r="C1372" t="s">
        <v>35</v>
      </c>
      <c r="D1372" s="23">
        <f>VLOOKUP(A1372,Übersicht!$C$2:$D$67,2,FALSE)</f>
        <v>0</v>
      </c>
      <c r="E1372" s="23" t="str">
        <f>VLOOKUP(A1372,Übersicht!$C$2:$E$67,3,FALSE)</f>
        <v>&gt; 16 bar</v>
      </c>
      <c r="F1372" s="3">
        <v>1366</v>
      </c>
      <c r="G1372" s="3">
        <f>VLOOKUP(A1372,Übersicht!$C$2:$P$67,14,FALSE)</f>
        <v>3</v>
      </c>
      <c r="H1372" s="3">
        <v>1</v>
      </c>
      <c r="I1372" s="24">
        <v>1900.8</v>
      </c>
      <c r="J1372" s="3">
        <v>2008</v>
      </c>
      <c r="K1372" s="4">
        <f t="shared" si="21"/>
        <v>17</v>
      </c>
      <c r="L1372" s="21">
        <f>VLOOKUP(A1372,Übersicht!$C$2:$F$67,4,FALSE)</f>
        <v>30</v>
      </c>
      <c r="M1372" s="21">
        <f>VLOOKUP(A1372,Übersicht!$C$2:$F$67,4,FALSE)</f>
        <v>30</v>
      </c>
      <c r="N1372" s="3" t="s">
        <v>67</v>
      </c>
      <c r="O1372" s="3">
        <v>1</v>
      </c>
      <c r="P1372" s="4">
        <f>VLOOKUP(A1372,Übersicht!$C$2:$I$67,7,FALSE)*100</f>
        <v>40</v>
      </c>
      <c r="Q1372" s="4" t="s">
        <v>67</v>
      </c>
      <c r="R1372" s="4">
        <f>VLOOKUP(A1372,Übersicht!$C$2:$J$67,8,FALSE)*100</f>
        <v>100</v>
      </c>
      <c r="S1372" s="4" t="str">
        <f>VLOOKUP(A1372,Übersicht!$C$2:$K$67,9,FALSE)</f>
        <v>-</v>
      </c>
      <c r="T1372" s="4" t="str">
        <f>VLOOKUP(A1372,Übersicht!$C$2:$L$67,10,FALSE)</f>
        <v>-</v>
      </c>
      <c r="U1372" s="25">
        <f>VLOOKUP(A1372,Übersicht!$C$2:$M$67,11,FALSE)</f>
        <v>5100</v>
      </c>
      <c r="V1372" s="25" t="str">
        <f>VLOOKUP(A1372,Übersicht!$C$2:$N$67,12,FALSE)</f>
        <v>-</v>
      </c>
      <c r="W1372" s="25" t="str">
        <f>VLOOKUP(A1372,Übersicht!$C$2:$O$67,13,FALSE)</f>
        <v>-</v>
      </c>
      <c r="X1372" s="4" t="s">
        <v>67</v>
      </c>
    </row>
    <row r="1373" spans="1:24" x14ac:dyDescent="0.35">
      <c r="A1373" s="3">
        <v>2229</v>
      </c>
      <c r="B1373" s="22" t="s">
        <v>15</v>
      </c>
      <c r="C1373" t="s">
        <v>35</v>
      </c>
      <c r="D1373" s="23">
        <f>VLOOKUP(A1373,Übersicht!$C$2:$D$67,2,FALSE)</f>
        <v>0</v>
      </c>
      <c r="E1373" s="23" t="str">
        <f>VLOOKUP(A1373,Übersicht!$C$2:$E$67,3,FALSE)</f>
        <v>&gt; 16 bar</v>
      </c>
      <c r="F1373" s="3">
        <v>1367</v>
      </c>
      <c r="G1373" s="3">
        <f>VLOOKUP(A1373,Übersicht!$C$2:$P$67,14,FALSE)</f>
        <v>3</v>
      </c>
      <c r="H1373" s="3">
        <v>1</v>
      </c>
      <c r="I1373" s="24">
        <v>1900.8</v>
      </c>
      <c r="J1373" s="3">
        <v>2009</v>
      </c>
      <c r="K1373" s="4">
        <f t="shared" si="21"/>
        <v>18</v>
      </c>
      <c r="L1373" s="21">
        <f>VLOOKUP(A1373,Übersicht!$C$2:$F$67,4,FALSE)</f>
        <v>30</v>
      </c>
      <c r="M1373" s="21">
        <f>VLOOKUP(A1373,Übersicht!$C$2:$F$67,4,FALSE)</f>
        <v>30</v>
      </c>
      <c r="N1373" s="3" t="s">
        <v>67</v>
      </c>
      <c r="O1373" s="3">
        <v>1</v>
      </c>
      <c r="P1373" s="4">
        <f>VLOOKUP(A1373,Übersicht!$C$2:$I$67,7,FALSE)*100</f>
        <v>40</v>
      </c>
      <c r="Q1373" s="4" t="s">
        <v>67</v>
      </c>
      <c r="R1373" s="4">
        <f>VLOOKUP(A1373,Übersicht!$C$2:$J$67,8,FALSE)*100</f>
        <v>100</v>
      </c>
      <c r="S1373" s="4" t="str">
        <f>VLOOKUP(A1373,Übersicht!$C$2:$K$67,9,FALSE)</f>
        <v>-</v>
      </c>
      <c r="T1373" s="4" t="str">
        <f>VLOOKUP(A1373,Übersicht!$C$2:$L$67,10,FALSE)</f>
        <v>-</v>
      </c>
      <c r="U1373" s="25">
        <f>VLOOKUP(A1373,Übersicht!$C$2:$M$67,11,FALSE)</f>
        <v>5100</v>
      </c>
      <c r="V1373" s="25" t="str">
        <f>VLOOKUP(A1373,Übersicht!$C$2:$N$67,12,FALSE)</f>
        <v>-</v>
      </c>
      <c r="W1373" s="25" t="str">
        <f>VLOOKUP(A1373,Übersicht!$C$2:$O$67,13,FALSE)</f>
        <v>-</v>
      </c>
      <c r="X1373" s="4" t="s">
        <v>67</v>
      </c>
    </row>
    <row r="1374" spans="1:24" x14ac:dyDescent="0.35">
      <c r="A1374" s="3">
        <v>2229</v>
      </c>
      <c r="B1374" s="22" t="s">
        <v>15</v>
      </c>
      <c r="C1374" t="s">
        <v>35</v>
      </c>
      <c r="D1374" s="23">
        <f>VLOOKUP(A1374,Übersicht!$C$2:$D$67,2,FALSE)</f>
        <v>0</v>
      </c>
      <c r="E1374" s="23" t="str">
        <f>VLOOKUP(A1374,Übersicht!$C$2:$E$67,3,FALSE)</f>
        <v>&gt; 16 bar</v>
      </c>
      <c r="F1374" s="3">
        <v>1368</v>
      </c>
      <c r="G1374" s="3">
        <f>VLOOKUP(A1374,Übersicht!$C$2:$P$67,14,FALSE)</f>
        <v>3</v>
      </c>
      <c r="H1374" s="3">
        <v>1</v>
      </c>
      <c r="I1374" s="24">
        <v>1900.8</v>
      </c>
      <c r="J1374" s="3">
        <v>2010</v>
      </c>
      <c r="K1374" s="4">
        <f t="shared" si="21"/>
        <v>19</v>
      </c>
      <c r="L1374" s="21">
        <f>VLOOKUP(A1374,Übersicht!$C$2:$F$67,4,FALSE)</f>
        <v>30</v>
      </c>
      <c r="M1374" s="21">
        <f>VLOOKUP(A1374,Übersicht!$C$2:$F$67,4,FALSE)</f>
        <v>30</v>
      </c>
      <c r="N1374" s="3" t="s">
        <v>67</v>
      </c>
      <c r="O1374" s="3">
        <v>1</v>
      </c>
      <c r="P1374" s="4">
        <f>VLOOKUP(A1374,Übersicht!$C$2:$I$67,7,FALSE)*100</f>
        <v>40</v>
      </c>
      <c r="Q1374" s="4" t="s">
        <v>67</v>
      </c>
      <c r="R1374" s="4">
        <f>VLOOKUP(A1374,Übersicht!$C$2:$J$67,8,FALSE)*100</f>
        <v>100</v>
      </c>
      <c r="S1374" s="4" t="str">
        <f>VLOOKUP(A1374,Übersicht!$C$2:$K$67,9,FALSE)</f>
        <v>-</v>
      </c>
      <c r="T1374" s="4" t="str">
        <f>VLOOKUP(A1374,Übersicht!$C$2:$L$67,10,FALSE)</f>
        <v>-</v>
      </c>
      <c r="U1374" s="25">
        <f>VLOOKUP(A1374,Übersicht!$C$2:$M$67,11,FALSE)</f>
        <v>5100</v>
      </c>
      <c r="V1374" s="25" t="str">
        <f>VLOOKUP(A1374,Übersicht!$C$2:$N$67,12,FALSE)</f>
        <v>-</v>
      </c>
      <c r="W1374" s="25" t="str">
        <f>VLOOKUP(A1374,Übersicht!$C$2:$O$67,13,FALSE)</f>
        <v>-</v>
      </c>
      <c r="X1374" s="4" t="s">
        <v>67</v>
      </c>
    </row>
    <row r="1375" spans="1:24" x14ac:dyDescent="0.35">
      <c r="A1375" s="3">
        <v>2229</v>
      </c>
      <c r="B1375" s="22" t="s">
        <v>15</v>
      </c>
      <c r="C1375" t="s">
        <v>35</v>
      </c>
      <c r="D1375" s="23">
        <f>VLOOKUP(A1375,Übersicht!$C$2:$D$67,2,FALSE)</f>
        <v>0</v>
      </c>
      <c r="E1375" s="23" t="str">
        <f>VLOOKUP(A1375,Übersicht!$C$2:$E$67,3,FALSE)</f>
        <v>&gt; 16 bar</v>
      </c>
      <c r="F1375" s="3">
        <v>1369</v>
      </c>
      <c r="G1375" s="3">
        <f>VLOOKUP(A1375,Übersicht!$C$2:$P$67,14,FALSE)</f>
        <v>3</v>
      </c>
      <c r="H1375" s="3">
        <v>1</v>
      </c>
      <c r="I1375" s="24">
        <v>1900.8</v>
      </c>
      <c r="J1375" s="3">
        <v>2011</v>
      </c>
      <c r="K1375" s="4">
        <f t="shared" si="21"/>
        <v>20</v>
      </c>
      <c r="L1375" s="21">
        <f>VLOOKUP(A1375,Übersicht!$C$2:$F$67,4,FALSE)</f>
        <v>30</v>
      </c>
      <c r="M1375" s="21">
        <f>VLOOKUP(A1375,Übersicht!$C$2:$F$67,4,FALSE)</f>
        <v>30</v>
      </c>
      <c r="N1375" s="3" t="s">
        <v>67</v>
      </c>
      <c r="O1375" s="3">
        <v>1</v>
      </c>
      <c r="P1375" s="4">
        <f>VLOOKUP(A1375,Übersicht!$C$2:$I$67,7,FALSE)*100</f>
        <v>40</v>
      </c>
      <c r="Q1375" s="4" t="s">
        <v>67</v>
      </c>
      <c r="R1375" s="4">
        <f>VLOOKUP(A1375,Übersicht!$C$2:$J$67,8,FALSE)*100</f>
        <v>100</v>
      </c>
      <c r="S1375" s="4" t="str">
        <f>VLOOKUP(A1375,Übersicht!$C$2:$K$67,9,FALSE)</f>
        <v>-</v>
      </c>
      <c r="T1375" s="4" t="str">
        <f>VLOOKUP(A1375,Übersicht!$C$2:$L$67,10,FALSE)</f>
        <v>-</v>
      </c>
      <c r="U1375" s="25">
        <f>VLOOKUP(A1375,Übersicht!$C$2:$M$67,11,FALSE)</f>
        <v>5100</v>
      </c>
      <c r="V1375" s="25" t="str">
        <f>VLOOKUP(A1375,Übersicht!$C$2:$N$67,12,FALSE)</f>
        <v>-</v>
      </c>
      <c r="W1375" s="25" t="str">
        <f>VLOOKUP(A1375,Übersicht!$C$2:$O$67,13,FALSE)</f>
        <v>-</v>
      </c>
      <c r="X1375" s="4" t="s">
        <v>67</v>
      </c>
    </row>
    <row r="1376" spans="1:24" x14ac:dyDescent="0.35">
      <c r="A1376" s="3">
        <v>2229</v>
      </c>
      <c r="B1376" s="22" t="s">
        <v>15</v>
      </c>
      <c r="C1376" t="s">
        <v>35</v>
      </c>
      <c r="D1376" s="23">
        <f>VLOOKUP(A1376,Übersicht!$C$2:$D$67,2,FALSE)</f>
        <v>0</v>
      </c>
      <c r="E1376" s="23" t="str">
        <f>VLOOKUP(A1376,Übersicht!$C$2:$E$67,3,FALSE)</f>
        <v>&gt; 16 bar</v>
      </c>
      <c r="F1376" s="3">
        <v>1370</v>
      </c>
      <c r="G1376" s="3">
        <f>VLOOKUP(A1376,Übersicht!$C$2:$P$67,14,FALSE)</f>
        <v>3</v>
      </c>
      <c r="H1376" s="3">
        <v>1</v>
      </c>
      <c r="I1376" s="24">
        <v>1900.8</v>
      </c>
      <c r="J1376" s="3">
        <v>2012</v>
      </c>
      <c r="K1376" s="4">
        <f t="shared" si="21"/>
        <v>21</v>
      </c>
      <c r="L1376" s="21">
        <f>VLOOKUP(A1376,Übersicht!$C$2:$F$67,4,FALSE)</f>
        <v>30</v>
      </c>
      <c r="M1376" s="21">
        <f>VLOOKUP(A1376,Übersicht!$C$2:$F$67,4,FALSE)</f>
        <v>30</v>
      </c>
      <c r="N1376" s="3" t="s">
        <v>67</v>
      </c>
      <c r="O1376" s="3">
        <v>1</v>
      </c>
      <c r="P1376" s="4">
        <f>VLOOKUP(A1376,Übersicht!$C$2:$I$67,7,FALSE)*100</f>
        <v>40</v>
      </c>
      <c r="Q1376" s="4" t="s">
        <v>67</v>
      </c>
      <c r="R1376" s="4">
        <f>VLOOKUP(A1376,Übersicht!$C$2:$J$67,8,FALSE)*100</f>
        <v>100</v>
      </c>
      <c r="S1376" s="4" t="str">
        <f>VLOOKUP(A1376,Übersicht!$C$2:$K$67,9,FALSE)</f>
        <v>-</v>
      </c>
      <c r="T1376" s="4" t="str">
        <f>VLOOKUP(A1376,Übersicht!$C$2:$L$67,10,FALSE)</f>
        <v>-</v>
      </c>
      <c r="U1376" s="25">
        <f>VLOOKUP(A1376,Übersicht!$C$2:$M$67,11,FALSE)</f>
        <v>5100</v>
      </c>
      <c r="V1376" s="25" t="str">
        <f>VLOOKUP(A1376,Übersicht!$C$2:$N$67,12,FALSE)</f>
        <v>-</v>
      </c>
      <c r="W1376" s="25" t="str">
        <f>VLOOKUP(A1376,Übersicht!$C$2:$O$67,13,FALSE)</f>
        <v>-</v>
      </c>
      <c r="X1376" s="4" t="s">
        <v>67</v>
      </c>
    </row>
    <row r="1377" spans="1:24" x14ac:dyDescent="0.35">
      <c r="A1377" s="3">
        <v>2229</v>
      </c>
      <c r="B1377" s="22" t="s">
        <v>15</v>
      </c>
      <c r="C1377" t="s">
        <v>35</v>
      </c>
      <c r="D1377" s="23">
        <f>VLOOKUP(A1377,Übersicht!$C$2:$D$67,2,FALSE)</f>
        <v>0</v>
      </c>
      <c r="E1377" s="23" t="str">
        <f>VLOOKUP(A1377,Übersicht!$C$2:$E$67,3,FALSE)</f>
        <v>&gt; 16 bar</v>
      </c>
      <c r="F1377" s="3">
        <v>1371</v>
      </c>
      <c r="G1377" s="3">
        <f>VLOOKUP(A1377,Übersicht!$C$2:$P$67,14,FALSE)</f>
        <v>3</v>
      </c>
      <c r="H1377" s="3">
        <v>1</v>
      </c>
      <c r="I1377" s="24">
        <v>1900.8</v>
      </c>
      <c r="J1377" s="3">
        <v>2013</v>
      </c>
      <c r="K1377" s="4">
        <f t="shared" si="21"/>
        <v>22</v>
      </c>
      <c r="L1377" s="21">
        <f>VLOOKUP(A1377,Übersicht!$C$2:$F$67,4,FALSE)</f>
        <v>30</v>
      </c>
      <c r="M1377" s="21">
        <f>VLOOKUP(A1377,Übersicht!$C$2:$F$67,4,FALSE)</f>
        <v>30</v>
      </c>
      <c r="N1377" s="3" t="s">
        <v>67</v>
      </c>
      <c r="O1377" s="3">
        <v>1</v>
      </c>
      <c r="P1377" s="4">
        <f>VLOOKUP(A1377,Übersicht!$C$2:$I$67,7,FALSE)*100</f>
        <v>40</v>
      </c>
      <c r="Q1377" s="4" t="s">
        <v>67</v>
      </c>
      <c r="R1377" s="4">
        <f>VLOOKUP(A1377,Übersicht!$C$2:$J$67,8,FALSE)*100</f>
        <v>100</v>
      </c>
      <c r="S1377" s="4" t="str">
        <f>VLOOKUP(A1377,Übersicht!$C$2:$K$67,9,FALSE)</f>
        <v>-</v>
      </c>
      <c r="T1377" s="4" t="str">
        <f>VLOOKUP(A1377,Übersicht!$C$2:$L$67,10,FALSE)</f>
        <v>-</v>
      </c>
      <c r="U1377" s="25">
        <f>VLOOKUP(A1377,Übersicht!$C$2:$M$67,11,FALSE)</f>
        <v>5100</v>
      </c>
      <c r="V1377" s="25" t="str">
        <f>VLOOKUP(A1377,Übersicht!$C$2:$N$67,12,FALSE)</f>
        <v>-</v>
      </c>
      <c r="W1377" s="25" t="str">
        <f>VLOOKUP(A1377,Übersicht!$C$2:$O$67,13,FALSE)</f>
        <v>-</v>
      </c>
      <c r="X1377" s="4" t="s">
        <v>67</v>
      </c>
    </row>
    <row r="1378" spans="1:24" x14ac:dyDescent="0.35">
      <c r="A1378" s="3">
        <v>2229</v>
      </c>
      <c r="B1378" s="22" t="s">
        <v>15</v>
      </c>
      <c r="C1378" t="s">
        <v>35</v>
      </c>
      <c r="D1378" s="23">
        <f>VLOOKUP(A1378,Übersicht!$C$2:$D$67,2,FALSE)</f>
        <v>0</v>
      </c>
      <c r="E1378" s="23" t="str">
        <f>VLOOKUP(A1378,Übersicht!$C$2:$E$67,3,FALSE)</f>
        <v>&gt; 16 bar</v>
      </c>
      <c r="F1378" s="3">
        <v>1372</v>
      </c>
      <c r="G1378" s="3">
        <f>VLOOKUP(A1378,Übersicht!$C$2:$P$67,14,FALSE)</f>
        <v>3</v>
      </c>
      <c r="H1378" s="3">
        <v>1</v>
      </c>
      <c r="I1378" s="24">
        <v>1900.8</v>
      </c>
      <c r="J1378" s="3">
        <v>2014</v>
      </c>
      <c r="K1378" s="4">
        <f t="shared" si="21"/>
        <v>23</v>
      </c>
      <c r="L1378" s="21">
        <f>VLOOKUP(A1378,Übersicht!$C$2:$F$67,4,FALSE)</f>
        <v>30</v>
      </c>
      <c r="M1378" s="21">
        <f>VLOOKUP(A1378,Übersicht!$C$2:$F$67,4,FALSE)</f>
        <v>30</v>
      </c>
      <c r="N1378" s="3" t="s">
        <v>67</v>
      </c>
      <c r="O1378" s="3">
        <v>1</v>
      </c>
      <c r="P1378" s="4">
        <f>VLOOKUP(A1378,Übersicht!$C$2:$I$67,7,FALSE)*100</f>
        <v>40</v>
      </c>
      <c r="Q1378" s="4" t="s">
        <v>67</v>
      </c>
      <c r="R1378" s="4">
        <f>VLOOKUP(A1378,Übersicht!$C$2:$J$67,8,FALSE)*100</f>
        <v>100</v>
      </c>
      <c r="S1378" s="4" t="str">
        <f>VLOOKUP(A1378,Übersicht!$C$2:$K$67,9,FALSE)</f>
        <v>-</v>
      </c>
      <c r="T1378" s="4" t="str">
        <f>VLOOKUP(A1378,Übersicht!$C$2:$L$67,10,FALSE)</f>
        <v>-</v>
      </c>
      <c r="U1378" s="25">
        <f>VLOOKUP(A1378,Übersicht!$C$2:$M$67,11,FALSE)</f>
        <v>5100</v>
      </c>
      <c r="V1378" s="25" t="str">
        <f>VLOOKUP(A1378,Übersicht!$C$2:$N$67,12,FALSE)</f>
        <v>-</v>
      </c>
      <c r="W1378" s="25" t="str">
        <f>VLOOKUP(A1378,Übersicht!$C$2:$O$67,13,FALSE)</f>
        <v>-</v>
      </c>
      <c r="X1378" s="4" t="s">
        <v>67</v>
      </c>
    </row>
    <row r="1379" spans="1:24" x14ac:dyDescent="0.35">
      <c r="A1379" s="3">
        <v>2229</v>
      </c>
      <c r="B1379" s="22" t="s">
        <v>15</v>
      </c>
      <c r="C1379" t="s">
        <v>35</v>
      </c>
      <c r="D1379" s="23">
        <f>VLOOKUP(A1379,Übersicht!$C$2:$D$67,2,FALSE)</f>
        <v>0</v>
      </c>
      <c r="E1379" s="23" t="str">
        <f>VLOOKUP(A1379,Übersicht!$C$2:$E$67,3,FALSE)</f>
        <v>&gt; 16 bar</v>
      </c>
      <c r="F1379" s="3">
        <v>1373</v>
      </c>
      <c r="G1379" s="3">
        <f>VLOOKUP(A1379,Übersicht!$C$2:$P$67,14,FALSE)</f>
        <v>3</v>
      </c>
      <c r="H1379" s="3">
        <v>1</v>
      </c>
      <c r="I1379" s="24">
        <v>1900.8</v>
      </c>
      <c r="J1379" s="3">
        <v>2015</v>
      </c>
      <c r="K1379" s="4">
        <f t="shared" si="21"/>
        <v>24</v>
      </c>
      <c r="L1379" s="21">
        <f>VLOOKUP(A1379,Übersicht!$C$2:$F$67,4,FALSE)</f>
        <v>30</v>
      </c>
      <c r="M1379" s="21">
        <f>VLOOKUP(A1379,Übersicht!$C$2:$F$67,4,FALSE)</f>
        <v>30</v>
      </c>
      <c r="N1379" s="3" t="s">
        <v>67</v>
      </c>
      <c r="O1379" s="3">
        <v>1</v>
      </c>
      <c r="P1379" s="4">
        <f>VLOOKUP(A1379,Übersicht!$C$2:$I$67,7,FALSE)*100</f>
        <v>40</v>
      </c>
      <c r="Q1379" s="4" t="s">
        <v>67</v>
      </c>
      <c r="R1379" s="4">
        <f>VLOOKUP(A1379,Übersicht!$C$2:$J$67,8,FALSE)*100</f>
        <v>100</v>
      </c>
      <c r="S1379" s="4" t="str">
        <f>VLOOKUP(A1379,Übersicht!$C$2:$K$67,9,FALSE)</f>
        <v>-</v>
      </c>
      <c r="T1379" s="4" t="str">
        <f>VLOOKUP(A1379,Übersicht!$C$2:$L$67,10,FALSE)</f>
        <v>-</v>
      </c>
      <c r="U1379" s="25">
        <f>VLOOKUP(A1379,Übersicht!$C$2:$M$67,11,FALSE)</f>
        <v>5100</v>
      </c>
      <c r="V1379" s="25" t="str">
        <f>VLOOKUP(A1379,Übersicht!$C$2:$N$67,12,FALSE)</f>
        <v>-</v>
      </c>
      <c r="W1379" s="25" t="str">
        <f>VLOOKUP(A1379,Übersicht!$C$2:$O$67,13,FALSE)</f>
        <v>-</v>
      </c>
      <c r="X1379" s="4" t="s">
        <v>67</v>
      </c>
    </row>
    <row r="1380" spans="1:24" x14ac:dyDescent="0.35">
      <c r="A1380" s="3">
        <v>2229</v>
      </c>
      <c r="B1380" s="22" t="s">
        <v>15</v>
      </c>
      <c r="C1380" t="s">
        <v>35</v>
      </c>
      <c r="D1380" s="23">
        <f>VLOOKUP(A1380,Übersicht!$C$2:$D$67,2,FALSE)</f>
        <v>0</v>
      </c>
      <c r="E1380" s="23" t="str">
        <f>VLOOKUP(A1380,Übersicht!$C$2:$E$67,3,FALSE)</f>
        <v>&gt; 16 bar</v>
      </c>
      <c r="F1380" s="3">
        <v>1374</v>
      </c>
      <c r="G1380" s="3">
        <f>VLOOKUP(A1380,Übersicht!$C$2:$P$67,14,FALSE)</f>
        <v>3</v>
      </c>
      <c r="H1380" s="3">
        <v>1</v>
      </c>
      <c r="I1380" s="24">
        <v>1900.8</v>
      </c>
      <c r="J1380" s="3">
        <v>2016</v>
      </c>
      <c r="K1380" s="4">
        <f t="shared" si="21"/>
        <v>25</v>
      </c>
      <c r="L1380" s="21">
        <f>VLOOKUP(A1380,Übersicht!$C$2:$F$67,4,FALSE)</f>
        <v>30</v>
      </c>
      <c r="M1380" s="21">
        <f>VLOOKUP(A1380,Übersicht!$C$2:$F$67,4,FALSE)</f>
        <v>30</v>
      </c>
      <c r="N1380" s="3" t="s">
        <v>67</v>
      </c>
      <c r="O1380" s="3">
        <v>1</v>
      </c>
      <c r="P1380" s="4">
        <f>VLOOKUP(A1380,Übersicht!$C$2:$I$67,7,FALSE)*100</f>
        <v>40</v>
      </c>
      <c r="Q1380" s="4" t="s">
        <v>67</v>
      </c>
      <c r="R1380" s="4">
        <f>VLOOKUP(A1380,Übersicht!$C$2:$J$67,8,FALSE)*100</f>
        <v>100</v>
      </c>
      <c r="S1380" s="4" t="str">
        <f>VLOOKUP(A1380,Übersicht!$C$2:$K$67,9,FALSE)</f>
        <v>-</v>
      </c>
      <c r="T1380" s="4" t="str">
        <f>VLOOKUP(A1380,Übersicht!$C$2:$L$67,10,FALSE)</f>
        <v>-</v>
      </c>
      <c r="U1380" s="25">
        <f>VLOOKUP(A1380,Übersicht!$C$2:$M$67,11,FALSE)</f>
        <v>5100</v>
      </c>
      <c r="V1380" s="25" t="str">
        <f>VLOOKUP(A1380,Übersicht!$C$2:$N$67,12,FALSE)</f>
        <v>-</v>
      </c>
      <c r="W1380" s="25" t="str">
        <f>VLOOKUP(A1380,Übersicht!$C$2:$O$67,13,FALSE)</f>
        <v>-</v>
      </c>
      <c r="X1380" s="4" t="s">
        <v>67</v>
      </c>
    </row>
    <row r="1381" spans="1:24" x14ac:dyDescent="0.35">
      <c r="A1381" s="3">
        <v>2229</v>
      </c>
      <c r="B1381" s="22" t="s">
        <v>15</v>
      </c>
      <c r="C1381" t="s">
        <v>35</v>
      </c>
      <c r="D1381" s="23">
        <f>VLOOKUP(A1381,Übersicht!$C$2:$D$67,2,FALSE)</f>
        <v>0</v>
      </c>
      <c r="E1381" s="23" t="str">
        <f>VLOOKUP(A1381,Übersicht!$C$2:$E$67,3,FALSE)</f>
        <v>&gt; 16 bar</v>
      </c>
      <c r="F1381" s="3">
        <v>1375</v>
      </c>
      <c r="G1381" s="3">
        <f>VLOOKUP(A1381,Übersicht!$C$2:$P$67,14,FALSE)</f>
        <v>3</v>
      </c>
      <c r="H1381" s="3">
        <v>1</v>
      </c>
      <c r="I1381" s="24">
        <v>1900.8</v>
      </c>
      <c r="J1381" s="3">
        <v>2017</v>
      </c>
      <c r="K1381" s="4">
        <f t="shared" si="21"/>
        <v>26</v>
      </c>
      <c r="L1381" s="21">
        <f>VLOOKUP(A1381,Übersicht!$C$2:$F$67,4,FALSE)</f>
        <v>30</v>
      </c>
      <c r="M1381" s="21">
        <f>VLOOKUP(A1381,Übersicht!$C$2:$F$67,4,FALSE)</f>
        <v>30</v>
      </c>
      <c r="N1381" s="3" t="s">
        <v>67</v>
      </c>
      <c r="O1381" s="3">
        <v>1</v>
      </c>
      <c r="P1381" s="4">
        <f>VLOOKUP(A1381,Übersicht!$C$2:$I$67,7,FALSE)*100</f>
        <v>40</v>
      </c>
      <c r="Q1381" s="4" t="s">
        <v>67</v>
      </c>
      <c r="R1381" s="4">
        <f>VLOOKUP(A1381,Übersicht!$C$2:$J$67,8,FALSE)*100</f>
        <v>100</v>
      </c>
      <c r="S1381" s="4" t="str">
        <f>VLOOKUP(A1381,Übersicht!$C$2:$K$67,9,FALSE)</f>
        <v>-</v>
      </c>
      <c r="T1381" s="4" t="str">
        <f>VLOOKUP(A1381,Übersicht!$C$2:$L$67,10,FALSE)</f>
        <v>-</v>
      </c>
      <c r="U1381" s="25">
        <f>VLOOKUP(A1381,Übersicht!$C$2:$M$67,11,FALSE)</f>
        <v>5100</v>
      </c>
      <c r="V1381" s="25" t="str">
        <f>VLOOKUP(A1381,Übersicht!$C$2:$N$67,12,FALSE)</f>
        <v>-</v>
      </c>
      <c r="W1381" s="25" t="str">
        <f>VLOOKUP(A1381,Übersicht!$C$2:$O$67,13,FALSE)</f>
        <v>-</v>
      </c>
      <c r="X1381" s="4" t="s">
        <v>67</v>
      </c>
    </row>
    <row r="1382" spans="1:24" x14ac:dyDescent="0.35">
      <c r="A1382" s="3">
        <v>2229</v>
      </c>
      <c r="B1382" s="22" t="s">
        <v>15</v>
      </c>
      <c r="C1382" t="s">
        <v>35</v>
      </c>
      <c r="D1382" s="23">
        <f>VLOOKUP(A1382,Übersicht!$C$2:$D$67,2,FALSE)</f>
        <v>0</v>
      </c>
      <c r="E1382" s="23" t="str">
        <f>VLOOKUP(A1382,Übersicht!$C$2:$E$67,3,FALSE)</f>
        <v>&gt; 16 bar</v>
      </c>
      <c r="F1382" s="3">
        <v>1376</v>
      </c>
      <c r="G1382" s="3">
        <f>VLOOKUP(A1382,Übersicht!$C$2:$P$67,14,FALSE)</f>
        <v>3</v>
      </c>
      <c r="H1382" s="3">
        <v>1</v>
      </c>
      <c r="I1382" s="24">
        <v>1900.8</v>
      </c>
      <c r="J1382" s="3">
        <v>2018</v>
      </c>
      <c r="K1382" s="4">
        <f t="shared" si="21"/>
        <v>27</v>
      </c>
      <c r="L1382" s="21">
        <f>VLOOKUP(A1382,Übersicht!$C$2:$F$67,4,FALSE)</f>
        <v>30</v>
      </c>
      <c r="M1382" s="21">
        <f>VLOOKUP(A1382,Übersicht!$C$2:$F$67,4,FALSE)</f>
        <v>30</v>
      </c>
      <c r="N1382" s="3" t="s">
        <v>67</v>
      </c>
      <c r="O1382" s="3">
        <v>1</v>
      </c>
      <c r="P1382" s="4">
        <f>VLOOKUP(A1382,Übersicht!$C$2:$I$67,7,FALSE)*100</f>
        <v>40</v>
      </c>
      <c r="Q1382" s="4" t="s">
        <v>67</v>
      </c>
      <c r="R1382" s="4">
        <f>VLOOKUP(A1382,Übersicht!$C$2:$J$67,8,FALSE)*100</f>
        <v>100</v>
      </c>
      <c r="S1382" s="4" t="str">
        <f>VLOOKUP(A1382,Übersicht!$C$2:$K$67,9,FALSE)</f>
        <v>-</v>
      </c>
      <c r="T1382" s="4" t="str">
        <f>VLOOKUP(A1382,Übersicht!$C$2:$L$67,10,FALSE)</f>
        <v>-</v>
      </c>
      <c r="U1382" s="25">
        <f>VLOOKUP(A1382,Übersicht!$C$2:$M$67,11,FALSE)</f>
        <v>5100</v>
      </c>
      <c r="V1382" s="25" t="str">
        <f>VLOOKUP(A1382,Übersicht!$C$2:$N$67,12,FALSE)</f>
        <v>-</v>
      </c>
      <c r="W1382" s="25" t="str">
        <f>VLOOKUP(A1382,Übersicht!$C$2:$O$67,13,FALSE)</f>
        <v>-</v>
      </c>
      <c r="X1382" s="4" t="s">
        <v>67</v>
      </c>
    </row>
    <row r="1383" spans="1:24" x14ac:dyDescent="0.35">
      <c r="A1383" s="3">
        <v>2229</v>
      </c>
      <c r="B1383" s="22" t="s">
        <v>15</v>
      </c>
      <c r="C1383" t="s">
        <v>35</v>
      </c>
      <c r="D1383" s="23">
        <f>VLOOKUP(A1383,Übersicht!$C$2:$D$67,2,FALSE)</f>
        <v>0</v>
      </c>
      <c r="E1383" s="23" t="str">
        <f>VLOOKUP(A1383,Übersicht!$C$2:$E$67,3,FALSE)</f>
        <v>&gt; 16 bar</v>
      </c>
      <c r="F1383" s="3">
        <v>1377</v>
      </c>
      <c r="G1383" s="3">
        <f>VLOOKUP(A1383,Übersicht!$C$2:$P$67,14,FALSE)</f>
        <v>3</v>
      </c>
      <c r="H1383" s="3">
        <v>1</v>
      </c>
      <c r="I1383" s="24">
        <v>1900.8</v>
      </c>
      <c r="J1383" s="3">
        <v>2019</v>
      </c>
      <c r="K1383" s="4">
        <f t="shared" si="21"/>
        <v>28</v>
      </c>
      <c r="L1383" s="21">
        <f>VLOOKUP(A1383,Übersicht!$C$2:$F$67,4,FALSE)</f>
        <v>30</v>
      </c>
      <c r="M1383" s="21">
        <f>VLOOKUP(A1383,Übersicht!$C$2:$F$67,4,FALSE)</f>
        <v>30</v>
      </c>
      <c r="N1383" s="3" t="s">
        <v>67</v>
      </c>
      <c r="O1383" s="3">
        <v>1</v>
      </c>
      <c r="P1383" s="4">
        <f>VLOOKUP(A1383,Übersicht!$C$2:$I$67,7,FALSE)*100</f>
        <v>40</v>
      </c>
      <c r="Q1383" s="4" t="s">
        <v>67</v>
      </c>
      <c r="R1383" s="4">
        <f>VLOOKUP(A1383,Übersicht!$C$2:$J$67,8,FALSE)*100</f>
        <v>100</v>
      </c>
      <c r="S1383" s="4" t="str">
        <f>VLOOKUP(A1383,Übersicht!$C$2:$K$67,9,FALSE)</f>
        <v>-</v>
      </c>
      <c r="T1383" s="4" t="str">
        <f>VLOOKUP(A1383,Übersicht!$C$2:$L$67,10,FALSE)</f>
        <v>-</v>
      </c>
      <c r="U1383" s="25">
        <f>VLOOKUP(A1383,Übersicht!$C$2:$M$67,11,FALSE)</f>
        <v>5100</v>
      </c>
      <c r="V1383" s="25" t="str">
        <f>VLOOKUP(A1383,Übersicht!$C$2:$N$67,12,FALSE)</f>
        <v>-</v>
      </c>
      <c r="W1383" s="25" t="str">
        <f>VLOOKUP(A1383,Übersicht!$C$2:$O$67,13,FALSE)</f>
        <v>-</v>
      </c>
      <c r="X1383" s="4" t="s">
        <v>67</v>
      </c>
    </row>
    <row r="1384" spans="1:24" x14ac:dyDescent="0.35">
      <c r="A1384" s="3">
        <v>2229</v>
      </c>
      <c r="B1384" s="22" t="s">
        <v>15</v>
      </c>
      <c r="C1384" t="s">
        <v>35</v>
      </c>
      <c r="D1384" s="23">
        <f>VLOOKUP(A1384,Übersicht!$C$2:$D$67,2,FALSE)</f>
        <v>0</v>
      </c>
      <c r="E1384" s="23" t="str">
        <f>VLOOKUP(A1384,Übersicht!$C$2:$E$67,3,FALSE)</f>
        <v>&gt; 16 bar</v>
      </c>
      <c r="F1384" s="3">
        <v>1378</v>
      </c>
      <c r="G1384" s="3">
        <f>VLOOKUP(A1384,Übersicht!$C$2:$P$67,14,FALSE)</f>
        <v>3</v>
      </c>
      <c r="H1384" s="3">
        <v>1</v>
      </c>
      <c r="I1384" s="24">
        <v>1900.8</v>
      </c>
      <c r="J1384" s="3">
        <v>2020</v>
      </c>
      <c r="K1384" s="4">
        <f t="shared" si="21"/>
        <v>29</v>
      </c>
      <c r="L1384" s="21">
        <f>VLOOKUP(A1384,Übersicht!$C$2:$F$67,4,FALSE)</f>
        <v>30</v>
      </c>
      <c r="M1384" s="21">
        <f>VLOOKUP(A1384,Übersicht!$C$2:$F$67,4,FALSE)</f>
        <v>30</v>
      </c>
      <c r="N1384" s="3" t="s">
        <v>67</v>
      </c>
      <c r="O1384" s="3">
        <v>1</v>
      </c>
      <c r="P1384" s="4">
        <f>VLOOKUP(A1384,Übersicht!$C$2:$I$67,7,FALSE)*100</f>
        <v>40</v>
      </c>
      <c r="Q1384" s="4" t="s">
        <v>67</v>
      </c>
      <c r="R1384" s="4">
        <f>VLOOKUP(A1384,Übersicht!$C$2:$J$67,8,FALSE)*100</f>
        <v>100</v>
      </c>
      <c r="S1384" s="4" t="str">
        <f>VLOOKUP(A1384,Übersicht!$C$2:$K$67,9,FALSE)</f>
        <v>-</v>
      </c>
      <c r="T1384" s="4" t="str">
        <f>VLOOKUP(A1384,Übersicht!$C$2:$L$67,10,FALSE)</f>
        <v>-</v>
      </c>
      <c r="U1384" s="25">
        <f>VLOOKUP(A1384,Übersicht!$C$2:$M$67,11,FALSE)</f>
        <v>5100</v>
      </c>
      <c r="V1384" s="25" t="str">
        <f>VLOOKUP(A1384,Übersicht!$C$2:$N$67,12,FALSE)</f>
        <v>-</v>
      </c>
      <c r="W1384" s="25" t="str">
        <f>VLOOKUP(A1384,Übersicht!$C$2:$O$67,13,FALSE)</f>
        <v>-</v>
      </c>
      <c r="X1384" s="4" t="s">
        <v>67</v>
      </c>
    </row>
    <row r="1385" spans="1:24" x14ac:dyDescent="0.35">
      <c r="A1385" s="3">
        <v>2229</v>
      </c>
      <c r="B1385" s="22" t="s">
        <v>15</v>
      </c>
      <c r="C1385" t="s">
        <v>35</v>
      </c>
      <c r="D1385" s="23">
        <f>VLOOKUP(A1385,Übersicht!$C$2:$D$67,2,FALSE)</f>
        <v>0</v>
      </c>
      <c r="E1385" s="23" t="str">
        <f>VLOOKUP(A1385,Übersicht!$C$2:$E$67,3,FALSE)</f>
        <v>&gt; 16 bar</v>
      </c>
      <c r="F1385" s="3">
        <v>1379</v>
      </c>
      <c r="G1385" s="3">
        <f>VLOOKUP(A1385,Übersicht!$C$2:$P$67,14,FALSE)</f>
        <v>3</v>
      </c>
      <c r="H1385" s="3">
        <v>1</v>
      </c>
      <c r="I1385" s="24">
        <v>1900.8</v>
      </c>
      <c r="J1385" s="3">
        <v>2021</v>
      </c>
      <c r="K1385" s="4">
        <f t="shared" si="21"/>
        <v>30</v>
      </c>
      <c r="L1385" s="21">
        <f>VLOOKUP(A1385,Übersicht!$C$2:$F$67,4,FALSE)</f>
        <v>30</v>
      </c>
      <c r="M1385" s="21">
        <f>VLOOKUP(A1385,Übersicht!$C$2:$F$67,4,FALSE)</f>
        <v>30</v>
      </c>
      <c r="N1385" s="3" t="s">
        <v>67</v>
      </c>
      <c r="O1385" s="3">
        <v>1</v>
      </c>
      <c r="P1385" s="4">
        <f>VLOOKUP(A1385,Übersicht!$C$2:$I$67,7,FALSE)*100</f>
        <v>40</v>
      </c>
      <c r="Q1385" s="4" t="s">
        <v>67</v>
      </c>
      <c r="R1385" s="4">
        <f>VLOOKUP(A1385,Übersicht!$C$2:$J$67,8,FALSE)*100</f>
        <v>100</v>
      </c>
      <c r="S1385" s="4" t="str">
        <f>VLOOKUP(A1385,Übersicht!$C$2:$K$67,9,FALSE)</f>
        <v>-</v>
      </c>
      <c r="T1385" s="4" t="str">
        <f>VLOOKUP(A1385,Übersicht!$C$2:$L$67,10,FALSE)</f>
        <v>-</v>
      </c>
      <c r="U1385" s="25">
        <f>VLOOKUP(A1385,Übersicht!$C$2:$M$67,11,FALSE)</f>
        <v>5100</v>
      </c>
      <c r="V1385" s="25" t="str">
        <f>VLOOKUP(A1385,Übersicht!$C$2:$N$67,12,FALSE)</f>
        <v>-</v>
      </c>
      <c r="W1385" s="25" t="str">
        <f>VLOOKUP(A1385,Übersicht!$C$2:$O$67,13,FALSE)</f>
        <v>-</v>
      </c>
      <c r="X1385" s="4" t="s">
        <v>67</v>
      </c>
    </row>
    <row r="1386" spans="1:24" x14ac:dyDescent="0.35">
      <c r="A1386" s="3">
        <v>2202</v>
      </c>
      <c r="B1386" s="22" t="s">
        <v>15</v>
      </c>
      <c r="C1386" t="s">
        <v>28</v>
      </c>
      <c r="D1386" s="23">
        <f>VLOOKUP(A1386,Übersicht!$C$2:$D$67,2,FALSE)</f>
        <v>0</v>
      </c>
      <c r="E1386" s="23">
        <f>VLOOKUP(A1386,Übersicht!$C$2:$E$67,3,FALSE)</f>
        <v>0</v>
      </c>
      <c r="F1386" s="3">
        <v>1380</v>
      </c>
      <c r="G1386" s="3">
        <f>VLOOKUP(A1386,Übersicht!$C$2:$P$67,14,FALSE)</f>
        <v>99</v>
      </c>
      <c r="H1386" s="3">
        <v>1</v>
      </c>
      <c r="I1386" s="24">
        <v>393.4</v>
      </c>
      <c r="J1386" s="3">
        <v>2012</v>
      </c>
      <c r="K1386" s="4">
        <f>IF(M1386-('MKG (best case)'!$K$2-J1386)&lt;=0,0,M1386-('MKG (best case)'!$K$2-J1386))</f>
        <v>1</v>
      </c>
      <c r="L1386" s="21">
        <f>VLOOKUP(A1386,Übersicht!$C$2:$F$67,4,FALSE)</f>
        <v>10</v>
      </c>
      <c r="M1386" s="21">
        <f>VLOOKUP(A1386,Übersicht!$C$2:$F$67,4,FALSE)</f>
        <v>10</v>
      </c>
      <c r="N1386" s="3" t="s">
        <v>67</v>
      </c>
      <c r="O1386" s="3">
        <v>1</v>
      </c>
      <c r="P1386" s="4">
        <f>VLOOKUP(A1386,Übersicht!$C$2:$I$67,7,FALSE)*100</f>
        <v>10</v>
      </c>
      <c r="Q1386" s="4" t="s">
        <v>67</v>
      </c>
      <c r="R1386" s="4">
        <f>VLOOKUP(A1386,Übersicht!$C$2:$J$67,8,FALSE)*100</f>
        <v>100</v>
      </c>
      <c r="S1386" s="4">
        <f>VLOOKUP(A1386,Übersicht!$C$2:$K$67,9,FALSE)*100</f>
        <v>40</v>
      </c>
      <c r="T1386" s="4" t="str">
        <f>VLOOKUP(A1386,Übersicht!$C$2:$L$67,10,FALSE)</f>
        <v>-</v>
      </c>
      <c r="U1386" s="25">
        <f>VLOOKUP(A1386,Übersicht!$C$2:$M$67,11,FALSE)</f>
        <v>2050</v>
      </c>
      <c r="V1386" s="25">
        <f>VLOOKUP(A1386,Übersicht!$C$2:$N$67,12,FALSE)</f>
        <v>800</v>
      </c>
      <c r="W1386" s="25" t="str">
        <f>VLOOKUP(A1386,Übersicht!$C$2:$O$67,13,FALSE)</f>
        <v>-</v>
      </c>
      <c r="X1386" s="4" t="s">
        <v>67</v>
      </c>
    </row>
    <row r="1387" spans="1:24" x14ac:dyDescent="0.35">
      <c r="A1387" s="3">
        <v>2202</v>
      </c>
      <c r="B1387" s="22" t="s">
        <v>15</v>
      </c>
      <c r="C1387" t="s">
        <v>28</v>
      </c>
      <c r="D1387" s="23">
        <f>VLOOKUP(A1387,Übersicht!$C$2:$D$67,2,FALSE)</f>
        <v>0</v>
      </c>
      <c r="E1387" s="23">
        <f>VLOOKUP(A1387,Übersicht!$C$2:$E$67,3,FALSE)</f>
        <v>0</v>
      </c>
      <c r="F1387" s="3">
        <v>1381</v>
      </c>
      <c r="G1387" s="3">
        <f>VLOOKUP(A1387,Übersicht!$C$2:$P$67,14,FALSE)</f>
        <v>99</v>
      </c>
      <c r="H1387" s="3">
        <v>1</v>
      </c>
      <c r="I1387" s="24">
        <v>393.4</v>
      </c>
      <c r="J1387" s="3">
        <v>2013</v>
      </c>
      <c r="K1387" s="4">
        <f>IF(M1387-('MKG (best case)'!$K$2-J1387)&lt;=0,0,M1387-('MKG (best case)'!$K$2-J1387))</f>
        <v>2</v>
      </c>
      <c r="L1387" s="21">
        <f>VLOOKUP(A1387,Übersicht!$C$2:$F$67,4,FALSE)</f>
        <v>10</v>
      </c>
      <c r="M1387" s="21">
        <f>VLOOKUP(A1387,Übersicht!$C$2:$F$67,4,FALSE)</f>
        <v>10</v>
      </c>
      <c r="N1387" s="3" t="s">
        <v>67</v>
      </c>
      <c r="O1387" s="3">
        <v>1</v>
      </c>
      <c r="P1387" s="4">
        <f>VLOOKUP(A1387,Übersicht!$C$2:$I$67,7,FALSE)*100</f>
        <v>10</v>
      </c>
      <c r="Q1387" s="4" t="s">
        <v>67</v>
      </c>
      <c r="R1387" s="4">
        <f>VLOOKUP(A1387,Übersicht!$C$2:$J$67,8,FALSE)*100</f>
        <v>100</v>
      </c>
      <c r="S1387" s="4">
        <f>VLOOKUP(A1387,Übersicht!$C$2:$K$67,9,FALSE)*100</f>
        <v>40</v>
      </c>
      <c r="T1387" s="4" t="str">
        <f>VLOOKUP(A1387,Übersicht!$C$2:$L$67,10,FALSE)</f>
        <v>-</v>
      </c>
      <c r="U1387" s="25">
        <f>VLOOKUP(A1387,Übersicht!$C$2:$M$67,11,FALSE)</f>
        <v>2050</v>
      </c>
      <c r="V1387" s="25">
        <f>VLOOKUP(A1387,Übersicht!$C$2:$N$67,12,FALSE)</f>
        <v>800</v>
      </c>
      <c r="W1387" s="25" t="str">
        <f>VLOOKUP(A1387,Übersicht!$C$2:$O$67,13,FALSE)</f>
        <v>-</v>
      </c>
      <c r="X1387" s="4" t="s">
        <v>67</v>
      </c>
    </row>
    <row r="1388" spans="1:24" x14ac:dyDescent="0.35">
      <c r="A1388" s="3">
        <v>2202</v>
      </c>
      <c r="B1388" s="22" t="s">
        <v>15</v>
      </c>
      <c r="C1388" t="s">
        <v>28</v>
      </c>
      <c r="D1388" s="23">
        <f>VLOOKUP(A1388,Übersicht!$C$2:$D$67,2,FALSE)</f>
        <v>0</v>
      </c>
      <c r="E1388" s="23">
        <f>VLOOKUP(A1388,Übersicht!$C$2:$E$67,3,FALSE)</f>
        <v>0</v>
      </c>
      <c r="F1388" s="3">
        <v>1382</v>
      </c>
      <c r="G1388" s="3">
        <f>VLOOKUP(A1388,Übersicht!$C$2:$P$67,14,FALSE)</f>
        <v>99</v>
      </c>
      <c r="H1388" s="3">
        <v>1</v>
      </c>
      <c r="I1388" s="24">
        <v>393.4</v>
      </c>
      <c r="J1388" s="3">
        <v>2014</v>
      </c>
      <c r="K1388" s="4">
        <f>IF(M1388-('MKG (best case)'!$K$2-J1388)&lt;=0,0,M1388-('MKG (best case)'!$K$2-J1388))</f>
        <v>3</v>
      </c>
      <c r="L1388" s="21">
        <f>VLOOKUP(A1388,Übersicht!$C$2:$F$67,4,FALSE)</f>
        <v>10</v>
      </c>
      <c r="M1388" s="21">
        <f>VLOOKUP(A1388,Übersicht!$C$2:$F$67,4,FALSE)</f>
        <v>10</v>
      </c>
      <c r="N1388" s="3" t="s">
        <v>67</v>
      </c>
      <c r="O1388" s="3">
        <v>1</v>
      </c>
      <c r="P1388" s="4">
        <f>VLOOKUP(A1388,Übersicht!$C$2:$I$67,7,FALSE)*100</f>
        <v>10</v>
      </c>
      <c r="Q1388" s="4" t="s">
        <v>67</v>
      </c>
      <c r="R1388" s="4">
        <f>VLOOKUP(A1388,Übersicht!$C$2:$J$67,8,FALSE)*100</f>
        <v>100</v>
      </c>
      <c r="S1388" s="4">
        <f>VLOOKUP(A1388,Übersicht!$C$2:$K$67,9,FALSE)*100</f>
        <v>40</v>
      </c>
      <c r="T1388" s="4" t="str">
        <f>VLOOKUP(A1388,Übersicht!$C$2:$L$67,10,FALSE)</f>
        <v>-</v>
      </c>
      <c r="U1388" s="25">
        <f>VLOOKUP(A1388,Übersicht!$C$2:$M$67,11,FALSE)</f>
        <v>2050</v>
      </c>
      <c r="V1388" s="25">
        <f>VLOOKUP(A1388,Übersicht!$C$2:$N$67,12,FALSE)</f>
        <v>800</v>
      </c>
      <c r="W1388" s="25" t="str">
        <f>VLOOKUP(A1388,Übersicht!$C$2:$O$67,13,FALSE)</f>
        <v>-</v>
      </c>
      <c r="X1388" s="4" t="s">
        <v>67</v>
      </c>
    </row>
    <row r="1389" spans="1:24" x14ac:dyDescent="0.35">
      <c r="A1389" s="3">
        <v>2202</v>
      </c>
      <c r="B1389" s="22" t="s">
        <v>15</v>
      </c>
      <c r="C1389" t="s">
        <v>28</v>
      </c>
      <c r="D1389" s="23">
        <f>VLOOKUP(A1389,Übersicht!$C$2:$D$67,2,FALSE)</f>
        <v>0</v>
      </c>
      <c r="E1389" s="23">
        <f>VLOOKUP(A1389,Übersicht!$C$2:$E$67,3,FALSE)</f>
        <v>0</v>
      </c>
      <c r="F1389" s="3">
        <v>1383</v>
      </c>
      <c r="G1389" s="3">
        <f>VLOOKUP(A1389,Übersicht!$C$2:$P$67,14,FALSE)</f>
        <v>99</v>
      </c>
      <c r="H1389" s="3">
        <v>1</v>
      </c>
      <c r="I1389" s="24">
        <v>393.4</v>
      </c>
      <c r="J1389" s="3">
        <v>2015</v>
      </c>
      <c r="K1389" s="4">
        <f>IF(M1389-('MKG (best case)'!$K$2-J1389)&lt;=0,0,M1389-('MKG (best case)'!$K$2-J1389))</f>
        <v>4</v>
      </c>
      <c r="L1389" s="21">
        <f>VLOOKUP(A1389,Übersicht!$C$2:$F$67,4,FALSE)</f>
        <v>10</v>
      </c>
      <c r="M1389" s="21">
        <f>VLOOKUP(A1389,Übersicht!$C$2:$F$67,4,FALSE)</f>
        <v>10</v>
      </c>
      <c r="N1389" s="3" t="s">
        <v>67</v>
      </c>
      <c r="O1389" s="3">
        <v>1</v>
      </c>
      <c r="P1389" s="4">
        <f>VLOOKUP(A1389,Übersicht!$C$2:$I$67,7,FALSE)*100</f>
        <v>10</v>
      </c>
      <c r="Q1389" s="4" t="s">
        <v>67</v>
      </c>
      <c r="R1389" s="4">
        <f>VLOOKUP(A1389,Übersicht!$C$2:$J$67,8,FALSE)*100</f>
        <v>100</v>
      </c>
      <c r="S1389" s="4">
        <f>VLOOKUP(A1389,Übersicht!$C$2:$K$67,9,FALSE)*100</f>
        <v>40</v>
      </c>
      <c r="T1389" s="4" t="str">
        <f>VLOOKUP(A1389,Übersicht!$C$2:$L$67,10,FALSE)</f>
        <v>-</v>
      </c>
      <c r="U1389" s="25">
        <f>VLOOKUP(A1389,Übersicht!$C$2:$M$67,11,FALSE)</f>
        <v>2050</v>
      </c>
      <c r="V1389" s="25">
        <f>VLOOKUP(A1389,Übersicht!$C$2:$N$67,12,FALSE)</f>
        <v>800</v>
      </c>
      <c r="W1389" s="25" t="str">
        <f>VLOOKUP(A1389,Übersicht!$C$2:$O$67,13,FALSE)</f>
        <v>-</v>
      </c>
      <c r="X1389" s="4" t="s">
        <v>67</v>
      </c>
    </row>
    <row r="1390" spans="1:24" x14ac:dyDescent="0.35">
      <c r="A1390" s="3">
        <v>2202</v>
      </c>
      <c r="B1390" s="22" t="s">
        <v>15</v>
      </c>
      <c r="C1390" t="s">
        <v>28</v>
      </c>
      <c r="D1390" s="23">
        <f>VLOOKUP(A1390,Übersicht!$C$2:$D$67,2,FALSE)</f>
        <v>0</v>
      </c>
      <c r="E1390" s="23">
        <f>VLOOKUP(A1390,Übersicht!$C$2:$E$67,3,FALSE)</f>
        <v>0</v>
      </c>
      <c r="F1390" s="3">
        <v>1384</v>
      </c>
      <c r="G1390" s="3">
        <f>VLOOKUP(A1390,Übersicht!$C$2:$P$67,14,FALSE)</f>
        <v>99</v>
      </c>
      <c r="H1390" s="3">
        <v>1</v>
      </c>
      <c r="I1390" s="24">
        <v>393.4</v>
      </c>
      <c r="J1390" s="3">
        <v>2016</v>
      </c>
      <c r="K1390" s="4">
        <f>IF(M1390-('MKG (best case)'!$K$2-J1390)&lt;=0,0,M1390-('MKG (best case)'!$K$2-J1390))</f>
        <v>5</v>
      </c>
      <c r="L1390" s="21">
        <f>VLOOKUP(A1390,Übersicht!$C$2:$F$67,4,FALSE)</f>
        <v>10</v>
      </c>
      <c r="M1390" s="21">
        <f>VLOOKUP(A1390,Übersicht!$C$2:$F$67,4,FALSE)</f>
        <v>10</v>
      </c>
      <c r="N1390" s="3" t="s">
        <v>67</v>
      </c>
      <c r="O1390" s="3">
        <v>1</v>
      </c>
      <c r="P1390" s="4">
        <f>VLOOKUP(A1390,Übersicht!$C$2:$I$67,7,FALSE)*100</f>
        <v>10</v>
      </c>
      <c r="Q1390" s="4" t="s">
        <v>67</v>
      </c>
      <c r="R1390" s="4">
        <f>VLOOKUP(A1390,Übersicht!$C$2:$J$67,8,FALSE)*100</f>
        <v>100</v>
      </c>
      <c r="S1390" s="4">
        <f>VLOOKUP(A1390,Übersicht!$C$2:$K$67,9,FALSE)*100</f>
        <v>40</v>
      </c>
      <c r="T1390" s="4" t="str">
        <f>VLOOKUP(A1390,Übersicht!$C$2:$L$67,10,FALSE)</f>
        <v>-</v>
      </c>
      <c r="U1390" s="25">
        <f>VLOOKUP(A1390,Übersicht!$C$2:$M$67,11,FALSE)</f>
        <v>2050</v>
      </c>
      <c r="V1390" s="25">
        <f>VLOOKUP(A1390,Übersicht!$C$2:$N$67,12,FALSE)</f>
        <v>800</v>
      </c>
      <c r="W1390" s="25" t="str">
        <f>VLOOKUP(A1390,Übersicht!$C$2:$O$67,13,FALSE)</f>
        <v>-</v>
      </c>
      <c r="X1390" s="4" t="s">
        <v>67</v>
      </c>
    </row>
    <row r="1391" spans="1:24" x14ac:dyDescent="0.35">
      <c r="A1391" s="3">
        <v>2202</v>
      </c>
      <c r="B1391" s="22" t="s">
        <v>15</v>
      </c>
      <c r="C1391" t="s">
        <v>28</v>
      </c>
      <c r="D1391" s="23">
        <f>VLOOKUP(A1391,Übersicht!$C$2:$D$67,2,FALSE)</f>
        <v>0</v>
      </c>
      <c r="E1391" s="23">
        <f>VLOOKUP(A1391,Übersicht!$C$2:$E$67,3,FALSE)</f>
        <v>0</v>
      </c>
      <c r="F1391" s="3">
        <v>1385</v>
      </c>
      <c r="G1391" s="3">
        <f>VLOOKUP(A1391,Übersicht!$C$2:$P$67,14,FALSE)</f>
        <v>99</v>
      </c>
      <c r="H1391" s="3">
        <v>1</v>
      </c>
      <c r="I1391" s="24">
        <v>393.4</v>
      </c>
      <c r="J1391" s="3">
        <v>2017</v>
      </c>
      <c r="K1391" s="4">
        <f>IF(M1391-('MKG (best case)'!$K$2-J1391)&lt;=0,0,M1391-('MKG (best case)'!$K$2-J1391))</f>
        <v>6</v>
      </c>
      <c r="L1391" s="21">
        <f>VLOOKUP(A1391,Übersicht!$C$2:$F$67,4,FALSE)</f>
        <v>10</v>
      </c>
      <c r="M1391" s="21">
        <f>VLOOKUP(A1391,Übersicht!$C$2:$F$67,4,FALSE)</f>
        <v>10</v>
      </c>
      <c r="N1391" s="3" t="s">
        <v>67</v>
      </c>
      <c r="O1391" s="3">
        <v>1</v>
      </c>
      <c r="P1391" s="4">
        <f>VLOOKUP(A1391,Übersicht!$C$2:$I$67,7,FALSE)*100</f>
        <v>10</v>
      </c>
      <c r="Q1391" s="4" t="s">
        <v>67</v>
      </c>
      <c r="R1391" s="4">
        <f>VLOOKUP(A1391,Übersicht!$C$2:$J$67,8,FALSE)*100</f>
        <v>100</v>
      </c>
      <c r="S1391" s="4">
        <f>VLOOKUP(A1391,Übersicht!$C$2:$K$67,9,FALSE)*100</f>
        <v>40</v>
      </c>
      <c r="T1391" s="4" t="str">
        <f>VLOOKUP(A1391,Übersicht!$C$2:$L$67,10,FALSE)</f>
        <v>-</v>
      </c>
      <c r="U1391" s="25">
        <f>VLOOKUP(A1391,Übersicht!$C$2:$M$67,11,FALSE)</f>
        <v>2050</v>
      </c>
      <c r="V1391" s="25">
        <f>VLOOKUP(A1391,Übersicht!$C$2:$N$67,12,FALSE)</f>
        <v>800</v>
      </c>
      <c r="W1391" s="25" t="str">
        <f>VLOOKUP(A1391,Übersicht!$C$2:$O$67,13,FALSE)</f>
        <v>-</v>
      </c>
      <c r="X1391" s="4" t="s">
        <v>67</v>
      </c>
    </row>
    <row r="1392" spans="1:24" x14ac:dyDescent="0.35">
      <c r="A1392" s="3">
        <v>2202</v>
      </c>
      <c r="B1392" s="22" t="s">
        <v>15</v>
      </c>
      <c r="C1392" t="s">
        <v>28</v>
      </c>
      <c r="D1392" s="23">
        <f>VLOOKUP(A1392,Übersicht!$C$2:$D$67,2,FALSE)</f>
        <v>0</v>
      </c>
      <c r="E1392" s="23">
        <f>VLOOKUP(A1392,Übersicht!$C$2:$E$67,3,FALSE)</f>
        <v>0</v>
      </c>
      <c r="F1392" s="3">
        <v>1386</v>
      </c>
      <c r="G1392" s="3">
        <f>VLOOKUP(A1392,Übersicht!$C$2:$P$67,14,FALSE)</f>
        <v>99</v>
      </c>
      <c r="H1392" s="3">
        <v>1</v>
      </c>
      <c r="I1392" s="24">
        <v>393.4</v>
      </c>
      <c r="J1392" s="3">
        <v>2018</v>
      </c>
      <c r="K1392" s="4">
        <f>IF(M1392-('MKG (best case)'!$K$2-J1392)&lt;=0,0,M1392-('MKG (best case)'!$K$2-J1392))</f>
        <v>7</v>
      </c>
      <c r="L1392" s="21">
        <f>VLOOKUP(A1392,Übersicht!$C$2:$F$67,4,FALSE)</f>
        <v>10</v>
      </c>
      <c r="M1392" s="21">
        <f>VLOOKUP(A1392,Übersicht!$C$2:$F$67,4,FALSE)</f>
        <v>10</v>
      </c>
      <c r="N1392" s="3" t="s">
        <v>67</v>
      </c>
      <c r="O1392" s="3">
        <v>1</v>
      </c>
      <c r="P1392" s="4">
        <f>VLOOKUP(A1392,Übersicht!$C$2:$I$67,7,FALSE)*100</f>
        <v>10</v>
      </c>
      <c r="Q1392" s="4" t="s">
        <v>67</v>
      </c>
      <c r="R1392" s="4">
        <f>VLOOKUP(A1392,Übersicht!$C$2:$J$67,8,FALSE)*100</f>
        <v>100</v>
      </c>
      <c r="S1392" s="4">
        <f>VLOOKUP(A1392,Übersicht!$C$2:$K$67,9,FALSE)*100</f>
        <v>40</v>
      </c>
      <c r="T1392" s="4" t="str">
        <f>VLOOKUP(A1392,Übersicht!$C$2:$L$67,10,FALSE)</f>
        <v>-</v>
      </c>
      <c r="U1392" s="25">
        <f>VLOOKUP(A1392,Übersicht!$C$2:$M$67,11,FALSE)</f>
        <v>2050</v>
      </c>
      <c r="V1392" s="25">
        <f>VLOOKUP(A1392,Übersicht!$C$2:$N$67,12,FALSE)</f>
        <v>800</v>
      </c>
      <c r="W1392" s="25" t="str">
        <f>VLOOKUP(A1392,Übersicht!$C$2:$O$67,13,FALSE)</f>
        <v>-</v>
      </c>
      <c r="X1392" s="4" t="s">
        <v>67</v>
      </c>
    </row>
    <row r="1393" spans="1:24" x14ac:dyDescent="0.35">
      <c r="A1393" s="3">
        <v>2202</v>
      </c>
      <c r="B1393" s="22" t="s">
        <v>15</v>
      </c>
      <c r="C1393" t="s">
        <v>28</v>
      </c>
      <c r="D1393" s="23">
        <f>VLOOKUP(A1393,Übersicht!$C$2:$D$67,2,FALSE)</f>
        <v>0</v>
      </c>
      <c r="E1393" s="23">
        <f>VLOOKUP(A1393,Übersicht!$C$2:$E$67,3,FALSE)</f>
        <v>0</v>
      </c>
      <c r="F1393" s="3">
        <v>1387</v>
      </c>
      <c r="G1393" s="3">
        <f>VLOOKUP(A1393,Übersicht!$C$2:$P$67,14,FALSE)</f>
        <v>99</v>
      </c>
      <c r="H1393" s="3">
        <v>1</v>
      </c>
      <c r="I1393" s="24">
        <v>393.4</v>
      </c>
      <c r="J1393" s="3">
        <v>2019</v>
      </c>
      <c r="K1393" s="4">
        <f>IF(M1393-('MKG (best case)'!$K$2-J1393)&lt;=0,0,M1393-('MKG (best case)'!$K$2-J1393))</f>
        <v>8</v>
      </c>
      <c r="L1393" s="21">
        <f>VLOOKUP(A1393,Übersicht!$C$2:$F$67,4,FALSE)</f>
        <v>10</v>
      </c>
      <c r="M1393" s="21">
        <f>VLOOKUP(A1393,Übersicht!$C$2:$F$67,4,FALSE)</f>
        <v>10</v>
      </c>
      <c r="N1393" s="3" t="s">
        <v>67</v>
      </c>
      <c r="O1393" s="3">
        <v>1</v>
      </c>
      <c r="P1393" s="4">
        <f>VLOOKUP(A1393,Übersicht!$C$2:$I$67,7,FALSE)*100</f>
        <v>10</v>
      </c>
      <c r="Q1393" s="4" t="s">
        <v>67</v>
      </c>
      <c r="R1393" s="4">
        <f>VLOOKUP(A1393,Übersicht!$C$2:$J$67,8,FALSE)*100</f>
        <v>100</v>
      </c>
      <c r="S1393" s="4">
        <f>VLOOKUP(A1393,Übersicht!$C$2:$K$67,9,FALSE)*100</f>
        <v>40</v>
      </c>
      <c r="T1393" s="4" t="str">
        <f>VLOOKUP(A1393,Übersicht!$C$2:$L$67,10,FALSE)</f>
        <v>-</v>
      </c>
      <c r="U1393" s="25">
        <f>VLOOKUP(A1393,Übersicht!$C$2:$M$67,11,FALSE)</f>
        <v>2050</v>
      </c>
      <c r="V1393" s="25">
        <f>VLOOKUP(A1393,Übersicht!$C$2:$N$67,12,FALSE)</f>
        <v>800</v>
      </c>
      <c r="W1393" s="25" t="str">
        <f>VLOOKUP(A1393,Übersicht!$C$2:$O$67,13,FALSE)</f>
        <v>-</v>
      </c>
      <c r="X1393" s="4" t="s">
        <v>67</v>
      </c>
    </row>
    <row r="1394" spans="1:24" x14ac:dyDescent="0.35">
      <c r="A1394" s="3">
        <v>2202</v>
      </c>
      <c r="B1394" s="22" t="s">
        <v>15</v>
      </c>
      <c r="C1394" t="s">
        <v>28</v>
      </c>
      <c r="D1394" s="23">
        <f>VLOOKUP(A1394,Übersicht!$C$2:$D$67,2,FALSE)</f>
        <v>0</v>
      </c>
      <c r="E1394" s="23">
        <f>VLOOKUP(A1394,Übersicht!$C$2:$E$67,3,FALSE)</f>
        <v>0</v>
      </c>
      <c r="F1394" s="3">
        <v>1388</v>
      </c>
      <c r="G1394" s="3">
        <f>VLOOKUP(A1394,Übersicht!$C$2:$P$67,14,FALSE)</f>
        <v>99</v>
      </c>
      <c r="H1394" s="3">
        <v>1</v>
      </c>
      <c r="I1394" s="24">
        <v>393.4</v>
      </c>
      <c r="J1394" s="3">
        <v>2020</v>
      </c>
      <c r="K1394" s="4">
        <f>IF(M1394-('MKG (best case)'!$K$2-J1394)&lt;=0,0,M1394-('MKG (best case)'!$K$2-J1394))</f>
        <v>9</v>
      </c>
      <c r="L1394" s="21">
        <f>VLOOKUP(A1394,Übersicht!$C$2:$F$67,4,FALSE)</f>
        <v>10</v>
      </c>
      <c r="M1394" s="21">
        <f>VLOOKUP(A1394,Übersicht!$C$2:$F$67,4,FALSE)</f>
        <v>10</v>
      </c>
      <c r="N1394" s="3" t="s">
        <v>67</v>
      </c>
      <c r="O1394" s="3">
        <v>1</v>
      </c>
      <c r="P1394" s="4">
        <f>VLOOKUP(A1394,Übersicht!$C$2:$I$67,7,FALSE)*100</f>
        <v>10</v>
      </c>
      <c r="Q1394" s="4" t="s">
        <v>67</v>
      </c>
      <c r="R1394" s="4">
        <f>VLOOKUP(A1394,Übersicht!$C$2:$J$67,8,FALSE)*100</f>
        <v>100</v>
      </c>
      <c r="S1394" s="4">
        <f>VLOOKUP(A1394,Übersicht!$C$2:$K$67,9,FALSE)*100</f>
        <v>40</v>
      </c>
      <c r="T1394" s="4" t="str">
        <f>VLOOKUP(A1394,Übersicht!$C$2:$L$67,10,FALSE)</f>
        <v>-</v>
      </c>
      <c r="U1394" s="25">
        <f>VLOOKUP(A1394,Übersicht!$C$2:$M$67,11,FALSE)</f>
        <v>2050</v>
      </c>
      <c r="V1394" s="25">
        <f>VLOOKUP(A1394,Übersicht!$C$2:$N$67,12,FALSE)</f>
        <v>800</v>
      </c>
      <c r="W1394" s="25" t="str">
        <f>VLOOKUP(A1394,Übersicht!$C$2:$O$67,13,FALSE)</f>
        <v>-</v>
      </c>
      <c r="X1394" s="4" t="s">
        <v>67</v>
      </c>
    </row>
    <row r="1395" spans="1:24" x14ac:dyDescent="0.35">
      <c r="A1395" s="3">
        <v>2202</v>
      </c>
      <c r="B1395" s="22" t="s">
        <v>15</v>
      </c>
      <c r="C1395" t="s">
        <v>28</v>
      </c>
      <c r="D1395" s="23">
        <f>VLOOKUP(A1395,Übersicht!$C$2:$D$67,2,FALSE)</f>
        <v>0</v>
      </c>
      <c r="E1395" s="23">
        <f>VLOOKUP(A1395,Übersicht!$C$2:$E$67,3,FALSE)</f>
        <v>0</v>
      </c>
      <c r="F1395" s="3">
        <v>1389</v>
      </c>
      <c r="G1395" s="3">
        <f>VLOOKUP(A1395,Übersicht!$C$2:$P$67,14,FALSE)</f>
        <v>99</v>
      </c>
      <c r="H1395" s="3">
        <v>1</v>
      </c>
      <c r="I1395" s="24">
        <v>393.4</v>
      </c>
      <c r="J1395" s="3">
        <v>2021</v>
      </c>
      <c r="K1395" s="4">
        <f>IF(M1395-('MKG (best case)'!$K$2-J1395)&lt;=0,0,M1395-('MKG (best case)'!$K$2-J1395))</f>
        <v>10</v>
      </c>
      <c r="L1395" s="21">
        <f>VLOOKUP(A1395,Übersicht!$C$2:$F$67,4,FALSE)</f>
        <v>10</v>
      </c>
      <c r="M1395" s="21">
        <f>VLOOKUP(A1395,Übersicht!$C$2:$F$67,4,FALSE)</f>
        <v>10</v>
      </c>
      <c r="N1395" s="3" t="s">
        <v>67</v>
      </c>
      <c r="O1395" s="3">
        <v>1</v>
      </c>
      <c r="P1395" s="4">
        <f>VLOOKUP(A1395,Übersicht!$C$2:$I$67,7,FALSE)*100</f>
        <v>10</v>
      </c>
      <c r="Q1395" s="4" t="s">
        <v>67</v>
      </c>
      <c r="R1395" s="4">
        <f>VLOOKUP(A1395,Übersicht!$C$2:$J$67,8,FALSE)*100</f>
        <v>100</v>
      </c>
      <c r="S1395" s="4">
        <f>VLOOKUP(A1395,Übersicht!$C$2:$K$67,9,FALSE)*100</f>
        <v>40</v>
      </c>
      <c r="T1395" s="4" t="str">
        <f>VLOOKUP(A1395,Übersicht!$C$2:$L$67,10,FALSE)</f>
        <v>-</v>
      </c>
      <c r="U1395" s="25">
        <f>VLOOKUP(A1395,Übersicht!$C$2:$M$67,11,FALSE)</f>
        <v>2050</v>
      </c>
      <c r="V1395" s="25">
        <f>VLOOKUP(A1395,Übersicht!$C$2:$N$67,12,FALSE)</f>
        <v>800</v>
      </c>
      <c r="W1395" s="25" t="str">
        <f>VLOOKUP(A1395,Übersicht!$C$2:$O$67,13,FALSE)</f>
        <v>-</v>
      </c>
      <c r="X1395" s="4" t="s">
        <v>67</v>
      </c>
    </row>
    <row r="1396" spans="1:24" x14ac:dyDescent="0.35">
      <c r="A1396" s="3">
        <v>2201</v>
      </c>
      <c r="B1396" s="22" t="s">
        <v>15</v>
      </c>
      <c r="C1396" s="21" t="s">
        <v>36</v>
      </c>
      <c r="D1396" s="23">
        <f>VLOOKUP(A1396,Übersicht!$C$2:$D$67,2,FALSE)</f>
        <v>0</v>
      </c>
      <c r="E1396" s="23">
        <f>VLOOKUP(A1396,Übersicht!$C$2:$E$67,3,FALSE)</f>
        <v>0</v>
      </c>
      <c r="F1396" s="3">
        <v>1390</v>
      </c>
      <c r="G1396" s="3">
        <f>VLOOKUP(A1396,Übersicht!$C$2:$P$67,14,FALSE)</f>
        <v>6</v>
      </c>
      <c r="H1396" s="3">
        <v>1</v>
      </c>
      <c r="I1396" s="24">
        <v>14.333333333333334</v>
      </c>
      <c r="J1396" s="3">
        <v>2010</v>
      </c>
      <c r="K1396" s="4">
        <f>IF(M1396-('MKG (best case)'!$K$2-J1396)&lt;=0,0,M1396-('MKG (best case)'!$K$2-J1396))</f>
        <v>1</v>
      </c>
      <c r="L1396" s="21">
        <f>VLOOKUP(A1396,Übersicht!$C$2:$F$67,4,FALSE)</f>
        <v>12</v>
      </c>
      <c r="M1396" s="21">
        <f>VLOOKUP(A1396,Übersicht!$C$2:$F$67,4,FALSE)</f>
        <v>12</v>
      </c>
      <c r="N1396" s="3" t="s">
        <v>67</v>
      </c>
      <c r="O1396" s="3">
        <v>1</v>
      </c>
      <c r="P1396" s="4">
        <f>VLOOKUP(A1396,Übersicht!$C$2:$I$67,7,FALSE)*100</f>
        <v>0.2</v>
      </c>
      <c r="Q1396" s="4" t="s">
        <v>67</v>
      </c>
      <c r="R1396" s="4">
        <f>VLOOKUP(A1396,Übersicht!$C$2:$J$67,8,FALSE)*100</f>
        <v>100</v>
      </c>
      <c r="S1396" s="4">
        <f>VLOOKUP(A1396,Übersicht!$C$2:$K$67,9,FALSE)*100</f>
        <v>20</v>
      </c>
      <c r="T1396" s="4" t="str">
        <f>VLOOKUP(A1396,Übersicht!$C$2:$L$67,10,FALSE)</f>
        <v>-</v>
      </c>
      <c r="U1396" s="25">
        <f>VLOOKUP(A1396,Übersicht!$C$2:$M$67,11,FALSE)</f>
        <v>70000</v>
      </c>
      <c r="V1396" s="25">
        <f>VLOOKUP(A1396,Übersicht!$C$2:$N$67,12,FALSE)</f>
        <v>70000</v>
      </c>
      <c r="W1396" s="25" t="str">
        <f>VLOOKUP(A1396,Übersicht!$C$2:$O$67,13,FALSE)</f>
        <v>-</v>
      </c>
      <c r="X1396" s="4" t="s">
        <v>67</v>
      </c>
    </row>
    <row r="1397" spans="1:24" x14ac:dyDescent="0.35">
      <c r="A1397" s="3">
        <v>2201</v>
      </c>
      <c r="B1397" s="22" t="s">
        <v>15</v>
      </c>
      <c r="C1397" s="21" t="s">
        <v>36</v>
      </c>
      <c r="D1397" s="23">
        <f>VLOOKUP(A1397,Übersicht!$C$2:$D$67,2,FALSE)</f>
        <v>0</v>
      </c>
      <c r="E1397" s="23">
        <f>VLOOKUP(A1397,Übersicht!$C$2:$E$67,3,FALSE)</f>
        <v>0</v>
      </c>
      <c r="F1397" s="3">
        <v>1391</v>
      </c>
      <c r="G1397" s="3">
        <f>VLOOKUP(A1397,Übersicht!$C$2:$P$67,14,FALSE)</f>
        <v>6</v>
      </c>
      <c r="H1397" s="3">
        <v>1</v>
      </c>
      <c r="I1397" s="24">
        <v>14.333333333333334</v>
      </c>
      <c r="J1397" s="3">
        <v>2011</v>
      </c>
      <c r="K1397" s="4">
        <f>IF(M1397-('MKG (best case)'!$K$2-J1397)&lt;=0,0,M1397-('MKG (best case)'!$K$2-J1397))</f>
        <v>2</v>
      </c>
      <c r="L1397" s="21">
        <f>VLOOKUP(A1397,Übersicht!$C$2:$F$67,4,FALSE)</f>
        <v>12</v>
      </c>
      <c r="M1397" s="21">
        <f>VLOOKUP(A1397,Übersicht!$C$2:$F$67,4,FALSE)</f>
        <v>12</v>
      </c>
      <c r="N1397" s="3" t="s">
        <v>67</v>
      </c>
      <c r="O1397" s="3">
        <v>1</v>
      </c>
      <c r="P1397" s="4">
        <f>VLOOKUP(A1397,Übersicht!$C$2:$I$67,7,FALSE)*100</f>
        <v>0.2</v>
      </c>
      <c r="Q1397" s="4" t="s">
        <v>67</v>
      </c>
      <c r="R1397" s="4">
        <f>VLOOKUP(A1397,Übersicht!$C$2:$J$67,8,FALSE)*100</f>
        <v>100</v>
      </c>
      <c r="S1397" s="4">
        <f>VLOOKUP(A1397,Übersicht!$C$2:$K$67,9,FALSE)*100</f>
        <v>20</v>
      </c>
      <c r="T1397" s="4" t="str">
        <f>VLOOKUP(A1397,Übersicht!$C$2:$L$67,10,FALSE)</f>
        <v>-</v>
      </c>
      <c r="U1397" s="25">
        <f>VLOOKUP(A1397,Übersicht!$C$2:$M$67,11,FALSE)</f>
        <v>70000</v>
      </c>
      <c r="V1397" s="25">
        <f>VLOOKUP(A1397,Übersicht!$C$2:$N$67,12,FALSE)</f>
        <v>70000</v>
      </c>
      <c r="W1397" s="25" t="str">
        <f>VLOOKUP(A1397,Übersicht!$C$2:$O$67,13,FALSE)</f>
        <v>-</v>
      </c>
      <c r="X1397" s="4" t="s">
        <v>67</v>
      </c>
    </row>
    <row r="1398" spans="1:24" x14ac:dyDescent="0.35">
      <c r="A1398" s="3">
        <v>2201</v>
      </c>
      <c r="B1398" s="22" t="s">
        <v>15</v>
      </c>
      <c r="C1398" s="21" t="s">
        <v>36</v>
      </c>
      <c r="D1398" s="23">
        <f>VLOOKUP(A1398,Übersicht!$C$2:$D$67,2,FALSE)</f>
        <v>0</v>
      </c>
      <c r="E1398" s="23">
        <f>VLOOKUP(A1398,Übersicht!$C$2:$E$67,3,FALSE)</f>
        <v>0</v>
      </c>
      <c r="F1398" s="3">
        <v>1392</v>
      </c>
      <c r="G1398" s="3">
        <f>VLOOKUP(A1398,Übersicht!$C$2:$P$67,14,FALSE)</f>
        <v>6</v>
      </c>
      <c r="H1398" s="3">
        <v>1</v>
      </c>
      <c r="I1398" s="24">
        <v>14.333333333333334</v>
      </c>
      <c r="J1398" s="3">
        <v>2012</v>
      </c>
      <c r="K1398" s="4">
        <f>IF(M1398-('MKG (best case)'!$K$2-J1398)&lt;=0,0,M1398-('MKG (best case)'!$K$2-J1398))</f>
        <v>3</v>
      </c>
      <c r="L1398" s="21">
        <f>VLOOKUP(A1398,Übersicht!$C$2:$F$67,4,FALSE)</f>
        <v>12</v>
      </c>
      <c r="M1398" s="21">
        <f>VLOOKUP(A1398,Übersicht!$C$2:$F$67,4,FALSE)</f>
        <v>12</v>
      </c>
      <c r="N1398" s="3" t="s">
        <v>67</v>
      </c>
      <c r="O1398" s="3">
        <v>1</v>
      </c>
      <c r="P1398" s="4">
        <f>VLOOKUP(A1398,Übersicht!$C$2:$I$67,7,FALSE)*100</f>
        <v>0.2</v>
      </c>
      <c r="Q1398" s="4" t="s">
        <v>67</v>
      </c>
      <c r="R1398" s="4">
        <f>VLOOKUP(A1398,Übersicht!$C$2:$J$67,8,FALSE)*100</f>
        <v>100</v>
      </c>
      <c r="S1398" s="4">
        <f>VLOOKUP(A1398,Übersicht!$C$2:$K$67,9,FALSE)*100</f>
        <v>20</v>
      </c>
      <c r="T1398" s="4" t="str">
        <f>VLOOKUP(A1398,Übersicht!$C$2:$L$67,10,FALSE)</f>
        <v>-</v>
      </c>
      <c r="U1398" s="25">
        <f>VLOOKUP(A1398,Übersicht!$C$2:$M$67,11,FALSE)</f>
        <v>70000</v>
      </c>
      <c r="V1398" s="25">
        <f>VLOOKUP(A1398,Übersicht!$C$2:$N$67,12,FALSE)</f>
        <v>70000</v>
      </c>
      <c r="W1398" s="25" t="str">
        <f>VLOOKUP(A1398,Übersicht!$C$2:$O$67,13,FALSE)</f>
        <v>-</v>
      </c>
      <c r="X1398" s="4" t="s">
        <v>67</v>
      </c>
    </row>
    <row r="1399" spans="1:24" x14ac:dyDescent="0.35">
      <c r="A1399" s="3">
        <v>2201</v>
      </c>
      <c r="B1399" s="22" t="s">
        <v>15</v>
      </c>
      <c r="C1399" s="21" t="s">
        <v>36</v>
      </c>
      <c r="D1399" s="23">
        <f>VLOOKUP(A1399,Übersicht!$C$2:$D$67,2,FALSE)</f>
        <v>0</v>
      </c>
      <c r="E1399" s="23">
        <f>VLOOKUP(A1399,Übersicht!$C$2:$E$67,3,FALSE)</f>
        <v>0</v>
      </c>
      <c r="F1399" s="3">
        <v>1393</v>
      </c>
      <c r="G1399" s="3">
        <f>VLOOKUP(A1399,Übersicht!$C$2:$P$67,14,FALSE)</f>
        <v>6</v>
      </c>
      <c r="H1399" s="3">
        <v>1</v>
      </c>
      <c r="I1399" s="24">
        <v>14.333333333333334</v>
      </c>
      <c r="J1399" s="3">
        <v>2013</v>
      </c>
      <c r="K1399" s="4">
        <f>IF(M1399-('MKG (best case)'!$K$2-J1399)&lt;=0,0,M1399-('MKG (best case)'!$K$2-J1399))</f>
        <v>4</v>
      </c>
      <c r="L1399" s="21">
        <f>VLOOKUP(A1399,Übersicht!$C$2:$F$67,4,FALSE)</f>
        <v>12</v>
      </c>
      <c r="M1399" s="21">
        <f>VLOOKUP(A1399,Übersicht!$C$2:$F$67,4,FALSE)</f>
        <v>12</v>
      </c>
      <c r="N1399" s="3" t="s">
        <v>67</v>
      </c>
      <c r="O1399" s="3">
        <v>1</v>
      </c>
      <c r="P1399" s="4">
        <f>VLOOKUP(A1399,Übersicht!$C$2:$I$67,7,FALSE)*100</f>
        <v>0.2</v>
      </c>
      <c r="Q1399" s="4" t="s">
        <v>67</v>
      </c>
      <c r="R1399" s="4">
        <f>VLOOKUP(A1399,Übersicht!$C$2:$J$67,8,FALSE)*100</f>
        <v>100</v>
      </c>
      <c r="S1399" s="4">
        <f>VLOOKUP(A1399,Übersicht!$C$2:$K$67,9,FALSE)*100</f>
        <v>20</v>
      </c>
      <c r="T1399" s="4" t="str">
        <f>VLOOKUP(A1399,Übersicht!$C$2:$L$67,10,FALSE)</f>
        <v>-</v>
      </c>
      <c r="U1399" s="25">
        <f>VLOOKUP(A1399,Übersicht!$C$2:$M$67,11,FALSE)</f>
        <v>70000</v>
      </c>
      <c r="V1399" s="25">
        <f>VLOOKUP(A1399,Übersicht!$C$2:$N$67,12,FALSE)</f>
        <v>70000</v>
      </c>
      <c r="W1399" s="25" t="str">
        <f>VLOOKUP(A1399,Übersicht!$C$2:$O$67,13,FALSE)</f>
        <v>-</v>
      </c>
      <c r="X1399" s="4" t="s">
        <v>67</v>
      </c>
    </row>
    <row r="1400" spans="1:24" x14ac:dyDescent="0.35">
      <c r="A1400" s="3">
        <v>2201</v>
      </c>
      <c r="B1400" s="22" t="s">
        <v>15</v>
      </c>
      <c r="C1400" s="21" t="s">
        <v>36</v>
      </c>
      <c r="D1400" s="23">
        <f>VLOOKUP(A1400,Übersicht!$C$2:$D$67,2,FALSE)</f>
        <v>0</v>
      </c>
      <c r="E1400" s="23">
        <f>VLOOKUP(A1400,Übersicht!$C$2:$E$67,3,FALSE)</f>
        <v>0</v>
      </c>
      <c r="F1400" s="3">
        <v>1394</v>
      </c>
      <c r="G1400" s="3">
        <f>VLOOKUP(A1400,Übersicht!$C$2:$P$67,14,FALSE)</f>
        <v>6</v>
      </c>
      <c r="H1400" s="3">
        <v>1</v>
      </c>
      <c r="I1400" s="24">
        <v>14.333333333333334</v>
      </c>
      <c r="J1400" s="3">
        <v>2014</v>
      </c>
      <c r="K1400" s="4">
        <f>IF(M1400-('MKG (best case)'!$K$2-J1400)&lt;=0,0,M1400-('MKG (best case)'!$K$2-J1400))</f>
        <v>5</v>
      </c>
      <c r="L1400" s="21">
        <f>VLOOKUP(A1400,Übersicht!$C$2:$F$67,4,FALSE)</f>
        <v>12</v>
      </c>
      <c r="M1400" s="21">
        <f>VLOOKUP(A1400,Übersicht!$C$2:$F$67,4,FALSE)</f>
        <v>12</v>
      </c>
      <c r="N1400" s="3" t="s">
        <v>67</v>
      </c>
      <c r="O1400" s="3">
        <v>1</v>
      </c>
      <c r="P1400" s="4">
        <f>VLOOKUP(A1400,Übersicht!$C$2:$I$67,7,FALSE)*100</f>
        <v>0.2</v>
      </c>
      <c r="Q1400" s="4" t="s">
        <v>67</v>
      </c>
      <c r="R1400" s="4">
        <f>VLOOKUP(A1400,Übersicht!$C$2:$J$67,8,FALSE)*100</f>
        <v>100</v>
      </c>
      <c r="S1400" s="4">
        <f>VLOOKUP(A1400,Übersicht!$C$2:$K$67,9,FALSE)*100</f>
        <v>20</v>
      </c>
      <c r="T1400" s="4" t="str">
        <f>VLOOKUP(A1400,Übersicht!$C$2:$L$67,10,FALSE)</f>
        <v>-</v>
      </c>
      <c r="U1400" s="25">
        <f>VLOOKUP(A1400,Übersicht!$C$2:$M$67,11,FALSE)</f>
        <v>70000</v>
      </c>
      <c r="V1400" s="25">
        <f>VLOOKUP(A1400,Übersicht!$C$2:$N$67,12,FALSE)</f>
        <v>70000</v>
      </c>
      <c r="W1400" s="25" t="str">
        <f>VLOOKUP(A1400,Übersicht!$C$2:$O$67,13,FALSE)</f>
        <v>-</v>
      </c>
      <c r="X1400" s="4" t="s">
        <v>67</v>
      </c>
    </row>
    <row r="1401" spans="1:24" x14ac:dyDescent="0.35">
      <c r="A1401" s="3">
        <v>2201</v>
      </c>
      <c r="B1401" s="22" t="s">
        <v>15</v>
      </c>
      <c r="C1401" s="21" t="s">
        <v>36</v>
      </c>
      <c r="D1401" s="23">
        <f>VLOOKUP(A1401,Übersicht!$C$2:$D$67,2,FALSE)</f>
        <v>0</v>
      </c>
      <c r="E1401" s="23">
        <f>VLOOKUP(A1401,Übersicht!$C$2:$E$67,3,FALSE)</f>
        <v>0</v>
      </c>
      <c r="F1401" s="3">
        <v>1395</v>
      </c>
      <c r="G1401" s="3">
        <f>VLOOKUP(A1401,Übersicht!$C$2:$P$67,14,FALSE)</f>
        <v>6</v>
      </c>
      <c r="H1401" s="3">
        <v>1</v>
      </c>
      <c r="I1401" s="24">
        <v>14.333333333333334</v>
      </c>
      <c r="J1401" s="3">
        <v>2015</v>
      </c>
      <c r="K1401" s="4">
        <f>IF(M1401-('MKG (best case)'!$K$2-J1401)&lt;=0,0,M1401-('MKG (best case)'!$K$2-J1401))</f>
        <v>6</v>
      </c>
      <c r="L1401" s="21">
        <f>VLOOKUP(A1401,Übersicht!$C$2:$F$67,4,FALSE)</f>
        <v>12</v>
      </c>
      <c r="M1401" s="21">
        <f>VLOOKUP(A1401,Übersicht!$C$2:$F$67,4,FALSE)</f>
        <v>12</v>
      </c>
      <c r="N1401" s="3" t="s">
        <v>67</v>
      </c>
      <c r="O1401" s="3">
        <v>1</v>
      </c>
      <c r="P1401" s="4">
        <f>VLOOKUP(A1401,Übersicht!$C$2:$I$67,7,FALSE)*100</f>
        <v>0.2</v>
      </c>
      <c r="Q1401" s="4" t="s">
        <v>67</v>
      </c>
      <c r="R1401" s="4">
        <f>VLOOKUP(A1401,Übersicht!$C$2:$J$67,8,FALSE)*100</f>
        <v>100</v>
      </c>
      <c r="S1401" s="4">
        <f>VLOOKUP(A1401,Übersicht!$C$2:$K$67,9,FALSE)*100</f>
        <v>20</v>
      </c>
      <c r="T1401" s="4" t="str">
        <f>VLOOKUP(A1401,Übersicht!$C$2:$L$67,10,FALSE)</f>
        <v>-</v>
      </c>
      <c r="U1401" s="25">
        <f>VLOOKUP(A1401,Übersicht!$C$2:$M$67,11,FALSE)</f>
        <v>70000</v>
      </c>
      <c r="V1401" s="25">
        <f>VLOOKUP(A1401,Übersicht!$C$2:$N$67,12,FALSE)</f>
        <v>70000</v>
      </c>
      <c r="W1401" s="25" t="str">
        <f>VLOOKUP(A1401,Übersicht!$C$2:$O$67,13,FALSE)</f>
        <v>-</v>
      </c>
      <c r="X1401" s="4" t="s">
        <v>67</v>
      </c>
    </row>
    <row r="1402" spans="1:24" x14ac:dyDescent="0.35">
      <c r="A1402" s="3">
        <v>2201</v>
      </c>
      <c r="B1402" s="22" t="s">
        <v>15</v>
      </c>
      <c r="C1402" s="21" t="s">
        <v>36</v>
      </c>
      <c r="D1402" s="23">
        <f>VLOOKUP(A1402,Übersicht!$C$2:$D$67,2,FALSE)</f>
        <v>0</v>
      </c>
      <c r="E1402" s="23">
        <f>VLOOKUP(A1402,Übersicht!$C$2:$E$67,3,FALSE)</f>
        <v>0</v>
      </c>
      <c r="F1402" s="3">
        <v>1396</v>
      </c>
      <c r="G1402" s="3">
        <f>VLOOKUP(A1402,Übersicht!$C$2:$P$67,14,FALSE)</f>
        <v>6</v>
      </c>
      <c r="H1402" s="3">
        <v>1</v>
      </c>
      <c r="I1402" s="24">
        <v>14.333333333333334</v>
      </c>
      <c r="J1402" s="3">
        <v>2016</v>
      </c>
      <c r="K1402" s="4">
        <f>IF(M1402-('MKG (best case)'!$K$2-J1402)&lt;=0,0,M1402-('MKG (best case)'!$K$2-J1402))</f>
        <v>7</v>
      </c>
      <c r="L1402" s="21">
        <f>VLOOKUP(A1402,Übersicht!$C$2:$F$67,4,FALSE)</f>
        <v>12</v>
      </c>
      <c r="M1402" s="21">
        <f>VLOOKUP(A1402,Übersicht!$C$2:$F$67,4,FALSE)</f>
        <v>12</v>
      </c>
      <c r="N1402" s="3" t="s">
        <v>67</v>
      </c>
      <c r="O1402" s="3">
        <v>1</v>
      </c>
      <c r="P1402" s="4">
        <f>VLOOKUP(A1402,Übersicht!$C$2:$I$67,7,FALSE)*100</f>
        <v>0.2</v>
      </c>
      <c r="Q1402" s="4" t="s">
        <v>67</v>
      </c>
      <c r="R1402" s="4">
        <f>VLOOKUP(A1402,Übersicht!$C$2:$J$67,8,FALSE)*100</f>
        <v>100</v>
      </c>
      <c r="S1402" s="4">
        <f>VLOOKUP(A1402,Übersicht!$C$2:$K$67,9,FALSE)*100</f>
        <v>20</v>
      </c>
      <c r="T1402" s="4" t="str">
        <f>VLOOKUP(A1402,Übersicht!$C$2:$L$67,10,FALSE)</f>
        <v>-</v>
      </c>
      <c r="U1402" s="25">
        <f>VLOOKUP(A1402,Übersicht!$C$2:$M$67,11,FALSE)</f>
        <v>70000</v>
      </c>
      <c r="V1402" s="25">
        <f>VLOOKUP(A1402,Übersicht!$C$2:$N$67,12,FALSE)</f>
        <v>70000</v>
      </c>
      <c r="W1402" s="25" t="str">
        <f>VLOOKUP(A1402,Übersicht!$C$2:$O$67,13,FALSE)</f>
        <v>-</v>
      </c>
      <c r="X1402" s="4" t="s">
        <v>67</v>
      </c>
    </row>
    <row r="1403" spans="1:24" x14ac:dyDescent="0.35">
      <c r="A1403" s="3">
        <v>2201</v>
      </c>
      <c r="B1403" s="22" t="s">
        <v>15</v>
      </c>
      <c r="C1403" s="21" t="s">
        <v>36</v>
      </c>
      <c r="D1403" s="23">
        <f>VLOOKUP(A1403,Übersicht!$C$2:$D$67,2,FALSE)</f>
        <v>0</v>
      </c>
      <c r="E1403" s="23">
        <f>VLOOKUP(A1403,Übersicht!$C$2:$E$67,3,FALSE)</f>
        <v>0</v>
      </c>
      <c r="F1403" s="3">
        <v>1397</v>
      </c>
      <c r="G1403" s="3">
        <f>VLOOKUP(A1403,Übersicht!$C$2:$P$67,14,FALSE)</f>
        <v>6</v>
      </c>
      <c r="H1403" s="3">
        <v>1</v>
      </c>
      <c r="I1403" s="24">
        <v>14.333333333333334</v>
      </c>
      <c r="J1403" s="3">
        <v>2017</v>
      </c>
      <c r="K1403" s="4">
        <f>IF(M1403-('MKG (best case)'!$K$2-J1403)&lt;=0,0,M1403-('MKG (best case)'!$K$2-J1403))</f>
        <v>8</v>
      </c>
      <c r="L1403" s="21">
        <f>VLOOKUP(A1403,Übersicht!$C$2:$F$67,4,FALSE)</f>
        <v>12</v>
      </c>
      <c r="M1403" s="21">
        <f>VLOOKUP(A1403,Übersicht!$C$2:$F$67,4,FALSE)</f>
        <v>12</v>
      </c>
      <c r="N1403" s="3" t="s">
        <v>67</v>
      </c>
      <c r="O1403" s="3">
        <v>1</v>
      </c>
      <c r="P1403" s="4">
        <f>VLOOKUP(A1403,Übersicht!$C$2:$I$67,7,FALSE)*100</f>
        <v>0.2</v>
      </c>
      <c r="Q1403" s="4" t="s">
        <v>67</v>
      </c>
      <c r="R1403" s="4">
        <f>VLOOKUP(A1403,Übersicht!$C$2:$J$67,8,FALSE)*100</f>
        <v>100</v>
      </c>
      <c r="S1403" s="4">
        <f>VLOOKUP(A1403,Übersicht!$C$2:$K$67,9,FALSE)*100</f>
        <v>20</v>
      </c>
      <c r="T1403" s="4" t="str">
        <f>VLOOKUP(A1403,Übersicht!$C$2:$L$67,10,FALSE)</f>
        <v>-</v>
      </c>
      <c r="U1403" s="25">
        <f>VLOOKUP(A1403,Übersicht!$C$2:$M$67,11,FALSE)</f>
        <v>70000</v>
      </c>
      <c r="V1403" s="25">
        <f>VLOOKUP(A1403,Übersicht!$C$2:$N$67,12,FALSE)</f>
        <v>70000</v>
      </c>
      <c r="W1403" s="25" t="str">
        <f>VLOOKUP(A1403,Übersicht!$C$2:$O$67,13,FALSE)</f>
        <v>-</v>
      </c>
      <c r="X1403" s="4" t="s">
        <v>67</v>
      </c>
    </row>
    <row r="1404" spans="1:24" x14ac:dyDescent="0.35">
      <c r="A1404" s="3">
        <v>2201</v>
      </c>
      <c r="B1404" s="22" t="s">
        <v>15</v>
      </c>
      <c r="C1404" s="21" t="s">
        <v>36</v>
      </c>
      <c r="D1404" s="23">
        <f>VLOOKUP(A1404,Übersicht!$C$2:$D$67,2,FALSE)</f>
        <v>0</v>
      </c>
      <c r="E1404" s="23">
        <f>VLOOKUP(A1404,Übersicht!$C$2:$E$67,3,FALSE)</f>
        <v>0</v>
      </c>
      <c r="F1404" s="3">
        <v>1398</v>
      </c>
      <c r="G1404" s="3">
        <f>VLOOKUP(A1404,Übersicht!$C$2:$P$67,14,FALSE)</f>
        <v>6</v>
      </c>
      <c r="H1404" s="3">
        <v>1</v>
      </c>
      <c r="I1404" s="24">
        <v>14.333333333333334</v>
      </c>
      <c r="J1404" s="3">
        <v>2018</v>
      </c>
      <c r="K1404" s="4">
        <f>IF(M1404-('MKG (best case)'!$K$2-J1404)&lt;=0,0,M1404-('MKG (best case)'!$K$2-J1404))</f>
        <v>9</v>
      </c>
      <c r="L1404" s="21">
        <f>VLOOKUP(A1404,Übersicht!$C$2:$F$67,4,FALSE)</f>
        <v>12</v>
      </c>
      <c r="M1404" s="21">
        <f>VLOOKUP(A1404,Übersicht!$C$2:$F$67,4,FALSE)</f>
        <v>12</v>
      </c>
      <c r="N1404" s="3" t="s">
        <v>67</v>
      </c>
      <c r="O1404" s="3">
        <v>1</v>
      </c>
      <c r="P1404" s="4">
        <f>VLOOKUP(A1404,Übersicht!$C$2:$I$67,7,FALSE)*100</f>
        <v>0.2</v>
      </c>
      <c r="Q1404" s="4" t="s">
        <v>67</v>
      </c>
      <c r="R1404" s="4">
        <f>VLOOKUP(A1404,Übersicht!$C$2:$J$67,8,FALSE)*100</f>
        <v>100</v>
      </c>
      <c r="S1404" s="4">
        <f>VLOOKUP(A1404,Übersicht!$C$2:$K$67,9,FALSE)*100</f>
        <v>20</v>
      </c>
      <c r="T1404" s="4" t="str">
        <f>VLOOKUP(A1404,Übersicht!$C$2:$L$67,10,FALSE)</f>
        <v>-</v>
      </c>
      <c r="U1404" s="25">
        <f>VLOOKUP(A1404,Übersicht!$C$2:$M$67,11,FALSE)</f>
        <v>70000</v>
      </c>
      <c r="V1404" s="25">
        <f>VLOOKUP(A1404,Übersicht!$C$2:$N$67,12,FALSE)</f>
        <v>70000</v>
      </c>
      <c r="W1404" s="25" t="str">
        <f>VLOOKUP(A1404,Übersicht!$C$2:$O$67,13,FALSE)</f>
        <v>-</v>
      </c>
      <c r="X1404" s="4" t="s">
        <v>67</v>
      </c>
    </row>
    <row r="1405" spans="1:24" x14ac:dyDescent="0.35">
      <c r="A1405" s="3">
        <v>2201</v>
      </c>
      <c r="B1405" s="22" t="s">
        <v>15</v>
      </c>
      <c r="C1405" s="21" t="s">
        <v>36</v>
      </c>
      <c r="D1405" s="23">
        <f>VLOOKUP(A1405,Übersicht!$C$2:$D$67,2,FALSE)</f>
        <v>0</v>
      </c>
      <c r="E1405" s="23">
        <f>VLOOKUP(A1405,Übersicht!$C$2:$E$67,3,FALSE)</f>
        <v>0</v>
      </c>
      <c r="F1405" s="3">
        <v>1399</v>
      </c>
      <c r="G1405" s="3">
        <f>VLOOKUP(A1405,Übersicht!$C$2:$P$67,14,FALSE)</f>
        <v>6</v>
      </c>
      <c r="H1405" s="3">
        <v>1</v>
      </c>
      <c r="I1405" s="24">
        <v>14.333333333333334</v>
      </c>
      <c r="J1405" s="3">
        <v>2019</v>
      </c>
      <c r="K1405" s="4">
        <f>IF(M1405-('MKG (best case)'!$K$2-J1405)&lt;=0,0,M1405-('MKG (best case)'!$K$2-J1405))</f>
        <v>10</v>
      </c>
      <c r="L1405" s="21">
        <f>VLOOKUP(A1405,Übersicht!$C$2:$F$67,4,FALSE)</f>
        <v>12</v>
      </c>
      <c r="M1405" s="21">
        <f>VLOOKUP(A1405,Übersicht!$C$2:$F$67,4,FALSE)</f>
        <v>12</v>
      </c>
      <c r="N1405" s="3" t="s">
        <v>67</v>
      </c>
      <c r="O1405" s="3">
        <v>1</v>
      </c>
      <c r="P1405" s="4">
        <f>VLOOKUP(A1405,Übersicht!$C$2:$I$67,7,FALSE)*100</f>
        <v>0.2</v>
      </c>
      <c r="Q1405" s="4" t="s">
        <v>67</v>
      </c>
      <c r="R1405" s="4">
        <f>VLOOKUP(A1405,Übersicht!$C$2:$J$67,8,FALSE)*100</f>
        <v>100</v>
      </c>
      <c r="S1405" s="4">
        <f>VLOOKUP(A1405,Übersicht!$C$2:$K$67,9,FALSE)*100</f>
        <v>20</v>
      </c>
      <c r="T1405" s="4" t="str">
        <f>VLOOKUP(A1405,Übersicht!$C$2:$L$67,10,FALSE)</f>
        <v>-</v>
      </c>
      <c r="U1405" s="25">
        <f>VLOOKUP(A1405,Übersicht!$C$2:$M$67,11,FALSE)</f>
        <v>70000</v>
      </c>
      <c r="V1405" s="25">
        <f>VLOOKUP(A1405,Übersicht!$C$2:$N$67,12,FALSE)</f>
        <v>70000</v>
      </c>
      <c r="W1405" s="25" t="str">
        <f>VLOOKUP(A1405,Übersicht!$C$2:$O$67,13,FALSE)</f>
        <v>-</v>
      </c>
      <c r="X1405" s="4" t="s">
        <v>67</v>
      </c>
    </row>
    <row r="1406" spans="1:24" x14ac:dyDescent="0.35">
      <c r="A1406" s="3">
        <v>2201</v>
      </c>
      <c r="B1406" s="22" t="s">
        <v>15</v>
      </c>
      <c r="C1406" s="21" t="s">
        <v>36</v>
      </c>
      <c r="D1406" s="23">
        <f>VLOOKUP(A1406,Übersicht!$C$2:$D$67,2,FALSE)</f>
        <v>0</v>
      </c>
      <c r="E1406" s="23">
        <f>VLOOKUP(A1406,Übersicht!$C$2:$E$67,3,FALSE)</f>
        <v>0</v>
      </c>
      <c r="F1406" s="3">
        <v>1400</v>
      </c>
      <c r="G1406" s="3">
        <f>VLOOKUP(A1406,Übersicht!$C$2:$P$67,14,FALSE)</f>
        <v>6</v>
      </c>
      <c r="H1406" s="3">
        <v>1</v>
      </c>
      <c r="I1406" s="24">
        <v>14.333333333333334</v>
      </c>
      <c r="J1406" s="3">
        <v>2020</v>
      </c>
      <c r="K1406" s="4">
        <f>IF(M1406-('MKG (best case)'!$K$2-J1406)&lt;=0,0,M1406-('MKG (best case)'!$K$2-J1406))</f>
        <v>11</v>
      </c>
      <c r="L1406" s="21">
        <f>VLOOKUP(A1406,Übersicht!$C$2:$F$67,4,FALSE)</f>
        <v>12</v>
      </c>
      <c r="M1406" s="21">
        <f>VLOOKUP(A1406,Übersicht!$C$2:$F$67,4,FALSE)</f>
        <v>12</v>
      </c>
      <c r="N1406" s="3" t="s">
        <v>67</v>
      </c>
      <c r="O1406" s="3">
        <v>1</v>
      </c>
      <c r="P1406" s="4">
        <f>VLOOKUP(A1406,Übersicht!$C$2:$I$67,7,FALSE)*100</f>
        <v>0.2</v>
      </c>
      <c r="Q1406" s="4" t="s">
        <v>67</v>
      </c>
      <c r="R1406" s="4">
        <f>VLOOKUP(A1406,Übersicht!$C$2:$J$67,8,FALSE)*100</f>
        <v>100</v>
      </c>
      <c r="S1406" s="4">
        <f>VLOOKUP(A1406,Übersicht!$C$2:$K$67,9,FALSE)*100</f>
        <v>20</v>
      </c>
      <c r="T1406" s="4" t="str">
        <f>VLOOKUP(A1406,Übersicht!$C$2:$L$67,10,FALSE)</f>
        <v>-</v>
      </c>
      <c r="U1406" s="25">
        <f>VLOOKUP(A1406,Übersicht!$C$2:$M$67,11,FALSE)</f>
        <v>70000</v>
      </c>
      <c r="V1406" s="25">
        <f>VLOOKUP(A1406,Übersicht!$C$2:$N$67,12,FALSE)</f>
        <v>70000</v>
      </c>
      <c r="W1406" s="25" t="str">
        <f>VLOOKUP(A1406,Übersicht!$C$2:$O$67,13,FALSE)</f>
        <v>-</v>
      </c>
      <c r="X1406" s="4" t="s">
        <v>67</v>
      </c>
    </row>
    <row r="1407" spans="1:24" x14ac:dyDescent="0.35">
      <c r="A1407" s="3">
        <v>2201</v>
      </c>
      <c r="B1407" s="22" t="s">
        <v>15</v>
      </c>
      <c r="C1407" s="21" t="s">
        <v>36</v>
      </c>
      <c r="D1407" s="23">
        <f>VLOOKUP(A1407,Übersicht!$C$2:$D$67,2,FALSE)</f>
        <v>0</v>
      </c>
      <c r="E1407" s="23">
        <f>VLOOKUP(A1407,Übersicht!$C$2:$E$67,3,FALSE)</f>
        <v>0</v>
      </c>
      <c r="F1407" s="3">
        <v>1401</v>
      </c>
      <c r="G1407" s="3">
        <f>VLOOKUP(A1407,Übersicht!$C$2:$P$67,14,FALSE)</f>
        <v>6</v>
      </c>
      <c r="H1407" s="3">
        <v>1</v>
      </c>
      <c r="I1407" s="24">
        <v>14.333333333333334</v>
      </c>
      <c r="J1407" s="3">
        <v>2021</v>
      </c>
      <c r="K1407" s="4">
        <f>IF(M1407-('MKG (best case)'!$K$2-J1407)&lt;=0,0,M1407-('MKG (best case)'!$K$2-J1407))</f>
        <v>12</v>
      </c>
      <c r="L1407" s="21">
        <f>VLOOKUP(A1407,Übersicht!$C$2:$F$67,4,FALSE)</f>
        <v>12</v>
      </c>
      <c r="M1407" s="21">
        <f>VLOOKUP(A1407,Übersicht!$C$2:$F$67,4,FALSE)</f>
        <v>12</v>
      </c>
      <c r="N1407" s="3" t="s">
        <v>67</v>
      </c>
      <c r="O1407" s="3">
        <v>1</v>
      </c>
      <c r="P1407" s="4">
        <f>VLOOKUP(A1407,Übersicht!$C$2:$I$67,7,FALSE)*100</f>
        <v>0.2</v>
      </c>
      <c r="Q1407" s="4" t="s">
        <v>67</v>
      </c>
      <c r="R1407" s="4">
        <f>VLOOKUP(A1407,Übersicht!$C$2:$J$67,8,FALSE)*100</f>
        <v>100</v>
      </c>
      <c r="S1407" s="4">
        <f>VLOOKUP(A1407,Übersicht!$C$2:$K$67,9,FALSE)*100</f>
        <v>20</v>
      </c>
      <c r="T1407" s="4" t="str">
        <f>VLOOKUP(A1407,Übersicht!$C$2:$L$67,10,FALSE)</f>
        <v>-</v>
      </c>
      <c r="U1407" s="25">
        <f>VLOOKUP(A1407,Übersicht!$C$2:$M$67,11,FALSE)</f>
        <v>70000</v>
      </c>
      <c r="V1407" s="25">
        <f>VLOOKUP(A1407,Übersicht!$C$2:$N$67,12,FALSE)</f>
        <v>70000</v>
      </c>
      <c r="W1407" s="25" t="str">
        <f>VLOOKUP(A1407,Übersicht!$C$2:$O$67,13,FALSE)</f>
        <v>-</v>
      </c>
      <c r="X1407" s="4" t="s">
        <v>67</v>
      </c>
    </row>
    <row r="1408" spans="1:24" x14ac:dyDescent="0.35">
      <c r="A1408" s="4">
        <v>3101</v>
      </c>
      <c r="B1408" s="22" t="s">
        <v>37</v>
      </c>
      <c r="C1408" t="s">
        <v>38</v>
      </c>
      <c r="D1408" s="23">
        <f>VLOOKUP(A1408,Übersicht!$C$2:$D$67,2,FALSE)</f>
        <v>0</v>
      </c>
      <c r="E1408" s="23">
        <f>VLOOKUP(A1408,Übersicht!$C$2:$E$67,3,FALSE)</f>
        <v>0</v>
      </c>
      <c r="F1408" s="3">
        <v>1402</v>
      </c>
      <c r="G1408" s="3">
        <f>VLOOKUP(A1408,Übersicht!$C$2:$P$67,14,FALSE)</f>
        <v>8</v>
      </c>
      <c r="H1408" s="3">
        <v>1</v>
      </c>
      <c r="I1408" s="24">
        <v>21660.870133411732</v>
      </c>
      <c r="J1408" s="3">
        <v>2010</v>
      </c>
      <c r="K1408" s="4">
        <f>IF(M1408-('MKG (best case)'!$K$2-J1408)&lt;=0,0,M1408-('MKG (best case)'!$K$2-J1408))</f>
        <v>89</v>
      </c>
      <c r="L1408" s="21">
        <f>VLOOKUP(A1408,Übersicht!$C$2:$F$67,4,FALSE)</f>
        <v>100</v>
      </c>
      <c r="M1408" s="21">
        <f>VLOOKUP(A1408,Übersicht!$C$2:$F$67,4,FALSE)</f>
        <v>100</v>
      </c>
      <c r="N1408" s="3" t="s">
        <v>67</v>
      </c>
      <c r="O1408" s="3">
        <v>1</v>
      </c>
      <c r="P1408" s="4">
        <f>VLOOKUP(A1408,Übersicht!$C$2:$I$67,7,FALSE)*100</f>
        <v>2</v>
      </c>
      <c r="Q1408" s="4" t="s">
        <v>67</v>
      </c>
      <c r="R1408" s="4">
        <f>VLOOKUP(A1408,Übersicht!$C$2:$J$67,8,FALSE)*100</f>
        <v>100</v>
      </c>
      <c r="S1408" s="4">
        <f>VLOOKUP(A1408,Übersicht!$C$2:$K$67,9,FALSE)*100</f>
        <v>30</v>
      </c>
      <c r="T1408" s="4">
        <f>VLOOKUP(A1408,Übersicht!$C$2:$L$67,10,FALSE)*100</f>
        <v>10</v>
      </c>
      <c r="U1408" s="25">
        <f>VLOOKUP(A1408,Übersicht!$C$2:$M$67,11,FALSE)</f>
        <v>0</v>
      </c>
      <c r="V1408" s="25">
        <f>VLOOKUP(A1408,Übersicht!$C$2:$N$67,12,FALSE)</f>
        <v>0</v>
      </c>
      <c r="W1408" s="25">
        <f>VLOOKUP(A1408,Übersicht!$C$2:$O$67,13,FALSE)</f>
        <v>0</v>
      </c>
      <c r="X1408" s="4" t="s">
        <v>67</v>
      </c>
    </row>
    <row r="1409" spans="1:24" x14ac:dyDescent="0.35">
      <c r="A1409" s="4">
        <v>3102</v>
      </c>
      <c r="B1409" s="22" t="s">
        <v>37</v>
      </c>
      <c r="C1409" t="s">
        <v>39</v>
      </c>
      <c r="D1409" s="23">
        <f>VLOOKUP(A1409,Übersicht!$C$2:$D$67,2,FALSE)</f>
        <v>0</v>
      </c>
      <c r="E1409" s="23">
        <f>VLOOKUP(A1409,Übersicht!$C$2:$E$67,3,FALSE)</f>
        <v>0</v>
      </c>
      <c r="F1409" s="3">
        <v>1403</v>
      </c>
      <c r="G1409" s="3">
        <f>VLOOKUP(A1409,Übersicht!$C$2:$P$67,14,FALSE)</f>
        <v>8</v>
      </c>
      <c r="H1409" s="3">
        <v>1</v>
      </c>
      <c r="I1409" s="24">
        <v>21327.125352600026</v>
      </c>
      <c r="J1409" s="3">
        <v>2010</v>
      </c>
      <c r="K1409" s="4">
        <f>IF(M1409-('MKG (best case)'!$K$2-J1409)&lt;=0,0,M1409-('MKG (best case)'!$K$2-J1409))</f>
        <v>89</v>
      </c>
      <c r="L1409" s="21">
        <f>VLOOKUP(A1409,Übersicht!$C$2:$F$67,4,FALSE)</f>
        <v>100</v>
      </c>
      <c r="M1409" s="21">
        <f>VLOOKUP(A1409,Übersicht!$C$2:$F$67,4,FALSE)</f>
        <v>100</v>
      </c>
      <c r="N1409" s="3" t="s">
        <v>67</v>
      </c>
      <c r="O1409" s="3">
        <v>1</v>
      </c>
      <c r="P1409" s="4">
        <f>VLOOKUP(A1409,Übersicht!$C$2:$I$67,7,FALSE)*100</f>
        <v>2</v>
      </c>
      <c r="Q1409" s="4" t="s">
        <v>67</v>
      </c>
      <c r="R1409" s="4">
        <f>VLOOKUP(A1409,Übersicht!$C$2:$J$67,8,FALSE)*100</f>
        <v>100</v>
      </c>
      <c r="S1409" s="4">
        <f>VLOOKUP(A1409,Übersicht!$C$2:$K$67,9,FALSE)*100</f>
        <v>30</v>
      </c>
      <c r="T1409" s="4">
        <f>VLOOKUP(A1409,Übersicht!$C$2:$L$67,10,FALSE)*100</f>
        <v>10</v>
      </c>
      <c r="U1409" s="25">
        <f>VLOOKUP(A1409,Übersicht!$C$2:$M$67,11,FALSE)</f>
        <v>0</v>
      </c>
      <c r="V1409" s="25">
        <f>VLOOKUP(A1409,Übersicht!$C$2:$N$67,12,FALSE)</f>
        <v>0</v>
      </c>
      <c r="W1409" s="25">
        <f>VLOOKUP(A1409,Übersicht!$C$2:$O$67,13,FALSE)</f>
        <v>0</v>
      </c>
      <c r="X1409" s="4" t="s">
        <v>67</v>
      </c>
    </row>
    <row r="1410" spans="1:24" x14ac:dyDescent="0.35">
      <c r="A1410" s="4">
        <v>3103</v>
      </c>
      <c r="B1410" s="22" t="s">
        <v>37</v>
      </c>
      <c r="C1410" t="s">
        <v>40</v>
      </c>
      <c r="D1410" s="23">
        <f>VLOOKUP(A1410,Übersicht!$C$2:$D$67,2,FALSE)</f>
        <v>0</v>
      </c>
      <c r="E1410" s="23">
        <f>VLOOKUP(A1410,Übersicht!$C$2:$E$67,3,FALSE)</f>
        <v>0</v>
      </c>
      <c r="F1410" s="3">
        <v>1404</v>
      </c>
      <c r="G1410" s="3">
        <f>VLOOKUP(A1410,Übersicht!$C$2:$P$67,14,FALSE)</f>
        <v>8</v>
      </c>
      <c r="H1410" s="3">
        <v>1</v>
      </c>
      <c r="I1410" s="24">
        <v>37805.923155712371</v>
      </c>
      <c r="J1410" s="3">
        <v>2010</v>
      </c>
      <c r="K1410" s="4">
        <f>IF(M1410-('MKG (best case)'!$K$2-J1410)&lt;=0,0,M1410-('MKG (best case)'!$K$2-J1410))</f>
        <v>89</v>
      </c>
      <c r="L1410" s="21">
        <f>VLOOKUP(A1410,Übersicht!$C$2:$F$67,4,FALSE)</f>
        <v>100</v>
      </c>
      <c r="M1410" s="21">
        <f>VLOOKUP(A1410,Übersicht!$C$2:$F$67,4,FALSE)</f>
        <v>100</v>
      </c>
      <c r="N1410" s="3" t="s">
        <v>67</v>
      </c>
      <c r="O1410" s="3">
        <v>1</v>
      </c>
      <c r="P1410" s="4">
        <f>VLOOKUP(A1410,Übersicht!$C$2:$I$67,7,FALSE)*100</f>
        <v>2</v>
      </c>
      <c r="Q1410" s="4" t="s">
        <v>67</v>
      </c>
      <c r="R1410" s="4">
        <f>VLOOKUP(A1410,Übersicht!$C$2:$J$67,8,FALSE)*100</f>
        <v>100</v>
      </c>
      <c r="S1410" s="4">
        <f>VLOOKUP(A1410,Übersicht!$C$2:$K$67,9,FALSE)*100</f>
        <v>30</v>
      </c>
      <c r="T1410" s="4">
        <f>VLOOKUP(A1410,Übersicht!$C$2:$L$67,10,FALSE)*100</f>
        <v>10</v>
      </c>
      <c r="U1410" s="25">
        <f>VLOOKUP(A1410,Übersicht!$C$2:$M$67,11,FALSE)</f>
        <v>0</v>
      </c>
      <c r="V1410" s="25">
        <f>VLOOKUP(A1410,Übersicht!$C$2:$N$67,12,FALSE)</f>
        <v>0</v>
      </c>
      <c r="W1410" s="25">
        <f>VLOOKUP(A1410,Übersicht!$C$2:$O$67,13,FALSE)</f>
        <v>0</v>
      </c>
      <c r="X1410" s="4" t="s">
        <v>67</v>
      </c>
    </row>
    <row r="1411" spans="1:24" x14ac:dyDescent="0.35">
      <c r="A1411" s="4">
        <v>3104</v>
      </c>
      <c r="B1411" s="22" t="s">
        <v>37</v>
      </c>
      <c r="C1411" t="s">
        <v>41</v>
      </c>
      <c r="D1411" s="23">
        <f>VLOOKUP(A1411,Übersicht!$C$2:$D$67,2,FALSE)</f>
        <v>0</v>
      </c>
      <c r="E1411" s="23">
        <f>VLOOKUP(A1411,Übersicht!$C$2:$E$67,3,FALSE)</f>
        <v>0</v>
      </c>
      <c r="F1411" s="3">
        <v>1405</v>
      </c>
      <c r="G1411" s="3">
        <f>VLOOKUP(A1411,Übersicht!$C$2:$P$67,14,FALSE)</f>
        <v>8</v>
      </c>
      <c r="H1411" s="3">
        <v>1</v>
      </c>
      <c r="I1411" s="24">
        <v>11754.00520902986</v>
      </c>
      <c r="J1411" s="3">
        <v>2010</v>
      </c>
      <c r="K1411" s="4">
        <f>IF(M1411-('MKG (best case)'!$K$2-J1411)&lt;=0,0,M1411-('MKG (best case)'!$K$2-J1411))</f>
        <v>89</v>
      </c>
      <c r="L1411" s="21">
        <f>VLOOKUP(A1411,Übersicht!$C$2:$F$67,4,FALSE)</f>
        <v>100</v>
      </c>
      <c r="M1411" s="21">
        <f>VLOOKUP(A1411,Übersicht!$C$2:$F$67,4,FALSE)</f>
        <v>100</v>
      </c>
      <c r="N1411" s="3" t="s">
        <v>67</v>
      </c>
      <c r="O1411" s="3">
        <v>1</v>
      </c>
      <c r="P1411" s="4">
        <f>VLOOKUP(A1411,Übersicht!$C$2:$I$67,7,FALSE)*100</f>
        <v>2</v>
      </c>
      <c r="Q1411" s="4" t="s">
        <v>67</v>
      </c>
      <c r="R1411" s="4">
        <f>VLOOKUP(A1411,Übersicht!$C$2:$J$67,8,FALSE)*100</f>
        <v>100</v>
      </c>
      <c r="S1411" s="4">
        <f>VLOOKUP(A1411,Übersicht!$C$2:$K$67,9,FALSE)*100</f>
        <v>30</v>
      </c>
      <c r="T1411" s="4">
        <f>VLOOKUP(A1411,Übersicht!$C$2:$L$67,10,FALSE)*100</f>
        <v>10</v>
      </c>
      <c r="U1411" s="25">
        <f>VLOOKUP(A1411,Übersicht!$C$2:$M$67,11,FALSE)</f>
        <v>0</v>
      </c>
      <c r="V1411" s="25">
        <f>VLOOKUP(A1411,Übersicht!$C$2:$N$67,12,FALSE)</f>
        <v>0</v>
      </c>
      <c r="W1411" s="25">
        <f>VLOOKUP(A1411,Übersicht!$C$2:$O$67,13,FALSE)</f>
        <v>0</v>
      </c>
      <c r="X1411" s="4" t="s">
        <v>67</v>
      </c>
    </row>
    <row r="1412" spans="1:24" x14ac:dyDescent="0.35">
      <c r="A1412" s="4">
        <v>3105</v>
      </c>
      <c r="B1412" s="22" t="s">
        <v>37</v>
      </c>
      <c r="C1412" t="s">
        <v>42</v>
      </c>
      <c r="D1412" s="23">
        <f>VLOOKUP(A1412,Übersicht!$C$2:$D$67,2,FALSE)</f>
        <v>0</v>
      </c>
      <c r="E1412" s="23">
        <f>VLOOKUP(A1412,Übersicht!$C$2:$E$67,3,FALSE)</f>
        <v>0</v>
      </c>
      <c r="F1412" s="3">
        <v>1406</v>
      </c>
      <c r="G1412" s="3">
        <f>VLOOKUP(A1412,Übersicht!$C$2:$P$67,14,FALSE)</f>
        <v>8</v>
      </c>
      <c r="H1412" s="3">
        <v>1</v>
      </c>
      <c r="I1412" s="24">
        <v>690.82097426287646</v>
      </c>
      <c r="J1412" s="3">
        <v>2010</v>
      </c>
      <c r="K1412" s="4">
        <f>IF(M1412-('MKG (best case)'!$K$2-J1412)&lt;=0,0,M1412-('MKG (best case)'!$K$2-J1412))</f>
        <v>89</v>
      </c>
      <c r="L1412" s="21">
        <f>VLOOKUP(A1412,Übersicht!$C$2:$F$67,4,FALSE)</f>
        <v>100</v>
      </c>
      <c r="M1412" s="21">
        <f>VLOOKUP(A1412,Übersicht!$C$2:$F$67,4,FALSE)</f>
        <v>100</v>
      </c>
      <c r="N1412" s="3" t="s">
        <v>67</v>
      </c>
      <c r="O1412" s="3">
        <v>1</v>
      </c>
      <c r="P1412" s="4">
        <f>VLOOKUP(A1412,Übersicht!$C$2:$I$67,7,FALSE)*100</f>
        <v>2</v>
      </c>
      <c r="Q1412" s="4" t="s">
        <v>67</v>
      </c>
      <c r="R1412" s="4">
        <f>VLOOKUP(A1412,Übersicht!$C$2:$J$67,8,FALSE)*100</f>
        <v>100</v>
      </c>
      <c r="S1412" s="4">
        <f>VLOOKUP(A1412,Übersicht!$C$2:$K$67,9,FALSE)*100</f>
        <v>30</v>
      </c>
      <c r="T1412" s="4">
        <f>VLOOKUP(A1412,Übersicht!$C$2:$L$67,10,FALSE)*100</f>
        <v>10</v>
      </c>
      <c r="U1412" s="25">
        <f>VLOOKUP(A1412,Übersicht!$C$2:$M$67,11,FALSE)</f>
        <v>0</v>
      </c>
      <c r="V1412" s="25">
        <f>VLOOKUP(A1412,Übersicht!$C$2:$N$67,12,FALSE)</f>
        <v>0</v>
      </c>
      <c r="W1412" s="25">
        <f>VLOOKUP(A1412,Übersicht!$C$2:$O$67,13,FALSE)</f>
        <v>0</v>
      </c>
      <c r="X1412" s="4" t="s">
        <v>67</v>
      </c>
    </row>
    <row r="1413" spans="1:24" x14ac:dyDescent="0.35">
      <c r="A1413" s="4">
        <v>3106</v>
      </c>
      <c r="B1413" s="22" t="s">
        <v>37</v>
      </c>
      <c r="C1413" t="s">
        <v>43</v>
      </c>
      <c r="D1413" s="23">
        <f>VLOOKUP(A1413,Übersicht!$C$2:$D$67,2,FALSE)</f>
        <v>0</v>
      </c>
      <c r="E1413" s="23">
        <f>VLOOKUP(A1413,Übersicht!$C$2:$E$67,3,FALSE)</f>
        <v>0</v>
      </c>
      <c r="F1413" s="3">
        <v>1407</v>
      </c>
      <c r="G1413" s="3">
        <f>VLOOKUP(A1413,Übersicht!$C$2:$P$67,14,FALSE)</f>
        <v>8</v>
      </c>
      <c r="H1413" s="3">
        <v>1</v>
      </c>
      <c r="I1413" s="24">
        <v>883.01237413734896</v>
      </c>
      <c r="J1413" s="3">
        <v>2010</v>
      </c>
      <c r="K1413" s="4">
        <f>IF(M1413-('MKG (best case)'!$K$2-J1413)&lt;=0,0,M1413-('MKG (best case)'!$K$2-J1413))</f>
        <v>89</v>
      </c>
      <c r="L1413" s="21">
        <f>VLOOKUP(A1413,Übersicht!$C$2:$F$67,4,FALSE)</f>
        <v>100</v>
      </c>
      <c r="M1413" s="21">
        <f>VLOOKUP(A1413,Übersicht!$C$2:$F$67,4,FALSE)</f>
        <v>100</v>
      </c>
      <c r="N1413" s="3" t="s">
        <v>67</v>
      </c>
      <c r="O1413" s="3">
        <v>1</v>
      </c>
      <c r="P1413" s="4">
        <f>VLOOKUP(A1413,Übersicht!$C$2:$I$67,7,FALSE)*100</f>
        <v>2</v>
      </c>
      <c r="Q1413" s="4" t="s">
        <v>67</v>
      </c>
      <c r="R1413" s="4">
        <f>VLOOKUP(A1413,Übersicht!$C$2:$J$67,8,FALSE)*100</f>
        <v>100</v>
      </c>
      <c r="S1413" s="4">
        <f>VLOOKUP(A1413,Übersicht!$C$2:$K$67,9,FALSE)*100</f>
        <v>30</v>
      </c>
      <c r="T1413" s="4">
        <f>VLOOKUP(A1413,Übersicht!$C$2:$L$67,10,FALSE)*100</f>
        <v>10</v>
      </c>
      <c r="U1413" s="25">
        <f>VLOOKUP(A1413,Übersicht!$C$2:$M$67,11,FALSE)</f>
        <v>0</v>
      </c>
      <c r="V1413" s="25">
        <f>VLOOKUP(A1413,Übersicht!$C$2:$N$67,12,FALSE)</f>
        <v>0</v>
      </c>
      <c r="W1413" s="25">
        <f>VLOOKUP(A1413,Übersicht!$C$2:$O$67,13,FALSE)</f>
        <v>0</v>
      </c>
      <c r="X1413" s="4" t="s">
        <v>67</v>
      </c>
    </row>
    <row r="1414" spans="1:24" x14ac:dyDescent="0.35">
      <c r="A1414" s="4">
        <v>3201</v>
      </c>
      <c r="B1414" s="22" t="s">
        <v>37</v>
      </c>
      <c r="C1414" t="s">
        <v>44</v>
      </c>
      <c r="D1414" s="23">
        <f>VLOOKUP(A1414,Übersicht!$C$2:$D$67,2,FALSE)</f>
        <v>0</v>
      </c>
      <c r="E1414" s="23">
        <f>VLOOKUP(A1414,Übersicht!$C$2:$E$67,3,FALSE)</f>
        <v>0</v>
      </c>
      <c r="F1414" s="3">
        <v>1408</v>
      </c>
      <c r="G1414" s="3">
        <f>VLOOKUP(A1414,Übersicht!$C$2:$P$67,14,FALSE)</f>
        <v>7</v>
      </c>
      <c r="H1414" s="3">
        <v>1</v>
      </c>
      <c r="I1414" s="24">
        <v>17237</v>
      </c>
      <c r="J1414" s="3">
        <v>2010</v>
      </c>
      <c r="K1414" s="4">
        <f>IF(M1414-('MKG (best case)'!$K$2-J1414)&lt;=0,0,M1414-('MKG (best case)'!$K$2-J1414))</f>
        <v>89</v>
      </c>
      <c r="L1414" s="21">
        <f>VLOOKUP(A1414,Übersicht!$C$2:$F$67,4,FALSE)</f>
        <v>100</v>
      </c>
      <c r="M1414" s="21">
        <f>VLOOKUP(A1414,Übersicht!$C$2:$F$67,4,FALSE)</f>
        <v>100</v>
      </c>
      <c r="N1414" s="3" t="s">
        <v>67</v>
      </c>
      <c r="O1414" s="3">
        <v>1</v>
      </c>
      <c r="P1414" s="4">
        <f>VLOOKUP(A1414,Übersicht!$C$2:$I$67,7,FALSE)*100</f>
        <v>2</v>
      </c>
      <c r="Q1414" s="4" t="s">
        <v>67</v>
      </c>
      <c r="R1414" s="4">
        <f>VLOOKUP(A1414,Übersicht!$C$2:$J$67,8,FALSE)*100</f>
        <v>100</v>
      </c>
      <c r="S1414" s="4">
        <f>VLOOKUP(A1414,Übersicht!$C$2:$K$67,9,FALSE)*100</f>
        <v>30</v>
      </c>
      <c r="T1414" s="4">
        <f>VLOOKUP(A1414,Übersicht!$C$2:$L$67,10,FALSE)*100</f>
        <v>10</v>
      </c>
      <c r="U1414" s="25">
        <f>VLOOKUP(A1414,Übersicht!$C$2:$M$67,11,FALSE)</f>
        <v>0</v>
      </c>
      <c r="V1414" s="25">
        <f>VLOOKUP(A1414,Übersicht!$C$2:$N$67,12,FALSE)</f>
        <v>0</v>
      </c>
      <c r="W1414" s="25">
        <f>VLOOKUP(A1414,Übersicht!$C$2:$O$67,13,FALSE)</f>
        <v>0</v>
      </c>
      <c r="X1414" s="4" t="s">
        <v>67</v>
      </c>
    </row>
    <row r="1415" spans="1:24" x14ac:dyDescent="0.35">
      <c r="A1415" s="4">
        <v>3202</v>
      </c>
      <c r="B1415" s="22" t="s">
        <v>37</v>
      </c>
      <c r="C1415" t="s">
        <v>45</v>
      </c>
      <c r="D1415" s="23">
        <f>VLOOKUP(A1415,Übersicht!$C$2:$D$67,2,FALSE)</f>
        <v>0</v>
      </c>
      <c r="E1415" s="23">
        <f>VLOOKUP(A1415,Übersicht!$C$2:$E$67,3,FALSE)</f>
        <v>0</v>
      </c>
      <c r="F1415" s="3">
        <v>1409</v>
      </c>
      <c r="G1415" s="3">
        <f>VLOOKUP(A1415,Übersicht!$C$2:$P$67,14,FALSE)</f>
        <v>7</v>
      </c>
      <c r="H1415" s="3">
        <v>1</v>
      </c>
      <c r="I1415" s="24">
        <v>12274</v>
      </c>
      <c r="J1415" s="3">
        <v>2010</v>
      </c>
      <c r="K1415" s="4">
        <f>IF(M1415-('MKG (best case)'!$K$2-J1415)&lt;=0,0,M1415-('MKG (best case)'!$K$2-J1415))</f>
        <v>89</v>
      </c>
      <c r="L1415" s="21">
        <f>VLOOKUP(A1415,Übersicht!$C$2:$F$67,4,FALSE)</f>
        <v>100</v>
      </c>
      <c r="M1415" s="21">
        <f>VLOOKUP(A1415,Übersicht!$C$2:$F$67,4,FALSE)</f>
        <v>100</v>
      </c>
      <c r="N1415" s="3" t="s">
        <v>67</v>
      </c>
      <c r="O1415" s="3">
        <v>1</v>
      </c>
      <c r="P1415" s="4">
        <f>VLOOKUP(A1415,Übersicht!$C$2:$I$67,7,FALSE)*100</f>
        <v>2</v>
      </c>
      <c r="Q1415" s="4" t="s">
        <v>67</v>
      </c>
      <c r="R1415" s="4">
        <f>VLOOKUP(A1415,Übersicht!$C$2:$J$67,8,FALSE)*100</f>
        <v>100</v>
      </c>
      <c r="S1415" s="4">
        <f>VLOOKUP(A1415,Übersicht!$C$2:$K$67,9,FALSE)*100</f>
        <v>30</v>
      </c>
      <c r="T1415" s="4">
        <f>VLOOKUP(A1415,Übersicht!$C$2:$L$67,10,FALSE)*100</f>
        <v>10</v>
      </c>
      <c r="U1415" s="25">
        <f>VLOOKUP(A1415,Übersicht!$C$2:$M$67,11,FALSE)</f>
        <v>0</v>
      </c>
      <c r="V1415" s="25">
        <f>VLOOKUP(A1415,Übersicht!$C$2:$N$67,12,FALSE)</f>
        <v>0</v>
      </c>
      <c r="W1415" s="25">
        <f>VLOOKUP(A1415,Übersicht!$C$2:$O$67,13,FALSE)</f>
        <v>0</v>
      </c>
      <c r="X1415" s="4" t="s">
        <v>67</v>
      </c>
    </row>
    <row r="1416" spans="1:24" x14ac:dyDescent="0.35">
      <c r="A1416" s="4">
        <v>3203</v>
      </c>
      <c r="B1416" s="22" t="s">
        <v>37</v>
      </c>
      <c r="C1416" t="s">
        <v>46</v>
      </c>
      <c r="D1416" s="23">
        <f>VLOOKUP(A1416,Übersicht!$C$2:$D$67,2,FALSE)</f>
        <v>0</v>
      </c>
      <c r="E1416" s="23">
        <f>VLOOKUP(A1416,Übersicht!$C$2:$E$67,3,FALSE)</f>
        <v>0</v>
      </c>
      <c r="F1416" s="3">
        <v>1410</v>
      </c>
      <c r="G1416" s="3">
        <f>VLOOKUP(A1416,Übersicht!$C$2:$P$67,14,FALSE)</f>
        <v>7</v>
      </c>
      <c r="H1416" s="3">
        <v>1</v>
      </c>
      <c r="I1416" s="24">
        <v>4184</v>
      </c>
      <c r="J1416" s="3">
        <v>2010</v>
      </c>
      <c r="K1416" s="4">
        <f>IF(M1416-('MKG (best case)'!$K$2-J1416)&lt;=0,0,M1416-('MKG (best case)'!$K$2-J1416))</f>
        <v>89</v>
      </c>
      <c r="L1416" s="21">
        <f>VLOOKUP(A1416,Übersicht!$C$2:$F$67,4,FALSE)</f>
        <v>100</v>
      </c>
      <c r="M1416" s="21">
        <f>VLOOKUP(A1416,Übersicht!$C$2:$F$67,4,FALSE)</f>
        <v>100</v>
      </c>
      <c r="N1416" s="3" t="s">
        <v>67</v>
      </c>
      <c r="O1416" s="3">
        <v>1</v>
      </c>
      <c r="P1416" s="4">
        <f>VLOOKUP(A1416,Übersicht!$C$2:$I$67,7,FALSE)*100</f>
        <v>2</v>
      </c>
      <c r="Q1416" s="4" t="s">
        <v>67</v>
      </c>
      <c r="R1416" s="4">
        <f>VLOOKUP(A1416,Übersicht!$C$2:$J$67,8,FALSE)*100</f>
        <v>100</v>
      </c>
      <c r="S1416" s="4">
        <f>VLOOKUP(A1416,Übersicht!$C$2:$K$67,9,FALSE)*100</f>
        <v>30</v>
      </c>
      <c r="T1416" s="4">
        <f>VLOOKUP(A1416,Übersicht!$C$2:$L$67,10,FALSE)*100</f>
        <v>10</v>
      </c>
      <c r="U1416" s="25">
        <f>VLOOKUP(A1416,Übersicht!$C$2:$M$67,11,FALSE)</f>
        <v>0</v>
      </c>
      <c r="V1416" s="25">
        <f>VLOOKUP(A1416,Übersicht!$C$2:$N$67,12,FALSE)</f>
        <v>0</v>
      </c>
      <c r="W1416" s="25">
        <f>VLOOKUP(A1416,Übersicht!$C$2:$O$67,13,FALSE)</f>
        <v>0</v>
      </c>
      <c r="X1416" s="4" t="s">
        <v>67</v>
      </c>
    </row>
    <row r="1417" spans="1:24" x14ac:dyDescent="0.35">
      <c r="A1417" s="4">
        <v>3204</v>
      </c>
      <c r="B1417" s="22" t="s">
        <v>37</v>
      </c>
      <c r="C1417" t="s">
        <v>47</v>
      </c>
      <c r="D1417" s="23">
        <f>VLOOKUP(A1417,Übersicht!$C$2:$D$67,2,FALSE)</f>
        <v>0</v>
      </c>
      <c r="E1417" s="23">
        <f>VLOOKUP(A1417,Übersicht!$C$2:$E$67,3,FALSE)</f>
        <v>0</v>
      </c>
      <c r="F1417" s="3">
        <v>1411</v>
      </c>
      <c r="G1417" s="3">
        <f>VLOOKUP(A1417,Übersicht!$C$2:$P$67,14,FALSE)</f>
        <v>7</v>
      </c>
      <c r="H1417" s="3">
        <v>1</v>
      </c>
      <c r="I1417" s="24">
        <v>1188</v>
      </c>
      <c r="J1417" s="3">
        <v>2010</v>
      </c>
      <c r="K1417" s="4">
        <f>IF(M1417-('MKG (best case)'!$K$2-J1417)&lt;=0,0,M1417-('MKG (best case)'!$K$2-J1417))</f>
        <v>89</v>
      </c>
      <c r="L1417" s="21">
        <f>VLOOKUP(A1417,Übersicht!$C$2:$F$67,4,FALSE)</f>
        <v>100</v>
      </c>
      <c r="M1417" s="21">
        <f>VLOOKUP(A1417,Übersicht!$C$2:$F$67,4,FALSE)</f>
        <v>100</v>
      </c>
      <c r="N1417" s="3" t="s">
        <v>67</v>
      </c>
      <c r="O1417" s="3">
        <v>1</v>
      </c>
      <c r="P1417" s="4">
        <f>VLOOKUP(A1417,Übersicht!$C$2:$I$67,7,FALSE)*100</f>
        <v>2</v>
      </c>
      <c r="Q1417" s="4" t="s">
        <v>67</v>
      </c>
      <c r="R1417" s="4">
        <f>VLOOKUP(A1417,Übersicht!$C$2:$J$67,8,FALSE)*100</f>
        <v>100</v>
      </c>
      <c r="S1417" s="4">
        <f>VLOOKUP(A1417,Übersicht!$C$2:$K$67,9,FALSE)*100</f>
        <v>30</v>
      </c>
      <c r="T1417" s="4">
        <f>VLOOKUP(A1417,Übersicht!$C$2:$L$67,10,FALSE)*100</f>
        <v>10</v>
      </c>
      <c r="U1417" s="25">
        <f>VLOOKUP(A1417,Übersicht!$C$2:$M$67,11,FALSE)</f>
        <v>0</v>
      </c>
      <c r="V1417" s="25">
        <f>VLOOKUP(A1417,Übersicht!$C$2:$N$67,12,FALSE)</f>
        <v>0</v>
      </c>
      <c r="W1417" s="25">
        <f>VLOOKUP(A1417,Übersicht!$C$2:$O$67,13,FALSE)</f>
        <v>0</v>
      </c>
      <c r="X1417" s="4" t="s">
        <v>67</v>
      </c>
    </row>
    <row r="1418" spans="1:24" x14ac:dyDescent="0.35">
      <c r="A1418" s="4">
        <v>3205</v>
      </c>
      <c r="B1418" s="22" t="s">
        <v>37</v>
      </c>
      <c r="C1418" t="s">
        <v>48</v>
      </c>
      <c r="D1418" s="23">
        <f>VLOOKUP(A1418,Übersicht!$C$2:$D$67,2,FALSE)</f>
        <v>0</v>
      </c>
      <c r="E1418" s="23">
        <f>VLOOKUP(A1418,Übersicht!$C$2:$E$67,3,FALSE)</f>
        <v>0</v>
      </c>
      <c r="F1418" s="3">
        <v>1412</v>
      </c>
      <c r="G1418" s="3">
        <f>VLOOKUP(A1418,Übersicht!$C$2:$P$67,14,FALSE)</f>
        <v>7</v>
      </c>
      <c r="H1418" s="3">
        <v>1</v>
      </c>
      <c r="I1418" s="24">
        <v>290</v>
      </c>
      <c r="J1418" s="3">
        <v>2010</v>
      </c>
      <c r="K1418" s="4">
        <f>IF(M1418-('MKG (best case)'!$K$2-J1418)&lt;=0,0,M1418-('MKG (best case)'!$K$2-J1418))</f>
        <v>89</v>
      </c>
      <c r="L1418" s="21">
        <f>VLOOKUP(A1418,Übersicht!$C$2:$F$67,4,FALSE)</f>
        <v>100</v>
      </c>
      <c r="M1418" s="21">
        <f>VLOOKUP(A1418,Übersicht!$C$2:$F$67,4,FALSE)</f>
        <v>100</v>
      </c>
      <c r="N1418" s="3" t="s">
        <v>67</v>
      </c>
      <c r="O1418" s="3">
        <v>1</v>
      </c>
      <c r="P1418" s="4">
        <f>VLOOKUP(A1418,Übersicht!$C$2:$I$67,7,FALSE)*100</f>
        <v>2</v>
      </c>
      <c r="Q1418" s="4" t="s">
        <v>67</v>
      </c>
      <c r="R1418" s="4">
        <f>VLOOKUP(A1418,Übersicht!$C$2:$J$67,8,FALSE)*100</f>
        <v>100</v>
      </c>
      <c r="S1418" s="4">
        <f>VLOOKUP(A1418,Übersicht!$C$2:$K$67,9,FALSE)*100</f>
        <v>30</v>
      </c>
      <c r="T1418" s="4">
        <f>VLOOKUP(A1418,Übersicht!$C$2:$L$67,10,FALSE)*100</f>
        <v>10</v>
      </c>
      <c r="U1418" s="25">
        <f>VLOOKUP(A1418,Übersicht!$C$2:$M$67,11,FALSE)</f>
        <v>0</v>
      </c>
      <c r="V1418" s="25">
        <f>VLOOKUP(A1418,Übersicht!$C$2:$N$67,12,FALSE)</f>
        <v>0</v>
      </c>
      <c r="W1418" s="25">
        <f>VLOOKUP(A1418,Übersicht!$C$2:$O$67,13,FALSE)</f>
        <v>0</v>
      </c>
      <c r="X1418" s="4" t="s">
        <v>67</v>
      </c>
    </row>
    <row r="1419" spans="1:24" x14ac:dyDescent="0.35">
      <c r="A1419" s="4">
        <v>3206</v>
      </c>
      <c r="B1419" s="22" t="s">
        <v>37</v>
      </c>
      <c r="C1419" t="s">
        <v>49</v>
      </c>
      <c r="D1419" s="23">
        <f>VLOOKUP(A1419,Übersicht!$C$2:$D$67,2,FALSE)</f>
        <v>0</v>
      </c>
      <c r="E1419" s="23">
        <f>VLOOKUP(A1419,Übersicht!$C$2:$E$67,3,FALSE)</f>
        <v>0</v>
      </c>
      <c r="F1419" s="3">
        <v>1413</v>
      </c>
      <c r="G1419" s="3">
        <f>VLOOKUP(A1419,Übersicht!$C$2:$P$67,14,FALSE)</f>
        <v>7</v>
      </c>
      <c r="H1419" s="3">
        <v>1</v>
      </c>
      <c r="I1419" s="24">
        <v>33</v>
      </c>
      <c r="J1419" s="3">
        <v>2010</v>
      </c>
      <c r="K1419" s="4">
        <f>IF(M1419-('MKG (best case)'!$K$2-J1419)&lt;=0,0,M1419-('MKG (best case)'!$K$2-J1419))</f>
        <v>89</v>
      </c>
      <c r="L1419" s="21">
        <f>VLOOKUP(A1419,Übersicht!$C$2:$F$67,4,FALSE)</f>
        <v>100</v>
      </c>
      <c r="M1419" s="21">
        <f>VLOOKUP(A1419,Übersicht!$C$2:$F$67,4,FALSE)</f>
        <v>100</v>
      </c>
      <c r="N1419" s="3" t="s">
        <v>67</v>
      </c>
      <c r="O1419" s="3">
        <v>1</v>
      </c>
      <c r="P1419" s="4">
        <f>VLOOKUP(A1419,Übersicht!$C$2:$I$67,7,FALSE)*100</f>
        <v>2</v>
      </c>
      <c r="Q1419" s="4" t="s">
        <v>67</v>
      </c>
      <c r="R1419" s="4">
        <f>VLOOKUP(A1419,Übersicht!$C$2:$J$67,8,FALSE)*100</f>
        <v>100</v>
      </c>
      <c r="S1419" s="4">
        <f>VLOOKUP(A1419,Übersicht!$C$2:$K$67,9,FALSE)*100</f>
        <v>30</v>
      </c>
      <c r="T1419" s="4">
        <f>VLOOKUP(A1419,Übersicht!$C$2:$L$67,10,FALSE)*100</f>
        <v>10</v>
      </c>
      <c r="U1419" s="25">
        <f>VLOOKUP(A1419,Übersicht!$C$2:$M$67,11,FALSE)</f>
        <v>0</v>
      </c>
      <c r="V1419" s="25">
        <f>VLOOKUP(A1419,Übersicht!$C$2:$N$67,12,FALSE)</f>
        <v>0</v>
      </c>
      <c r="W1419" s="25">
        <f>VLOOKUP(A1419,Übersicht!$C$2:$O$67,13,FALSE)</f>
        <v>0</v>
      </c>
      <c r="X1419" s="4" t="s">
        <v>67</v>
      </c>
    </row>
    <row r="1420" spans="1:24" x14ac:dyDescent="0.35">
      <c r="A1420" s="3">
        <v>4001</v>
      </c>
      <c r="B1420" t="s">
        <v>52</v>
      </c>
      <c r="C1420" t="s">
        <v>53</v>
      </c>
      <c r="D1420" s="23">
        <f>VLOOKUP(A1420,Übersicht!$C$2:$D$67,2,FALSE)</f>
        <v>0</v>
      </c>
      <c r="E1420" s="23">
        <f>VLOOKUP(A1420,Übersicht!$C$2:$E$67,3,FALSE)</f>
        <v>0</v>
      </c>
      <c r="F1420" s="3">
        <v>1414</v>
      </c>
      <c r="G1420" s="3">
        <f>VLOOKUP(A1420,Übersicht!$C$2:$P$67,14,FALSE)</f>
        <v>4</v>
      </c>
      <c r="H1420" s="3">
        <v>1</v>
      </c>
      <c r="I1420" s="24">
        <v>172257.50000000003</v>
      </c>
      <c r="J1420" s="3">
        <v>1960</v>
      </c>
      <c r="K1420" s="4">
        <f>IF(M1420-('MKG (best case)'!$K$2-J1420)&lt;=0,0,M1420-('MKG (best case)'!$K$2-J1420))</f>
        <v>0</v>
      </c>
      <c r="L1420" s="21">
        <f>VLOOKUP(A1420,Übersicht!$C$2:$F$67,4,FALSE)</f>
        <v>60</v>
      </c>
      <c r="M1420" s="21">
        <f>VLOOKUP(A1420,Übersicht!$C$2:$F$67,4,FALSE)</f>
        <v>60</v>
      </c>
      <c r="N1420" s="3" t="s">
        <v>67</v>
      </c>
      <c r="O1420" s="3">
        <v>1</v>
      </c>
      <c r="P1420" s="4">
        <f>VLOOKUP(A1420,Übersicht!$C$2:$I$67,7,FALSE)*100</f>
        <v>100</v>
      </c>
      <c r="Q1420" s="4" t="s">
        <v>67</v>
      </c>
      <c r="R1420" s="4">
        <f>VLOOKUP(A1420,Übersicht!$C$2:$J$67,8,FALSE)*100</f>
        <v>100</v>
      </c>
      <c r="S1420" s="4" t="str">
        <f>VLOOKUP(A1420,Übersicht!$C$2:$K$67,9,FALSE)</f>
        <v>-</v>
      </c>
      <c r="T1420" s="4" t="str">
        <f>VLOOKUP(A1420,Übersicht!$C$2:$L$67,10,FALSE)</f>
        <v>-</v>
      </c>
      <c r="U1420" s="25">
        <f>VLOOKUP(A1420,Übersicht!$C$2:$M$67,11,FALSE)</f>
        <v>400</v>
      </c>
      <c r="V1420" s="25" t="str">
        <f>VLOOKUP(A1420,Übersicht!$C$2:$N$67,12,FALSE)</f>
        <v>-</v>
      </c>
      <c r="W1420" s="25" t="str">
        <f>VLOOKUP(A1420,Übersicht!$C$2:$O$67,13,FALSE)</f>
        <v>-</v>
      </c>
      <c r="X1420" s="4" t="s">
        <v>67</v>
      </c>
    </row>
    <row r="1421" spans="1:24" x14ac:dyDescent="0.35">
      <c r="A1421" s="3">
        <v>4001</v>
      </c>
      <c r="B1421" t="s">
        <v>52</v>
      </c>
      <c r="C1421" t="s">
        <v>53</v>
      </c>
      <c r="D1421" s="23">
        <f>VLOOKUP(A1421,Übersicht!$C$2:$D$67,2,FALSE)</f>
        <v>0</v>
      </c>
      <c r="E1421" s="23">
        <f>VLOOKUP(A1421,Übersicht!$C$2:$E$67,3,FALSE)</f>
        <v>0</v>
      </c>
      <c r="F1421" s="3">
        <v>1415</v>
      </c>
      <c r="G1421" s="3">
        <f>VLOOKUP(A1421,Übersicht!$C$2:$P$67,14,FALSE)</f>
        <v>4</v>
      </c>
      <c r="H1421" s="3">
        <v>1</v>
      </c>
      <c r="I1421" s="24">
        <v>172257.50000000003</v>
      </c>
      <c r="J1421" s="3">
        <v>1961</v>
      </c>
      <c r="K1421" s="4">
        <f>IF(M1421-('MKG (best case)'!$K$2-J1421)&lt;=0,0,M1421-('MKG (best case)'!$K$2-J1421))</f>
        <v>0</v>
      </c>
      <c r="L1421" s="21">
        <f>VLOOKUP(A1421,Übersicht!$C$2:$F$67,4,FALSE)</f>
        <v>60</v>
      </c>
      <c r="M1421" s="21">
        <f>VLOOKUP(A1421,Übersicht!$C$2:$F$67,4,FALSE)</f>
        <v>60</v>
      </c>
      <c r="N1421" s="3" t="s">
        <v>67</v>
      </c>
      <c r="O1421" s="3">
        <v>1</v>
      </c>
      <c r="P1421" s="4">
        <f>VLOOKUP(A1421,Übersicht!$C$2:$I$67,7,FALSE)*100</f>
        <v>100</v>
      </c>
      <c r="Q1421" s="4" t="s">
        <v>67</v>
      </c>
      <c r="R1421" s="4">
        <f>VLOOKUP(A1421,Übersicht!$C$2:$J$67,8,FALSE)*100</f>
        <v>100</v>
      </c>
      <c r="S1421" s="4" t="str">
        <f>VLOOKUP(A1421,Übersicht!$C$2:$K$67,9,FALSE)</f>
        <v>-</v>
      </c>
      <c r="T1421" s="4" t="str">
        <f>VLOOKUP(A1421,Übersicht!$C$2:$L$67,10,FALSE)</f>
        <v>-</v>
      </c>
      <c r="U1421" s="25">
        <f>VLOOKUP(A1421,Übersicht!$C$2:$M$67,11,FALSE)</f>
        <v>400</v>
      </c>
      <c r="V1421" s="25" t="str">
        <f>VLOOKUP(A1421,Übersicht!$C$2:$N$67,12,FALSE)</f>
        <v>-</v>
      </c>
      <c r="W1421" s="25" t="str">
        <f>VLOOKUP(A1421,Übersicht!$C$2:$O$67,13,FALSE)</f>
        <v>-</v>
      </c>
      <c r="X1421" s="4" t="s">
        <v>67</v>
      </c>
    </row>
    <row r="1422" spans="1:24" x14ac:dyDescent="0.35">
      <c r="A1422" s="3">
        <v>4001</v>
      </c>
      <c r="B1422" t="s">
        <v>52</v>
      </c>
      <c r="C1422" t="s">
        <v>53</v>
      </c>
      <c r="D1422" s="23">
        <f>VLOOKUP(A1422,Übersicht!$C$2:$D$67,2,FALSE)</f>
        <v>0</v>
      </c>
      <c r="E1422" s="23">
        <f>VLOOKUP(A1422,Übersicht!$C$2:$E$67,3,FALSE)</f>
        <v>0</v>
      </c>
      <c r="F1422" s="3">
        <v>1416</v>
      </c>
      <c r="G1422" s="3">
        <f>VLOOKUP(A1422,Übersicht!$C$2:$P$67,14,FALSE)</f>
        <v>4</v>
      </c>
      <c r="H1422" s="3">
        <v>1</v>
      </c>
      <c r="I1422" s="24">
        <v>172257.50000000003</v>
      </c>
      <c r="J1422" s="3">
        <v>1962</v>
      </c>
      <c r="K1422" s="4">
        <f>IF(M1422-('MKG (best case)'!$K$2-J1422)&lt;=0,0,M1422-('MKG (best case)'!$K$2-J1422))</f>
        <v>1</v>
      </c>
      <c r="L1422" s="21">
        <f>VLOOKUP(A1422,Übersicht!$C$2:$F$67,4,FALSE)</f>
        <v>60</v>
      </c>
      <c r="M1422" s="21">
        <f>VLOOKUP(A1422,Übersicht!$C$2:$F$67,4,FALSE)</f>
        <v>60</v>
      </c>
      <c r="N1422" s="3" t="s">
        <v>67</v>
      </c>
      <c r="O1422" s="3">
        <v>1</v>
      </c>
      <c r="P1422" s="4">
        <f>VLOOKUP(A1422,Übersicht!$C$2:$I$67,7,FALSE)*100</f>
        <v>100</v>
      </c>
      <c r="Q1422" s="4" t="s">
        <v>67</v>
      </c>
      <c r="R1422" s="4">
        <f>VLOOKUP(A1422,Übersicht!$C$2:$J$67,8,FALSE)*100</f>
        <v>100</v>
      </c>
      <c r="S1422" s="4" t="str">
        <f>VLOOKUP(A1422,Übersicht!$C$2:$K$67,9,FALSE)</f>
        <v>-</v>
      </c>
      <c r="T1422" s="4" t="str">
        <f>VLOOKUP(A1422,Übersicht!$C$2:$L$67,10,FALSE)</f>
        <v>-</v>
      </c>
      <c r="U1422" s="25">
        <f>VLOOKUP(A1422,Übersicht!$C$2:$M$67,11,FALSE)</f>
        <v>400</v>
      </c>
      <c r="V1422" s="25" t="str">
        <f>VLOOKUP(A1422,Übersicht!$C$2:$N$67,12,FALSE)</f>
        <v>-</v>
      </c>
      <c r="W1422" s="25" t="str">
        <f>VLOOKUP(A1422,Übersicht!$C$2:$O$67,13,FALSE)</f>
        <v>-</v>
      </c>
      <c r="X1422" s="4" t="s">
        <v>67</v>
      </c>
    </row>
    <row r="1423" spans="1:24" x14ac:dyDescent="0.35">
      <c r="A1423" s="3">
        <v>4001</v>
      </c>
      <c r="B1423" t="s">
        <v>52</v>
      </c>
      <c r="C1423" t="s">
        <v>53</v>
      </c>
      <c r="D1423" s="23">
        <f>VLOOKUP(A1423,Übersicht!$C$2:$D$67,2,FALSE)</f>
        <v>0</v>
      </c>
      <c r="E1423" s="23">
        <f>VLOOKUP(A1423,Übersicht!$C$2:$E$67,3,FALSE)</f>
        <v>0</v>
      </c>
      <c r="F1423" s="3">
        <v>1417</v>
      </c>
      <c r="G1423" s="3">
        <f>VLOOKUP(A1423,Übersicht!$C$2:$P$67,14,FALSE)</f>
        <v>4</v>
      </c>
      <c r="H1423" s="3">
        <v>1</v>
      </c>
      <c r="I1423" s="24">
        <v>172257.50000000003</v>
      </c>
      <c r="J1423" s="3">
        <v>1963</v>
      </c>
      <c r="K1423" s="4">
        <f>IF(M1423-('MKG (best case)'!$K$2-J1423)&lt;=0,0,M1423-('MKG (best case)'!$K$2-J1423))</f>
        <v>2</v>
      </c>
      <c r="L1423" s="21">
        <f>VLOOKUP(A1423,Übersicht!$C$2:$F$67,4,FALSE)</f>
        <v>60</v>
      </c>
      <c r="M1423" s="21">
        <f>VLOOKUP(A1423,Übersicht!$C$2:$F$67,4,FALSE)</f>
        <v>60</v>
      </c>
      <c r="N1423" s="3" t="s">
        <v>67</v>
      </c>
      <c r="O1423" s="3">
        <v>1</v>
      </c>
      <c r="P1423" s="4">
        <f>VLOOKUP(A1423,Übersicht!$C$2:$I$67,7,FALSE)*100</f>
        <v>100</v>
      </c>
      <c r="Q1423" s="4" t="s">
        <v>67</v>
      </c>
      <c r="R1423" s="4">
        <f>VLOOKUP(A1423,Übersicht!$C$2:$J$67,8,FALSE)*100</f>
        <v>100</v>
      </c>
      <c r="S1423" s="4" t="str">
        <f>VLOOKUP(A1423,Übersicht!$C$2:$K$67,9,FALSE)</f>
        <v>-</v>
      </c>
      <c r="T1423" s="4" t="str">
        <f>VLOOKUP(A1423,Übersicht!$C$2:$L$67,10,FALSE)</f>
        <v>-</v>
      </c>
      <c r="U1423" s="25">
        <f>VLOOKUP(A1423,Übersicht!$C$2:$M$67,11,FALSE)</f>
        <v>400</v>
      </c>
      <c r="V1423" s="25" t="str">
        <f>VLOOKUP(A1423,Übersicht!$C$2:$N$67,12,FALSE)</f>
        <v>-</v>
      </c>
      <c r="W1423" s="25" t="str">
        <f>VLOOKUP(A1423,Übersicht!$C$2:$O$67,13,FALSE)</f>
        <v>-</v>
      </c>
      <c r="X1423" s="4" t="s">
        <v>67</v>
      </c>
    </row>
    <row r="1424" spans="1:24" x14ac:dyDescent="0.35">
      <c r="A1424" s="3">
        <v>4001</v>
      </c>
      <c r="B1424" t="s">
        <v>52</v>
      </c>
      <c r="C1424" t="s">
        <v>53</v>
      </c>
      <c r="D1424" s="23">
        <f>VLOOKUP(A1424,Übersicht!$C$2:$D$67,2,FALSE)</f>
        <v>0</v>
      </c>
      <c r="E1424" s="23">
        <f>VLOOKUP(A1424,Übersicht!$C$2:$E$67,3,FALSE)</f>
        <v>0</v>
      </c>
      <c r="F1424" s="3">
        <v>1418</v>
      </c>
      <c r="G1424" s="3">
        <f>VLOOKUP(A1424,Übersicht!$C$2:$P$67,14,FALSE)</f>
        <v>4</v>
      </c>
      <c r="H1424" s="3">
        <v>1</v>
      </c>
      <c r="I1424" s="24">
        <v>172257.50000000003</v>
      </c>
      <c r="J1424" s="3">
        <v>1964</v>
      </c>
      <c r="K1424" s="4">
        <f>IF(M1424-('MKG (best case)'!$K$2-J1424)&lt;=0,0,M1424-('MKG (best case)'!$K$2-J1424))</f>
        <v>3</v>
      </c>
      <c r="L1424" s="21">
        <f>VLOOKUP(A1424,Übersicht!$C$2:$F$67,4,FALSE)</f>
        <v>60</v>
      </c>
      <c r="M1424" s="21">
        <f>VLOOKUP(A1424,Übersicht!$C$2:$F$67,4,FALSE)</f>
        <v>60</v>
      </c>
      <c r="N1424" s="3" t="s">
        <v>67</v>
      </c>
      <c r="O1424" s="3">
        <v>1</v>
      </c>
      <c r="P1424" s="4">
        <f>VLOOKUP(A1424,Übersicht!$C$2:$I$67,7,FALSE)*100</f>
        <v>100</v>
      </c>
      <c r="Q1424" s="4" t="s">
        <v>67</v>
      </c>
      <c r="R1424" s="4">
        <f>VLOOKUP(A1424,Übersicht!$C$2:$J$67,8,FALSE)*100</f>
        <v>100</v>
      </c>
      <c r="S1424" s="4" t="str">
        <f>VLOOKUP(A1424,Übersicht!$C$2:$K$67,9,FALSE)</f>
        <v>-</v>
      </c>
      <c r="T1424" s="4" t="str">
        <f>VLOOKUP(A1424,Übersicht!$C$2:$L$67,10,FALSE)</f>
        <v>-</v>
      </c>
      <c r="U1424" s="25">
        <f>VLOOKUP(A1424,Übersicht!$C$2:$M$67,11,FALSE)</f>
        <v>400</v>
      </c>
      <c r="V1424" s="25" t="str">
        <f>VLOOKUP(A1424,Übersicht!$C$2:$N$67,12,FALSE)</f>
        <v>-</v>
      </c>
      <c r="W1424" s="25" t="str">
        <f>VLOOKUP(A1424,Übersicht!$C$2:$O$67,13,FALSE)</f>
        <v>-</v>
      </c>
      <c r="X1424" s="4" t="s">
        <v>67</v>
      </c>
    </row>
    <row r="1425" spans="1:24" x14ac:dyDescent="0.35">
      <c r="A1425" s="3">
        <v>4001</v>
      </c>
      <c r="B1425" t="s">
        <v>52</v>
      </c>
      <c r="C1425" t="s">
        <v>53</v>
      </c>
      <c r="D1425" s="23">
        <f>VLOOKUP(A1425,Übersicht!$C$2:$D$67,2,FALSE)</f>
        <v>0</v>
      </c>
      <c r="E1425" s="23">
        <f>VLOOKUP(A1425,Übersicht!$C$2:$E$67,3,FALSE)</f>
        <v>0</v>
      </c>
      <c r="F1425" s="3">
        <v>1419</v>
      </c>
      <c r="G1425" s="3">
        <f>VLOOKUP(A1425,Übersicht!$C$2:$P$67,14,FALSE)</f>
        <v>4</v>
      </c>
      <c r="H1425" s="3">
        <v>1</v>
      </c>
      <c r="I1425" s="24">
        <v>172257.50000000003</v>
      </c>
      <c r="J1425" s="3">
        <v>1965</v>
      </c>
      <c r="K1425" s="4">
        <f>IF(M1425-('MKG (best case)'!$K$2-J1425)&lt;=0,0,M1425-('MKG (best case)'!$K$2-J1425))</f>
        <v>4</v>
      </c>
      <c r="L1425" s="21">
        <f>VLOOKUP(A1425,Übersicht!$C$2:$F$67,4,FALSE)</f>
        <v>60</v>
      </c>
      <c r="M1425" s="21">
        <f>VLOOKUP(A1425,Übersicht!$C$2:$F$67,4,FALSE)</f>
        <v>60</v>
      </c>
      <c r="N1425" s="3" t="s">
        <v>67</v>
      </c>
      <c r="O1425" s="3">
        <v>1</v>
      </c>
      <c r="P1425" s="4">
        <f>VLOOKUP(A1425,Übersicht!$C$2:$I$67,7,FALSE)*100</f>
        <v>100</v>
      </c>
      <c r="Q1425" s="4" t="s">
        <v>67</v>
      </c>
      <c r="R1425" s="4">
        <f>VLOOKUP(A1425,Übersicht!$C$2:$J$67,8,FALSE)*100</f>
        <v>100</v>
      </c>
      <c r="S1425" s="4" t="str">
        <f>VLOOKUP(A1425,Übersicht!$C$2:$K$67,9,FALSE)</f>
        <v>-</v>
      </c>
      <c r="T1425" s="4" t="str">
        <f>VLOOKUP(A1425,Übersicht!$C$2:$L$67,10,FALSE)</f>
        <v>-</v>
      </c>
      <c r="U1425" s="25">
        <f>VLOOKUP(A1425,Übersicht!$C$2:$M$67,11,FALSE)</f>
        <v>400</v>
      </c>
      <c r="V1425" s="25" t="str">
        <f>VLOOKUP(A1425,Übersicht!$C$2:$N$67,12,FALSE)</f>
        <v>-</v>
      </c>
      <c r="W1425" s="25" t="str">
        <f>VLOOKUP(A1425,Übersicht!$C$2:$O$67,13,FALSE)</f>
        <v>-</v>
      </c>
      <c r="X1425" s="4" t="s">
        <v>67</v>
      </c>
    </row>
    <row r="1426" spans="1:24" x14ac:dyDescent="0.35">
      <c r="A1426" s="3">
        <v>4001</v>
      </c>
      <c r="B1426" t="s">
        <v>52</v>
      </c>
      <c r="C1426" t="s">
        <v>53</v>
      </c>
      <c r="D1426" s="23">
        <f>VLOOKUP(A1426,Übersicht!$C$2:$D$67,2,FALSE)</f>
        <v>0</v>
      </c>
      <c r="E1426" s="23">
        <f>VLOOKUP(A1426,Übersicht!$C$2:$E$67,3,FALSE)</f>
        <v>0</v>
      </c>
      <c r="F1426" s="3">
        <v>1420</v>
      </c>
      <c r="G1426" s="3">
        <f>VLOOKUP(A1426,Übersicht!$C$2:$P$67,14,FALSE)</f>
        <v>4</v>
      </c>
      <c r="H1426" s="3">
        <v>1</v>
      </c>
      <c r="I1426" s="24">
        <v>172257.50000000003</v>
      </c>
      <c r="J1426" s="3">
        <v>1966</v>
      </c>
      <c r="K1426" s="4">
        <f>IF(M1426-('MKG (best case)'!$K$2-J1426)&lt;=0,0,M1426-('MKG (best case)'!$K$2-J1426))</f>
        <v>5</v>
      </c>
      <c r="L1426" s="21">
        <f>VLOOKUP(A1426,Übersicht!$C$2:$F$67,4,FALSE)</f>
        <v>60</v>
      </c>
      <c r="M1426" s="21">
        <f>VLOOKUP(A1426,Übersicht!$C$2:$F$67,4,FALSE)</f>
        <v>60</v>
      </c>
      <c r="N1426" s="3" t="s">
        <v>67</v>
      </c>
      <c r="O1426" s="3">
        <v>1</v>
      </c>
      <c r="P1426" s="4">
        <f>VLOOKUP(A1426,Übersicht!$C$2:$I$67,7,FALSE)*100</f>
        <v>100</v>
      </c>
      <c r="Q1426" s="4" t="s">
        <v>67</v>
      </c>
      <c r="R1426" s="4">
        <f>VLOOKUP(A1426,Übersicht!$C$2:$J$67,8,FALSE)*100</f>
        <v>100</v>
      </c>
      <c r="S1426" s="4" t="str">
        <f>VLOOKUP(A1426,Übersicht!$C$2:$K$67,9,FALSE)</f>
        <v>-</v>
      </c>
      <c r="T1426" s="4" t="str">
        <f>VLOOKUP(A1426,Übersicht!$C$2:$L$67,10,FALSE)</f>
        <v>-</v>
      </c>
      <c r="U1426" s="25">
        <f>VLOOKUP(A1426,Übersicht!$C$2:$M$67,11,FALSE)</f>
        <v>400</v>
      </c>
      <c r="V1426" s="25" t="str">
        <f>VLOOKUP(A1426,Übersicht!$C$2:$N$67,12,FALSE)</f>
        <v>-</v>
      </c>
      <c r="W1426" s="25" t="str">
        <f>VLOOKUP(A1426,Übersicht!$C$2:$O$67,13,FALSE)</f>
        <v>-</v>
      </c>
      <c r="X1426" s="4" t="s">
        <v>67</v>
      </c>
    </row>
    <row r="1427" spans="1:24" x14ac:dyDescent="0.35">
      <c r="A1427" s="3">
        <v>4001</v>
      </c>
      <c r="B1427" t="s">
        <v>52</v>
      </c>
      <c r="C1427" t="s">
        <v>53</v>
      </c>
      <c r="D1427" s="23">
        <f>VLOOKUP(A1427,Übersicht!$C$2:$D$67,2,FALSE)</f>
        <v>0</v>
      </c>
      <c r="E1427" s="23">
        <f>VLOOKUP(A1427,Übersicht!$C$2:$E$67,3,FALSE)</f>
        <v>0</v>
      </c>
      <c r="F1427" s="3">
        <v>1421</v>
      </c>
      <c r="G1427" s="3">
        <f>VLOOKUP(A1427,Übersicht!$C$2:$P$67,14,FALSE)</f>
        <v>4</v>
      </c>
      <c r="H1427" s="3">
        <v>1</v>
      </c>
      <c r="I1427" s="24">
        <v>172257.50000000003</v>
      </c>
      <c r="J1427" s="3">
        <v>1967</v>
      </c>
      <c r="K1427" s="4">
        <f>IF(M1427-('MKG (best case)'!$K$2-J1427)&lt;=0,0,M1427-('MKG (best case)'!$K$2-J1427))</f>
        <v>6</v>
      </c>
      <c r="L1427" s="21">
        <f>VLOOKUP(A1427,Übersicht!$C$2:$F$67,4,FALSE)</f>
        <v>60</v>
      </c>
      <c r="M1427" s="21">
        <f>VLOOKUP(A1427,Übersicht!$C$2:$F$67,4,FALSE)</f>
        <v>60</v>
      </c>
      <c r="N1427" s="3" t="s">
        <v>67</v>
      </c>
      <c r="O1427" s="3">
        <v>1</v>
      </c>
      <c r="P1427" s="4">
        <f>VLOOKUP(A1427,Übersicht!$C$2:$I$67,7,FALSE)*100</f>
        <v>100</v>
      </c>
      <c r="Q1427" s="4" t="s">
        <v>67</v>
      </c>
      <c r="R1427" s="4">
        <f>VLOOKUP(A1427,Übersicht!$C$2:$J$67,8,FALSE)*100</f>
        <v>100</v>
      </c>
      <c r="S1427" s="4" t="str">
        <f>VLOOKUP(A1427,Übersicht!$C$2:$K$67,9,FALSE)</f>
        <v>-</v>
      </c>
      <c r="T1427" s="4" t="str">
        <f>VLOOKUP(A1427,Übersicht!$C$2:$L$67,10,FALSE)</f>
        <v>-</v>
      </c>
      <c r="U1427" s="25">
        <f>VLOOKUP(A1427,Übersicht!$C$2:$M$67,11,FALSE)</f>
        <v>400</v>
      </c>
      <c r="V1427" s="25" t="str">
        <f>VLOOKUP(A1427,Übersicht!$C$2:$N$67,12,FALSE)</f>
        <v>-</v>
      </c>
      <c r="W1427" s="25" t="str">
        <f>VLOOKUP(A1427,Übersicht!$C$2:$O$67,13,FALSE)</f>
        <v>-</v>
      </c>
      <c r="X1427" s="4" t="s">
        <v>67</v>
      </c>
    </row>
    <row r="1428" spans="1:24" x14ac:dyDescent="0.35">
      <c r="A1428" s="3">
        <v>4001</v>
      </c>
      <c r="B1428" t="s">
        <v>52</v>
      </c>
      <c r="C1428" t="s">
        <v>53</v>
      </c>
      <c r="D1428" s="23">
        <f>VLOOKUP(A1428,Übersicht!$C$2:$D$67,2,FALSE)</f>
        <v>0</v>
      </c>
      <c r="E1428" s="23">
        <f>VLOOKUP(A1428,Übersicht!$C$2:$E$67,3,FALSE)</f>
        <v>0</v>
      </c>
      <c r="F1428" s="3">
        <v>1422</v>
      </c>
      <c r="G1428" s="3">
        <f>VLOOKUP(A1428,Übersicht!$C$2:$P$67,14,FALSE)</f>
        <v>4</v>
      </c>
      <c r="H1428" s="3">
        <v>1</v>
      </c>
      <c r="I1428" s="24">
        <v>172257.50000000003</v>
      </c>
      <c r="J1428" s="3">
        <v>1968</v>
      </c>
      <c r="K1428" s="4">
        <f>IF(M1428-('MKG (best case)'!$K$2-J1428)&lt;=0,0,M1428-('MKG (best case)'!$K$2-J1428))</f>
        <v>7</v>
      </c>
      <c r="L1428" s="21">
        <f>VLOOKUP(A1428,Übersicht!$C$2:$F$67,4,FALSE)</f>
        <v>60</v>
      </c>
      <c r="M1428" s="21">
        <f>VLOOKUP(A1428,Übersicht!$C$2:$F$67,4,FALSE)</f>
        <v>60</v>
      </c>
      <c r="N1428" s="3" t="s">
        <v>67</v>
      </c>
      <c r="O1428" s="3">
        <v>1</v>
      </c>
      <c r="P1428" s="4">
        <f>VLOOKUP(A1428,Übersicht!$C$2:$I$67,7,FALSE)*100</f>
        <v>100</v>
      </c>
      <c r="Q1428" s="4" t="s">
        <v>67</v>
      </c>
      <c r="R1428" s="4">
        <f>VLOOKUP(A1428,Übersicht!$C$2:$J$67,8,FALSE)*100</f>
        <v>100</v>
      </c>
      <c r="S1428" s="4" t="str">
        <f>VLOOKUP(A1428,Übersicht!$C$2:$K$67,9,FALSE)</f>
        <v>-</v>
      </c>
      <c r="T1428" s="4" t="str">
        <f>VLOOKUP(A1428,Übersicht!$C$2:$L$67,10,FALSE)</f>
        <v>-</v>
      </c>
      <c r="U1428" s="25">
        <f>VLOOKUP(A1428,Übersicht!$C$2:$M$67,11,FALSE)</f>
        <v>400</v>
      </c>
      <c r="V1428" s="25" t="str">
        <f>VLOOKUP(A1428,Übersicht!$C$2:$N$67,12,FALSE)</f>
        <v>-</v>
      </c>
      <c r="W1428" s="25" t="str">
        <f>VLOOKUP(A1428,Übersicht!$C$2:$O$67,13,FALSE)</f>
        <v>-</v>
      </c>
      <c r="X1428" s="4" t="s">
        <v>67</v>
      </c>
    </row>
    <row r="1429" spans="1:24" x14ac:dyDescent="0.35">
      <c r="A1429" s="3">
        <v>4001</v>
      </c>
      <c r="B1429" t="s">
        <v>52</v>
      </c>
      <c r="C1429" t="s">
        <v>53</v>
      </c>
      <c r="D1429" s="23">
        <f>VLOOKUP(A1429,Übersicht!$C$2:$D$67,2,FALSE)</f>
        <v>0</v>
      </c>
      <c r="E1429" s="23">
        <f>VLOOKUP(A1429,Übersicht!$C$2:$E$67,3,FALSE)</f>
        <v>0</v>
      </c>
      <c r="F1429" s="3">
        <v>1423</v>
      </c>
      <c r="G1429" s="3">
        <f>VLOOKUP(A1429,Übersicht!$C$2:$P$67,14,FALSE)</f>
        <v>4</v>
      </c>
      <c r="H1429" s="3">
        <v>1</v>
      </c>
      <c r="I1429" s="24">
        <v>172257.50000000003</v>
      </c>
      <c r="J1429" s="3">
        <v>1969</v>
      </c>
      <c r="K1429" s="4">
        <f>IF(M1429-('MKG (best case)'!$K$2-J1429)&lt;=0,0,M1429-('MKG (best case)'!$K$2-J1429))</f>
        <v>8</v>
      </c>
      <c r="L1429" s="21">
        <f>VLOOKUP(A1429,Übersicht!$C$2:$F$67,4,FALSE)</f>
        <v>60</v>
      </c>
      <c r="M1429" s="21">
        <f>VLOOKUP(A1429,Übersicht!$C$2:$F$67,4,FALSE)</f>
        <v>60</v>
      </c>
      <c r="N1429" s="3" t="s">
        <v>67</v>
      </c>
      <c r="O1429" s="3">
        <v>1</v>
      </c>
      <c r="P1429" s="4">
        <f>VLOOKUP(A1429,Übersicht!$C$2:$I$67,7,FALSE)*100</f>
        <v>100</v>
      </c>
      <c r="Q1429" s="4" t="s">
        <v>67</v>
      </c>
      <c r="R1429" s="4">
        <f>VLOOKUP(A1429,Übersicht!$C$2:$J$67,8,FALSE)*100</f>
        <v>100</v>
      </c>
      <c r="S1429" s="4" t="str">
        <f>VLOOKUP(A1429,Übersicht!$C$2:$K$67,9,FALSE)</f>
        <v>-</v>
      </c>
      <c r="T1429" s="4" t="str">
        <f>VLOOKUP(A1429,Übersicht!$C$2:$L$67,10,FALSE)</f>
        <v>-</v>
      </c>
      <c r="U1429" s="25">
        <f>VLOOKUP(A1429,Übersicht!$C$2:$M$67,11,FALSE)</f>
        <v>400</v>
      </c>
      <c r="V1429" s="25" t="str">
        <f>VLOOKUP(A1429,Übersicht!$C$2:$N$67,12,FALSE)</f>
        <v>-</v>
      </c>
      <c r="W1429" s="25" t="str">
        <f>VLOOKUP(A1429,Übersicht!$C$2:$O$67,13,FALSE)</f>
        <v>-</v>
      </c>
      <c r="X1429" s="4" t="s">
        <v>67</v>
      </c>
    </row>
    <row r="1430" spans="1:24" x14ac:dyDescent="0.35">
      <c r="A1430" s="3">
        <v>4001</v>
      </c>
      <c r="B1430" t="s">
        <v>52</v>
      </c>
      <c r="C1430" t="s">
        <v>53</v>
      </c>
      <c r="D1430" s="23">
        <f>VLOOKUP(A1430,Übersicht!$C$2:$D$67,2,FALSE)</f>
        <v>0</v>
      </c>
      <c r="E1430" s="23">
        <f>VLOOKUP(A1430,Übersicht!$C$2:$E$67,3,FALSE)</f>
        <v>0</v>
      </c>
      <c r="F1430" s="3">
        <v>1424</v>
      </c>
      <c r="G1430" s="3">
        <f>VLOOKUP(A1430,Übersicht!$C$2:$P$67,14,FALSE)</f>
        <v>4</v>
      </c>
      <c r="H1430" s="3">
        <v>1</v>
      </c>
      <c r="I1430" s="24">
        <v>158476.90000000002</v>
      </c>
      <c r="J1430" s="3">
        <v>1970</v>
      </c>
      <c r="K1430" s="4">
        <f>IF(M1430-('MKG (best case)'!$K$2-J1430)&lt;=0,0,M1430-('MKG (best case)'!$K$2-J1430))</f>
        <v>9</v>
      </c>
      <c r="L1430" s="21">
        <f>VLOOKUP(A1430,Übersicht!$C$2:$F$67,4,FALSE)</f>
        <v>60</v>
      </c>
      <c r="M1430" s="21">
        <f>VLOOKUP(A1430,Übersicht!$C$2:$F$67,4,FALSE)</f>
        <v>60</v>
      </c>
      <c r="N1430" s="3" t="s">
        <v>67</v>
      </c>
      <c r="O1430" s="3">
        <v>1</v>
      </c>
      <c r="P1430" s="4">
        <f>VLOOKUP(A1430,Übersicht!$C$2:$I$67,7,FALSE)*100</f>
        <v>100</v>
      </c>
      <c r="Q1430" s="4" t="s">
        <v>67</v>
      </c>
      <c r="R1430" s="4">
        <f>VLOOKUP(A1430,Übersicht!$C$2:$J$67,8,FALSE)*100</f>
        <v>100</v>
      </c>
      <c r="S1430" s="4" t="str">
        <f>VLOOKUP(A1430,Übersicht!$C$2:$K$67,9,FALSE)</f>
        <v>-</v>
      </c>
      <c r="T1430" s="4" t="str">
        <f>VLOOKUP(A1430,Übersicht!$C$2:$L$67,10,FALSE)</f>
        <v>-</v>
      </c>
      <c r="U1430" s="25">
        <f>VLOOKUP(A1430,Übersicht!$C$2:$M$67,11,FALSE)</f>
        <v>400</v>
      </c>
      <c r="V1430" s="25" t="str">
        <f>VLOOKUP(A1430,Übersicht!$C$2:$N$67,12,FALSE)</f>
        <v>-</v>
      </c>
      <c r="W1430" s="25" t="str">
        <f>VLOOKUP(A1430,Übersicht!$C$2:$O$67,13,FALSE)</f>
        <v>-</v>
      </c>
      <c r="X1430" s="4" t="s">
        <v>67</v>
      </c>
    </row>
    <row r="1431" spans="1:24" x14ac:dyDescent="0.35">
      <c r="A1431" s="3">
        <v>4001</v>
      </c>
      <c r="B1431" t="s">
        <v>52</v>
      </c>
      <c r="C1431" t="s">
        <v>53</v>
      </c>
      <c r="D1431" s="23">
        <f>VLOOKUP(A1431,Übersicht!$C$2:$D$67,2,FALSE)</f>
        <v>0</v>
      </c>
      <c r="E1431" s="23">
        <f>VLOOKUP(A1431,Übersicht!$C$2:$E$67,3,FALSE)</f>
        <v>0</v>
      </c>
      <c r="F1431" s="3">
        <v>1425</v>
      </c>
      <c r="G1431" s="3">
        <f>VLOOKUP(A1431,Übersicht!$C$2:$P$67,14,FALSE)</f>
        <v>4</v>
      </c>
      <c r="H1431" s="3">
        <v>1</v>
      </c>
      <c r="I1431" s="24">
        <v>158476.90000000002</v>
      </c>
      <c r="J1431" s="3">
        <v>1971</v>
      </c>
      <c r="K1431" s="4">
        <f>IF(M1431-('MKG (best case)'!$K$2-J1431)&lt;=0,0,M1431-('MKG (best case)'!$K$2-J1431))</f>
        <v>10</v>
      </c>
      <c r="L1431" s="21">
        <f>VLOOKUP(A1431,Übersicht!$C$2:$F$67,4,FALSE)</f>
        <v>60</v>
      </c>
      <c r="M1431" s="21">
        <f>VLOOKUP(A1431,Übersicht!$C$2:$F$67,4,FALSE)</f>
        <v>60</v>
      </c>
      <c r="N1431" s="3" t="s">
        <v>67</v>
      </c>
      <c r="O1431" s="3">
        <v>1</v>
      </c>
      <c r="P1431" s="4">
        <f>VLOOKUP(A1431,Übersicht!$C$2:$I$67,7,FALSE)*100</f>
        <v>100</v>
      </c>
      <c r="Q1431" s="4" t="s">
        <v>67</v>
      </c>
      <c r="R1431" s="4">
        <f>VLOOKUP(A1431,Übersicht!$C$2:$J$67,8,FALSE)*100</f>
        <v>100</v>
      </c>
      <c r="S1431" s="4" t="str">
        <f>VLOOKUP(A1431,Übersicht!$C$2:$K$67,9,FALSE)</f>
        <v>-</v>
      </c>
      <c r="T1431" s="4" t="str">
        <f>VLOOKUP(A1431,Übersicht!$C$2:$L$67,10,FALSE)</f>
        <v>-</v>
      </c>
      <c r="U1431" s="25">
        <f>VLOOKUP(A1431,Übersicht!$C$2:$M$67,11,FALSE)</f>
        <v>400</v>
      </c>
      <c r="V1431" s="25" t="str">
        <f>VLOOKUP(A1431,Übersicht!$C$2:$N$67,12,FALSE)</f>
        <v>-</v>
      </c>
      <c r="W1431" s="25" t="str">
        <f>VLOOKUP(A1431,Übersicht!$C$2:$O$67,13,FALSE)</f>
        <v>-</v>
      </c>
      <c r="X1431" s="4" t="s">
        <v>67</v>
      </c>
    </row>
    <row r="1432" spans="1:24" x14ac:dyDescent="0.35">
      <c r="A1432" s="3">
        <v>4001</v>
      </c>
      <c r="B1432" t="s">
        <v>52</v>
      </c>
      <c r="C1432" t="s">
        <v>53</v>
      </c>
      <c r="D1432" s="23">
        <f>VLOOKUP(A1432,Übersicht!$C$2:$D$67,2,FALSE)</f>
        <v>0</v>
      </c>
      <c r="E1432" s="23">
        <f>VLOOKUP(A1432,Übersicht!$C$2:$E$67,3,FALSE)</f>
        <v>0</v>
      </c>
      <c r="F1432" s="3">
        <v>1426</v>
      </c>
      <c r="G1432" s="3">
        <f>VLOOKUP(A1432,Übersicht!$C$2:$P$67,14,FALSE)</f>
        <v>4</v>
      </c>
      <c r="H1432" s="3">
        <v>1</v>
      </c>
      <c r="I1432" s="24">
        <v>158476.90000000002</v>
      </c>
      <c r="J1432" s="3">
        <v>1972</v>
      </c>
      <c r="K1432" s="4">
        <f>IF(M1432-('MKG (best case)'!$K$2-J1432)&lt;=0,0,M1432-('MKG (best case)'!$K$2-J1432))</f>
        <v>11</v>
      </c>
      <c r="L1432" s="21">
        <f>VLOOKUP(A1432,Übersicht!$C$2:$F$67,4,FALSE)</f>
        <v>60</v>
      </c>
      <c r="M1432" s="21">
        <f>VLOOKUP(A1432,Übersicht!$C$2:$F$67,4,FALSE)</f>
        <v>60</v>
      </c>
      <c r="N1432" s="3" t="s">
        <v>67</v>
      </c>
      <c r="O1432" s="3">
        <v>1</v>
      </c>
      <c r="P1432" s="4">
        <f>VLOOKUP(A1432,Übersicht!$C$2:$I$67,7,FALSE)*100</f>
        <v>100</v>
      </c>
      <c r="Q1432" s="4" t="s">
        <v>67</v>
      </c>
      <c r="R1432" s="4">
        <f>VLOOKUP(A1432,Übersicht!$C$2:$J$67,8,FALSE)*100</f>
        <v>100</v>
      </c>
      <c r="S1432" s="4" t="str">
        <f>VLOOKUP(A1432,Übersicht!$C$2:$K$67,9,FALSE)</f>
        <v>-</v>
      </c>
      <c r="T1432" s="4" t="str">
        <f>VLOOKUP(A1432,Übersicht!$C$2:$L$67,10,FALSE)</f>
        <v>-</v>
      </c>
      <c r="U1432" s="25">
        <f>VLOOKUP(A1432,Übersicht!$C$2:$M$67,11,FALSE)</f>
        <v>400</v>
      </c>
      <c r="V1432" s="25" t="str">
        <f>VLOOKUP(A1432,Übersicht!$C$2:$N$67,12,FALSE)</f>
        <v>-</v>
      </c>
      <c r="W1432" s="25" t="str">
        <f>VLOOKUP(A1432,Übersicht!$C$2:$O$67,13,FALSE)</f>
        <v>-</v>
      </c>
      <c r="X1432" s="4" t="s">
        <v>67</v>
      </c>
    </row>
    <row r="1433" spans="1:24" x14ac:dyDescent="0.35">
      <c r="A1433" s="3">
        <v>4001</v>
      </c>
      <c r="B1433" t="s">
        <v>52</v>
      </c>
      <c r="C1433" t="s">
        <v>53</v>
      </c>
      <c r="D1433" s="23">
        <f>VLOOKUP(A1433,Übersicht!$C$2:$D$67,2,FALSE)</f>
        <v>0</v>
      </c>
      <c r="E1433" s="23">
        <f>VLOOKUP(A1433,Übersicht!$C$2:$E$67,3,FALSE)</f>
        <v>0</v>
      </c>
      <c r="F1433" s="3">
        <v>1427</v>
      </c>
      <c r="G1433" s="3">
        <f>VLOOKUP(A1433,Übersicht!$C$2:$P$67,14,FALSE)</f>
        <v>4</v>
      </c>
      <c r="H1433" s="3">
        <v>1</v>
      </c>
      <c r="I1433" s="24">
        <v>158476.90000000002</v>
      </c>
      <c r="J1433" s="3">
        <v>1973</v>
      </c>
      <c r="K1433" s="4">
        <f>IF(M1433-('MKG (best case)'!$K$2-J1433)&lt;=0,0,M1433-('MKG (best case)'!$K$2-J1433))</f>
        <v>12</v>
      </c>
      <c r="L1433" s="21">
        <f>VLOOKUP(A1433,Übersicht!$C$2:$F$67,4,FALSE)</f>
        <v>60</v>
      </c>
      <c r="M1433" s="21">
        <f>VLOOKUP(A1433,Übersicht!$C$2:$F$67,4,FALSE)</f>
        <v>60</v>
      </c>
      <c r="N1433" s="3" t="s">
        <v>67</v>
      </c>
      <c r="O1433" s="3">
        <v>1</v>
      </c>
      <c r="P1433" s="4">
        <f>VLOOKUP(A1433,Übersicht!$C$2:$I$67,7,FALSE)*100</f>
        <v>100</v>
      </c>
      <c r="Q1433" s="4" t="s">
        <v>67</v>
      </c>
      <c r="R1433" s="4">
        <f>VLOOKUP(A1433,Übersicht!$C$2:$J$67,8,FALSE)*100</f>
        <v>100</v>
      </c>
      <c r="S1433" s="4" t="str">
        <f>VLOOKUP(A1433,Übersicht!$C$2:$K$67,9,FALSE)</f>
        <v>-</v>
      </c>
      <c r="T1433" s="4" t="str">
        <f>VLOOKUP(A1433,Übersicht!$C$2:$L$67,10,FALSE)</f>
        <v>-</v>
      </c>
      <c r="U1433" s="25">
        <f>VLOOKUP(A1433,Übersicht!$C$2:$M$67,11,FALSE)</f>
        <v>400</v>
      </c>
      <c r="V1433" s="25" t="str">
        <f>VLOOKUP(A1433,Übersicht!$C$2:$N$67,12,FALSE)</f>
        <v>-</v>
      </c>
      <c r="W1433" s="25" t="str">
        <f>VLOOKUP(A1433,Übersicht!$C$2:$O$67,13,FALSE)</f>
        <v>-</v>
      </c>
      <c r="X1433" s="4" t="s">
        <v>67</v>
      </c>
    </row>
    <row r="1434" spans="1:24" x14ac:dyDescent="0.35">
      <c r="A1434" s="3">
        <v>4001</v>
      </c>
      <c r="B1434" t="s">
        <v>52</v>
      </c>
      <c r="C1434" t="s">
        <v>53</v>
      </c>
      <c r="D1434" s="23">
        <f>VLOOKUP(A1434,Übersicht!$C$2:$D$67,2,FALSE)</f>
        <v>0</v>
      </c>
      <c r="E1434" s="23">
        <f>VLOOKUP(A1434,Übersicht!$C$2:$E$67,3,FALSE)</f>
        <v>0</v>
      </c>
      <c r="F1434" s="3">
        <v>1428</v>
      </c>
      <c r="G1434" s="3">
        <f>VLOOKUP(A1434,Übersicht!$C$2:$P$67,14,FALSE)</f>
        <v>4</v>
      </c>
      <c r="H1434" s="3">
        <v>1</v>
      </c>
      <c r="I1434" s="24">
        <v>158476.90000000002</v>
      </c>
      <c r="J1434" s="3">
        <v>1974</v>
      </c>
      <c r="K1434" s="4">
        <f>IF(M1434-('MKG (best case)'!$K$2-J1434)&lt;=0,0,M1434-('MKG (best case)'!$K$2-J1434))</f>
        <v>13</v>
      </c>
      <c r="L1434" s="21">
        <f>VLOOKUP(A1434,Übersicht!$C$2:$F$67,4,FALSE)</f>
        <v>60</v>
      </c>
      <c r="M1434" s="21">
        <f>VLOOKUP(A1434,Übersicht!$C$2:$F$67,4,FALSE)</f>
        <v>60</v>
      </c>
      <c r="N1434" s="3" t="s">
        <v>67</v>
      </c>
      <c r="O1434" s="3">
        <v>1</v>
      </c>
      <c r="P1434" s="4">
        <f>VLOOKUP(A1434,Übersicht!$C$2:$I$67,7,FALSE)*100</f>
        <v>100</v>
      </c>
      <c r="Q1434" s="4" t="s">
        <v>67</v>
      </c>
      <c r="R1434" s="4">
        <f>VLOOKUP(A1434,Übersicht!$C$2:$J$67,8,FALSE)*100</f>
        <v>100</v>
      </c>
      <c r="S1434" s="4" t="str">
        <f>VLOOKUP(A1434,Übersicht!$C$2:$K$67,9,FALSE)</f>
        <v>-</v>
      </c>
      <c r="T1434" s="4" t="str">
        <f>VLOOKUP(A1434,Übersicht!$C$2:$L$67,10,FALSE)</f>
        <v>-</v>
      </c>
      <c r="U1434" s="25">
        <f>VLOOKUP(A1434,Übersicht!$C$2:$M$67,11,FALSE)</f>
        <v>400</v>
      </c>
      <c r="V1434" s="25" t="str">
        <f>VLOOKUP(A1434,Übersicht!$C$2:$N$67,12,FALSE)</f>
        <v>-</v>
      </c>
      <c r="W1434" s="25" t="str">
        <f>VLOOKUP(A1434,Übersicht!$C$2:$O$67,13,FALSE)</f>
        <v>-</v>
      </c>
      <c r="X1434" s="4" t="s">
        <v>67</v>
      </c>
    </row>
    <row r="1435" spans="1:24" x14ac:dyDescent="0.35">
      <c r="A1435" s="3">
        <v>4001</v>
      </c>
      <c r="B1435" t="s">
        <v>52</v>
      </c>
      <c r="C1435" t="s">
        <v>53</v>
      </c>
      <c r="D1435" s="23">
        <f>VLOOKUP(A1435,Übersicht!$C$2:$D$67,2,FALSE)</f>
        <v>0</v>
      </c>
      <c r="E1435" s="23">
        <f>VLOOKUP(A1435,Übersicht!$C$2:$E$67,3,FALSE)</f>
        <v>0</v>
      </c>
      <c r="F1435" s="3">
        <v>1429</v>
      </c>
      <c r="G1435" s="3">
        <f>VLOOKUP(A1435,Übersicht!$C$2:$P$67,14,FALSE)</f>
        <v>4</v>
      </c>
      <c r="H1435" s="3">
        <v>1</v>
      </c>
      <c r="I1435" s="24">
        <v>158476.90000000002</v>
      </c>
      <c r="J1435" s="3">
        <v>1975</v>
      </c>
      <c r="K1435" s="4">
        <f>IF(M1435-('MKG (best case)'!$K$2-J1435)&lt;=0,0,M1435-('MKG (best case)'!$K$2-J1435))</f>
        <v>14</v>
      </c>
      <c r="L1435" s="21">
        <f>VLOOKUP(A1435,Übersicht!$C$2:$F$67,4,FALSE)</f>
        <v>60</v>
      </c>
      <c r="M1435" s="21">
        <f>VLOOKUP(A1435,Übersicht!$C$2:$F$67,4,FALSE)</f>
        <v>60</v>
      </c>
      <c r="N1435" s="3" t="s">
        <v>67</v>
      </c>
      <c r="O1435" s="3">
        <v>1</v>
      </c>
      <c r="P1435" s="4">
        <f>VLOOKUP(A1435,Übersicht!$C$2:$I$67,7,FALSE)*100</f>
        <v>100</v>
      </c>
      <c r="Q1435" s="4" t="s">
        <v>67</v>
      </c>
      <c r="R1435" s="4">
        <f>VLOOKUP(A1435,Übersicht!$C$2:$J$67,8,FALSE)*100</f>
        <v>100</v>
      </c>
      <c r="S1435" s="4" t="str">
        <f>VLOOKUP(A1435,Übersicht!$C$2:$K$67,9,FALSE)</f>
        <v>-</v>
      </c>
      <c r="T1435" s="4" t="str">
        <f>VLOOKUP(A1435,Übersicht!$C$2:$L$67,10,FALSE)</f>
        <v>-</v>
      </c>
      <c r="U1435" s="25">
        <f>VLOOKUP(A1435,Übersicht!$C$2:$M$67,11,FALSE)</f>
        <v>400</v>
      </c>
      <c r="V1435" s="25" t="str">
        <f>VLOOKUP(A1435,Übersicht!$C$2:$N$67,12,FALSE)</f>
        <v>-</v>
      </c>
      <c r="W1435" s="25" t="str">
        <f>VLOOKUP(A1435,Übersicht!$C$2:$O$67,13,FALSE)</f>
        <v>-</v>
      </c>
      <c r="X1435" s="4" t="s">
        <v>67</v>
      </c>
    </row>
    <row r="1436" spans="1:24" x14ac:dyDescent="0.35">
      <c r="A1436" s="3">
        <v>4001</v>
      </c>
      <c r="B1436" t="s">
        <v>52</v>
      </c>
      <c r="C1436" t="s">
        <v>53</v>
      </c>
      <c r="D1436" s="23">
        <f>VLOOKUP(A1436,Übersicht!$C$2:$D$67,2,FALSE)</f>
        <v>0</v>
      </c>
      <c r="E1436" s="23">
        <f>VLOOKUP(A1436,Übersicht!$C$2:$E$67,3,FALSE)</f>
        <v>0</v>
      </c>
      <c r="F1436" s="3">
        <v>1430</v>
      </c>
      <c r="G1436" s="3">
        <f>VLOOKUP(A1436,Übersicht!$C$2:$P$67,14,FALSE)</f>
        <v>4</v>
      </c>
      <c r="H1436" s="3">
        <v>1</v>
      </c>
      <c r="I1436" s="24">
        <v>158476.90000000002</v>
      </c>
      <c r="J1436" s="3">
        <v>1976</v>
      </c>
      <c r="K1436" s="4">
        <f>IF(M1436-('MKG (best case)'!$K$2-J1436)&lt;=0,0,M1436-('MKG (best case)'!$K$2-J1436))</f>
        <v>15</v>
      </c>
      <c r="L1436" s="21">
        <f>VLOOKUP(A1436,Übersicht!$C$2:$F$67,4,FALSE)</f>
        <v>60</v>
      </c>
      <c r="M1436" s="21">
        <f>VLOOKUP(A1436,Übersicht!$C$2:$F$67,4,FALSE)</f>
        <v>60</v>
      </c>
      <c r="N1436" s="3" t="s">
        <v>67</v>
      </c>
      <c r="O1436" s="3">
        <v>1</v>
      </c>
      <c r="P1436" s="4">
        <f>VLOOKUP(A1436,Übersicht!$C$2:$I$67,7,FALSE)*100</f>
        <v>100</v>
      </c>
      <c r="Q1436" s="4" t="s">
        <v>67</v>
      </c>
      <c r="R1436" s="4">
        <f>VLOOKUP(A1436,Übersicht!$C$2:$J$67,8,FALSE)*100</f>
        <v>100</v>
      </c>
      <c r="S1436" s="4" t="str">
        <f>VLOOKUP(A1436,Übersicht!$C$2:$K$67,9,FALSE)</f>
        <v>-</v>
      </c>
      <c r="T1436" s="4" t="str">
        <f>VLOOKUP(A1436,Übersicht!$C$2:$L$67,10,FALSE)</f>
        <v>-</v>
      </c>
      <c r="U1436" s="25">
        <f>VLOOKUP(A1436,Übersicht!$C$2:$M$67,11,FALSE)</f>
        <v>400</v>
      </c>
      <c r="V1436" s="25" t="str">
        <f>VLOOKUP(A1436,Übersicht!$C$2:$N$67,12,FALSE)</f>
        <v>-</v>
      </c>
      <c r="W1436" s="25" t="str">
        <f>VLOOKUP(A1436,Übersicht!$C$2:$O$67,13,FALSE)</f>
        <v>-</v>
      </c>
      <c r="X1436" s="4" t="s">
        <v>67</v>
      </c>
    </row>
    <row r="1437" spans="1:24" x14ac:dyDescent="0.35">
      <c r="A1437" s="3">
        <v>4001</v>
      </c>
      <c r="B1437" t="s">
        <v>52</v>
      </c>
      <c r="C1437" t="s">
        <v>53</v>
      </c>
      <c r="D1437" s="23">
        <f>VLOOKUP(A1437,Übersicht!$C$2:$D$67,2,FALSE)</f>
        <v>0</v>
      </c>
      <c r="E1437" s="23">
        <f>VLOOKUP(A1437,Übersicht!$C$2:$E$67,3,FALSE)</f>
        <v>0</v>
      </c>
      <c r="F1437" s="3">
        <v>1431</v>
      </c>
      <c r="G1437" s="3">
        <f>VLOOKUP(A1437,Übersicht!$C$2:$P$67,14,FALSE)</f>
        <v>4</v>
      </c>
      <c r="H1437" s="3">
        <v>1</v>
      </c>
      <c r="I1437" s="24">
        <v>158476.90000000002</v>
      </c>
      <c r="J1437" s="3">
        <v>1977</v>
      </c>
      <c r="K1437" s="4">
        <f>IF(M1437-('MKG (best case)'!$K$2-J1437)&lt;=0,0,M1437-('MKG (best case)'!$K$2-J1437))</f>
        <v>16</v>
      </c>
      <c r="L1437" s="21">
        <f>VLOOKUP(A1437,Übersicht!$C$2:$F$67,4,FALSE)</f>
        <v>60</v>
      </c>
      <c r="M1437" s="21">
        <f>VLOOKUP(A1437,Übersicht!$C$2:$F$67,4,FALSE)</f>
        <v>60</v>
      </c>
      <c r="N1437" s="3" t="s">
        <v>67</v>
      </c>
      <c r="O1437" s="3">
        <v>1</v>
      </c>
      <c r="P1437" s="4">
        <f>VLOOKUP(A1437,Übersicht!$C$2:$I$67,7,FALSE)*100</f>
        <v>100</v>
      </c>
      <c r="Q1437" s="4" t="s">
        <v>67</v>
      </c>
      <c r="R1437" s="4">
        <f>VLOOKUP(A1437,Übersicht!$C$2:$J$67,8,FALSE)*100</f>
        <v>100</v>
      </c>
      <c r="S1437" s="4" t="str">
        <f>VLOOKUP(A1437,Übersicht!$C$2:$K$67,9,FALSE)</f>
        <v>-</v>
      </c>
      <c r="T1437" s="4" t="str">
        <f>VLOOKUP(A1437,Übersicht!$C$2:$L$67,10,FALSE)</f>
        <v>-</v>
      </c>
      <c r="U1437" s="25">
        <f>VLOOKUP(A1437,Übersicht!$C$2:$M$67,11,FALSE)</f>
        <v>400</v>
      </c>
      <c r="V1437" s="25" t="str">
        <f>VLOOKUP(A1437,Übersicht!$C$2:$N$67,12,FALSE)</f>
        <v>-</v>
      </c>
      <c r="W1437" s="25" t="str">
        <f>VLOOKUP(A1437,Übersicht!$C$2:$O$67,13,FALSE)</f>
        <v>-</v>
      </c>
      <c r="X1437" s="4" t="s">
        <v>67</v>
      </c>
    </row>
    <row r="1438" spans="1:24" x14ac:dyDescent="0.35">
      <c r="A1438" s="3">
        <v>4001</v>
      </c>
      <c r="B1438" t="s">
        <v>52</v>
      </c>
      <c r="C1438" t="s">
        <v>53</v>
      </c>
      <c r="D1438" s="23">
        <f>VLOOKUP(A1438,Übersicht!$C$2:$D$67,2,FALSE)</f>
        <v>0</v>
      </c>
      <c r="E1438" s="23">
        <f>VLOOKUP(A1438,Übersicht!$C$2:$E$67,3,FALSE)</f>
        <v>0</v>
      </c>
      <c r="F1438" s="3">
        <v>1432</v>
      </c>
      <c r="G1438" s="3">
        <f>VLOOKUP(A1438,Übersicht!$C$2:$P$67,14,FALSE)</f>
        <v>4</v>
      </c>
      <c r="H1438" s="3">
        <v>1</v>
      </c>
      <c r="I1438" s="24">
        <v>158476.90000000002</v>
      </c>
      <c r="J1438" s="3">
        <v>1978</v>
      </c>
      <c r="K1438" s="4">
        <f>IF(M1438-('MKG (best case)'!$K$2-J1438)&lt;=0,0,M1438-('MKG (best case)'!$K$2-J1438))</f>
        <v>17</v>
      </c>
      <c r="L1438" s="21">
        <f>VLOOKUP(A1438,Übersicht!$C$2:$F$67,4,FALSE)</f>
        <v>60</v>
      </c>
      <c r="M1438" s="21">
        <f>VLOOKUP(A1438,Übersicht!$C$2:$F$67,4,FALSE)</f>
        <v>60</v>
      </c>
      <c r="N1438" s="3" t="s">
        <v>67</v>
      </c>
      <c r="O1438" s="3">
        <v>1</v>
      </c>
      <c r="P1438" s="4">
        <f>VLOOKUP(A1438,Übersicht!$C$2:$I$67,7,FALSE)*100</f>
        <v>100</v>
      </c>
      <c r="Q1438" s="4" t="s">
        <v>67</v>
      </c>
      <c r="R1438" s="4">
        <f>VLOOKUP(A1438,Übersicht!$C$2:$J$67,8,FALSE)*100</f>
        <v>100</v>
      </c>
      <c r="S1438" s="4" t="str">
        <f>VLOOKUP(A1438,Übersicht!$C$2:$K$67,9,FALSE)</f>
        <v>-</v>
      </c>
      <c r="T1438" s="4" t="str">
        <f>VLOOKUP(A1438,Übersicht!$C$2:$L$67,10,FALSE)</f>
        <v>-</v>
      </c>
      <c r="U1438" s="25">
        <f>VLOOKUP(A1438,Übersicht!$C$2:$M$67,11,FALSE)</f>
        <v>400</v>
      </c>
      <c r="V1438" s="25" t="str">
        <f>VLOOKUP(A1438,Übersicht!$C$2:$N$67,12,FALSE)</f>
        <v>-</v>
      </c>
      <c r="W1438" s="25" t="str">
        <f>VLOOKUP(A1438,Übersicht!$C$2:$O$67,13,FALSE)</f>
        <v>-</v>
      </c>
      <c r="X1438" s="4" t="s">
        <v>67</v>
      </c>
    </row>
    <row r="1439" spans="1:24" x14ac:dyDescent="0.35">
      <c r="A1439" s="3">
        <v>4001</v>
      </c>
      <c r="B1439" t="s">
        <v>52</v>
      </c>
      <c r="C1439" t="s">
        <v>53</v>
      </c>
      <c r="D1439" s="23">
        <f>VLOOKUP(A1439,Übersicht!$C$2:$D$67,2,FALSE)</f>
        <v>0</v>
      </c>
      <c r="E1439" s="23">
        <f>VLOOKUP(A1439,Übersicht!$C$2:$E$67,3,FALSE)</f>
        <v>0</v>
      </c>
      <c r="F1439" s="3">
        <v>1433</v>
      </c>
      <c r="G1439" s="3">
        <f>VLOOKUP(A1439,Übersicht!$C$2:$P$67,14,FALSE)</f>
        <v>4</v>
      </c>
      <c r="H1439" s="3">
        <v>1</v>
      </c>
      <c r="I1439" s="24">
        <v>158476.90000000002</v>
      </c>
      <c r="J1439" s="3">
        <v>1979</v>
      </c>
      <c r="K1439" s="4">
        <f>IF(M1439-('MKG (best case)'!$K$2-J1439)&lt;=0,0,M1439-('MKG (best case)'!$K$2-J1439))</f>
        <v>18</v>
      </c>
      <c r="L1439" s="21">
        <f>VLOOKUP(A1439,Übersicht!$C$2:$F$67,4,FALSE)</f>
        <v>60</v>
      </c>
      <c r="M1439" s="21">
        <f>VLOOKUP(A1439,Übersicht!$C$2:$F$67,4,FALSE)</f>
        <v>60</v>
      </c>
      <c r="N1439" s="3" t="s">
        <v>67</v>
      </c>
      <c r="O1439" s="3">
        <v>1</v>
      </c>
      <c r="P1439" s="4">
        <f>VLOOKUP(A1439,Übersicht!$C$2:$I$67,7,FALSE)*100</f>
        <v>100</v>
      </c>
      <c r="Q1439" s="4" t="s">
        <v>67</v>
      </c>
      <c r="R1439" s="4">
        <f>VLOOKUP(A1439,Übersicht!$C$2:$J$67,8,FALSE)*100</f>
        <v>100</v>
      </c>
      <c r="S1439" s="4" t="str">
        <f>VLOOKUP(A1439,Übersicht!$C$2:$K$67,9,FALSE)</f>
        <v>-</v>
      </c>
      <c r="T1439" s="4" t="str">
        <f>VLOOKUP(A1439,Übersicht!$C$2:$L$67,10,FALSE)</f>
        <v>-</v>
      </c>
      <c r="U1439" s="25">
        <f>VLOOKUP(A1439,Übersicht!$C$2:$M$67,11,FALSE)</f>
        <v>400</v>
      </c>
      <c r="V1439" s="25" t="str">
        <f>VLOOKUP(A1439,Übersicht!$C$2:$N$67,12,FALSE)</f>
        <v>-</v>
      </c>
      <c r="W1439" s="25" t="str">
        <f>VLOOKUP(A1439,Übersicht!$C$2:$O$67,13,FALSE)</f>
        <v>-</v>
      </c>
      <c r="X1439" s="4" t="s">
        <v>67</v>
      </c>
    </row>
    <row r="1440" spans="1:24" x14ac:dyDescent="0.35">
      <c r="A1440" s="3">
        <v>4001</v>
      </c>
      <c r="B1440" t="s">
        <v>52</v>
      </c>
      <c r="C1440" t="s">
        <v>53</v>
      </c>
      <c r="D1440" s="23">
        <f>VLOOKUP(A1440,Übersicht!$C$2:$D$67,2,FALSE)</f>
        <v>0</v>
      </c>
      <c r="E1440" s="23">
        <f>VLOOKUP(A1440,Übersicht!$C$2:$E$67,3,FALSE)</f>
        <v>0</v>
      </c>
      <c r="F1440" s="3">
        <v>1434</v>
      </c>
      <c r="G1440" s="3">
        <f>VLOOKUP(A1440,Übersicht!$C$2:$P$67,14,FALSE)</f>
        <v>4</v>
      </c>
      <c r="H1440" s="3">
        <v>1</v>
      </c>
      <c r="I1440" s="24">
        <v>623572.15</v>
      </c>
      <c r="J1440" s="3">
        <v>1980</v>
      </c>
      <c r="K1440" s="4">
        <f>IF(M1440-('MKG (best case)'!$K$2-J1440)&lt;=0,0,M1440-('MKG (best case)'!$K$2-J1440))</f>
        <v>19</v>
      </c>
      <c r="L1440" s="21">
        <f>VLOOKUP(A1440,Übersicht!$C$2:$F$67,4,FALSE)</f>
        <v>60</v>
      </c>
      <c r="M1440" s="21">
        <f>VLOOKUP(A1440,Übersicht!$C$2:$F$67,4,FALSE)</f>
        <v>60</v>
      </c>
      <c r="N1440" s="3" t="s">
        <v>67</v>
      </c>
      <c r="O1440" s="3">
        <v>1</v>
      </c>
      <c r="P1440" s="4">
        <f>VLOOKUP(A1440,Übersicht!$C$2:$I$67,7,FALSE)*100</f>
        <v>100</v>
      </c>
      <c r="Q1440" s="4" t="s">
        <v>67</v>
      </c>
      <c r="R1440" s="4">
        <f>VLOOKUP(A1440,Übersicht!$C$2:$J$67,8,FALSE)*100</f>
        <v>100</v>
      </c>
      <c r="S1440" s="4" t="str">
        <f>VLOOKUP(A1440,Übersicht!$C$2:$K$67,9,FALSE)</f>
        <v>-</v>
      </c>
      <c r="T1440" s="4" t="str">
        <f>VLOOKUP(A1440,Übersicht!$C$2:$L$67,10,FALSE)</f>
        <v>-</v>
      </c>
      <c r="U1440" s="25">
        <f>VLOOKUP(A1440,Übersicht!$C$2:$M$67,11,FALSE)</f>
        <v>400</v>
      </c>
      <c r="V1440" s="25" t="str">
        <f>VLOOKUP(A1440,Übersicht!$C$2:$N$67,12,FALSE)</f>
        <v>-</v>
      </c>
      <c r="W1440" s="25" t="str">
        <f>VLOOKUP(A1440,Übersicht!$C$2:$O$67,13,FALSE)</f>
        <v>-</v>
      </c>
      <c r="X1440" s="4" t="s">
        <v>67</v>
      </c>
    </row>
    <row r="1441" spans="1:24" x14ac:dyDescent="0.35">
      <c r="A1441" s="3">
        <v>4001</v>
      </c>
      <c r="B1441" t="s">
        <v>52</v>
      </c>
      <c r="C1441" t="s">
        <v>53</v>
      </c>
      <c r="D1441" s="23">
        <f>VLOOKUP(A1441,Übersicht!$C$2:$D$67,2,FALSE)</f>
        <v>0</v>
      </c>
      <c r="E1441" s="23">
        <f>VLOOKUP(A1441,Übersicht!$C$2:$E$67,3,FALSE)</f>
        <v>0</v>
      </c>
      <c r="F1441" s="3">
        <v>1435</v>
      </c>
      <c r="G1441" s="3">
        <f>VLOOKUP(A1441,Übersicht!$C$2:$P$67,14,FALSE)</f>
        <v>4</v>
      </c>
      <c r="H1441" s="3">
        <v>1</v>
      </c>
      <c r="I1441" s="24">
        <v>623572.15</v>
      </c>
      <c r="J1441" s="3">
        <v>1981</v>
      </c>
      <c r="K1441" s="4">
        <f>IF(M1441-('MKG (best case)'!$K$2-J1441)&lt;=0,0,M1441-('MKG (best case)'!$K$2-J1441))</f>
        <v>20</v>
      </c>
      <c r="L1441" s="21">
        <f>VLOOKUP(A1441,Übersicht!$C$2:$F$67,4,FALSE)</f>
        <v>60</v>
      </c>
      <c r="M1441" s="21">
        <f>VLOOKUP(A1441,Übersicht!$C$2:$F$67,4,FALSE)</f>
        <v>60</v>
      </c>
      <c r="N1441" s="3" t="s">
        <v>67</v>
      </c>
      <c r="O1441" s="3">
        <v>1</v>
      </c>
      <c r="P1441" s="4">
        <f>VLOOKUP(A1441,Übersicht!$C$2:$I$67,7,FALSE)*100</f>
        <v>100</v>
      </c>
      <c r="Q1441" s="4" t="s">
        <v>67</v>
      </c>
      <c r="R1441" s="4">
        <f>VLOOKUP(A1441,Übersicht!$C$2:$J$67,8,FALSE)*100</f>
        <v>100</v>
      </c>
      <c r="S1441" s="4" t="str">
        <f>VLOOKUP(A1441,Übersicht!$C$2:$K$67,9,FALSE)</f>
        <v>-</v>
      </c>
      <c r="T1441" s="4" t="str">
        <f>VLOOKUP(A1441,Übersicht!$C$2:$L$67,10,FALSE)</f>
        <v>-</v>
      </c>
      <c r="U1441" s="25">
        <f>VLOOKUP(A1441,Übersicht!$C$2:$M$67,11,FALSE)</f>
        <v>400</v>
      </c>
      <c r="V1441" s="25" t="str">
        <f>VLOOKUP(A1441,Übersicht!$C$2:$N$67,12,FALSE)</f>
        <v>-</v>
      </c>
      <c r="W1441" s="25" t="str">
        <f>VLOOKUP(A1441,Übersicht!$C$2:$O$67,13,FALSE)</f>
        <v>-</v>
      </c>
      <c r="X1441" s="4" t="s">
        <v>67</v>
      </c>
    </row>
    <row r="1442" spans="1:24" x14ac:dyDescent="0.35">
      <c r="A1442" s="3">
        <v>4001</v>
      </c>
      <c r="B1442" t="s">
        <v>52</v>
      </c>
      <c r="C1442" t="s">
        <v>53</v>
      </c>
      <c r="D1442" s="23">
        <f>VLOOKUP(A1442,Übersicht!$C$2:$D$67,2,FALSE)</f>
        <v>0</v>
      </c>
      <c r="E1442" s="23">
        <f>VLOOKUP(A1442,Übersicht!$C$2:$E$67,3,FALSE)</f>
        <v>0</v>
      </c>
      <c r="F1442" s="3">
        <v>1436</v>
      </c>
      <c r="G1442" s="3">
        <f>VLOOKUP(A1442,Übersicht!$C$2:$P$67,14,FALSE)</f>
        <v>4</v>
      </c>
      <c r="H1442" s="3">
        <v>1</v>
      </c>
      <c r="I1442" s="24">
        <v>623572.15</v>
      </c>
      <c r="J1442" s="3">
        <v>1982</v>
      </c>
      <c r="K1442" s="4">
        <f>IF(M1442-('MKG (best case)'!$K$2-J1442)&lt;=0,0,M1442-('MKG (best case)'!$K$2-J1442))</f>
        <v>21</v>
      </c>
      <c r="L1442" s="21">
        <f>VLOOKUP(A1442,Übersicht!$C$2:$F$67,4,FALSE)</f>
        <v>60</v>
      </c>
      <c r="M1442" s="21">
        <f>VLOOKUP(A1442,Übersicht!$C$2:$F$67,4,FALSE)</f>
        <v>60</v>
      </c>
      <c r="N1442" s="3" t="s">
        <v>67</v>
      </c>
      <c r="O1442" s="3">
        <v>1</v>
      </c>
      <c r="P1442" s="4">
        <f>VLOOKUP(A1442,Übersicht!$C$2:$I$67,7,FALSE)*100</f>
        <v>100</v>
      </c>
      <c r="Q1442" s="4" t="s">
        <v>67</v>
      </c>
      <c r="R1442" s="4">
        <f>VLOOKUP(A1442,Übersicht!$C$2:$J$67,8,FALSE)*100</f>
        <v>100</v>
      </c>
      <c r="S1442" s="4" t="str">
        <f>VLOOKUP(A1442,Übersicht!$C$2:$K$67,9,FALSE)</f>
        <v>-</v>
      </c>
      <c r="T1442" s="4" t="str">
        <f>VLOOKUP(A1442,Übersicht!$C$2:$L$67,10,FALSE)</f>
        <v>-</v>
      </c>
      <c r="U1442" s="25">
        <f>VLOOKUP(A1442,Übersicht!$C$2:$M$67,11,FALSE)</f>
        <v>400</v>
      </c>
      <c r="V1442" s="25" t="str">
        <f>VLOOKUP(A1442,Übersicht!$C$2:$N$67,12,FALSE)</f>
        <v>-</v>
      </c>
      <c r="W1442" s="25" t="str">
        <f>VLOOKUP(A1442,Übersicht!$C$2:$O$67,13,FALSE)</f>
        <v>-</v>
      </c>
      <c r="X1442" s="4" t="s">
        <v>67</v>
      </c>
    </row>
    <row r="1443" spans="1:24" x14ac:dyDescent="0.35">
      <c r="A1443" s="3">
        <v>4001</v>
      </c>
      <c r="B1443" t="s">
        <v>52</v>
      </c>
      <c r="C1443" t="s">
        <v>53</v>
      </c>
      <c r="D1443" s="23">
        <f>VLOOKUP(A1443,Übersicht!$C$2:$D$67,2,FALSE)</f>
        <v>0</v>
      </c>
      <c r="E1443" s="23">
        <f>VLOOKUP(A1443,Übersicht!$C$2:$E$67,3,FALSE)</f>
        <v>0</v>
      </c>
      <c r="F1443" s="3">
        <v>1437</v>
      </c>
      <c r="G1443" s="3">
        <f>VLOOKUP(A1443,Übersicht!$C$2:$P$67,14,FALSE)</f>
        <v>4</v>
      </c>
      <c r="H1443" s="3">
        <v>1</v>
      </c>
      <c r="I1443" s="24">
        <v>623572.15</v>
      </c>
      <c r="J1443" s="3">
        <v>1983</v>
      </c>
      <c r="K1443" s="4">
        <f>IF(M1443-('MKG (best case)'!$K$2-J1443)&lt;=0,0,M1443-('MKG (best case)'!$K$2-J1443))</f>
        <v>22</v>
      </c>
      <c r="L1443" s="21">
        <f>VLOOKUP(A1443,Übersicht!$C$2:$F$67,4,FALSE)</f>
        <v>60</v>
      </c>
      <c r="M1443" s="21">
        <f>VLOOKUP(A1443,Übersicht!$C$2:$F$67,4,FALSE)</f>
        <v>60</v>
      </c>
      <c r="N1443" s="3" t="s">
        <v>67</v>
      </c>
      <c r="O1443" s="3">
        <v>1</v>
      </c>
      <c r="P1443" s="4">
        <f>VLOOKUP(A1443,Übersicht!$C$2:$I$67,7,FALSE)*100</f>
        <v>100</v>
      </c>
      <c r="Q1443" s="4" t="s">
        <v>67</v>
      </c>
      <c r="R1443" s="4">
        <f>VLOOKUP(A1443,Übersicht!$C$2:$J$67,8,FALSE)*100</f>
        <v>100</v>
      </c>
      <c r="S1443" s="4" t="str">
        <f>VLOOKUP(A1443,Übersicht!$C$2:$K$67,9,FALSE)</f>
        <v>-</v>
      </c>
      <c r="T1443" s="4" t="str">
        <f>VLOOKUP(A1443,Übersicht!$C$2:$L$67,10,FALSE)</f>
        <v>-</v>
      </c>
      <c r="U1443" s="25">
        <f>VLOOKUP(A1443,Übersicht!$C$2:$M$67,11,FALSE)</f>
        <v>400</v>
      </c>
      <c r="V1443" s="25" t="str">
        <f>VLOOKUP(A1443,Übersicht!$C$2:$N$67,12,FALSE)</f>
        <v>-</v>
      </c>
      <c r="W1443" s="25" t="str">
        <f>VLOOKUP(A1443,Übersicht!$C$2:$O$67,13,FALSE)</f>
        <v>-</v>
      </c>
      <c r="X1443" s="4" t="s">
        <v>67</v>
      </c>
    </row>
    <row r="1444" spans="1:24" x14ac:dyDescent="0.35">
      <c r="A1444" s="3">
        <v>4001</v>
      </c>
      <c r="B1444" t="s">
        <v>52</v>
      </c>
      <c r="C1444" t="s">
        <v>53</v>
      </c>
      <c r="D1444" s="23">
        <f>VLOOKUP(A1444,Übersicht!$C$2:$D$67,2,FALSE)</f>
        <v>0</v>
      </c>
      <c r="E1444" s="23">
        <f>VLOOKUP(A1444,Übersicht!$C$2:$E$67,3,FALSE)</f>
        <v>0</v>
      </c>
      <c r="F1444" s="3">
        <v>1438</v>
      </c>
      <c r="G1444" s="3">
        <f>VLOOKUP(A1444,Übersicht!$C$2:$P$67,14,FALSE)</f>
        <v>4</v>
      </c>
      <c r="H1444" s="3">
        <v>1</v>
      </c>
      <c r="I1444" s="24">
        <v>623572.15</v>
      </c>
      <c r="J1444" s="3">
        <v>1984</v>
      </c>
      <c r="K1444" s="4">
        <f>IF(M1444-('MKG (best case)'!$K$2-J1444)&lt;=0,0,M1444-('MKG (best case)'!$K$2-J1444))</f>
        <v>23</v>
      </c>
      <c r="L1444" s="21">
        <f>VLOOKUP(A1444,Übersicht!$C$2:$F$67,4,FALSE)</f>
        <v>60</v>
      </c>
      <c r="M1444" s="21">
        <f>VLOOKUP(A1444,Übersicht!$C$2:$F$67,4,FALSE)</f>
        <v>60</v>
      </c>
      <c r="N1444" s="3" t="s">
        <v>67</v>
      </c>
      <c r="O1444" s="3">
        <v>1</v>
      </c>
      <c r="P1444" s="4">
        <f>VLOOKUP(A1444,Übersicht!$C$2:$I$67,7,FALSE)*100</f>
        <v>100</v>
      </c>
      <c r="Q1444" s="4" t="s">
        <v>67</v>
      </c>
      <c r="R1444" s="4">
        <f>VLOOKUP(A1444,Übersicht!$C$2:$J$67,8,FALSE)*100</f>
        <v>100</v>
      </c>
      <c r="S1444" s="4" t="str">
        <f>VLOOKUP(A1444,Übersicht!$C$2:$K$67,9,FALSE)</f>
        <v>-</v>
      </c>
      <c r="T1444" s="4" t="str">
        <f>VLOOKUP(A1444,Übersicht!$C$2:$L$67,10,FALSE)</f>
        <v>-</v>
      </c>
      <c r="U1444" s="25">
        <f>VLOOKUP(A1444,Übersicht!$C$2:$M$67,11,FALSE)</f>
        <v>400</v>
      </c>
      <c r="V1444" s="25" t="str">
        <f>VLOOKUP(A1444,Übersicht!$C$2:$N$67,12,FALSE)</f>
        <v>-</v>
      </c>
      <c r="W1444" s="25" t="str">
        <f>VLOOKUP(A1444,Übersicht!$C$2:$O$67,13,FALSE)</f>
        <v>-</v>
      </c>
      <c r="X1444" s="4" t="s">
        <v>67</v>
      </c>
    </row>
    <row r="1445" spans="1:24" x14ac:dyDescent="0.35">
      <c r="A1445" s="3">
        <v>4001</v>
      </c>
      <c r="B1445" t="s">
        <v>52</v>
      </c>
      <c r="C1445" t="s">
        <v>53</v>
      </c>
      <c r="D1445" s="23">
        <f>VLOOKUP(A1445,Übersicht!$C$2:$D$67,2,FALSE)</f>
        <v>0</v>
      </c>
      <c r="E1445" s="23">
        <f>VLOOKUP(A1445,Übersicht!$C$2:$E$67,3,FALSE)</f>
        <v>0</v>
      </c>
      <c r="F1445" s="3">
        <v>1439</v>
      </c>
      <c r="G1445" s="3">
        <f>VLOOKUP(A1445,Übersicht!$C$2:$P$67,14,FALSE)</f>
        <v>4</v>
      </c>
      <c r="H1445" s="3">
        <v>1</v>
      </c>
      <c r="I1445" s="24">
        <v>623572.15</v>
      </c>
      <c r="J1445" s="3">
        <v>1985</v>
      </c>
      <c r="K1445" s="4">
        <f>IF(M1445-('MKG (best case)'!$K$2-J1445)&lt;=0,0,M1445-('MKG (best case)'!$K$2-J1445))</f>
        <v>24</v>
      </c>
      <c r="L1445" s="21">
        <f>VLOOKUP(A1445,Übersicht!$C$2:$F$67,4,FALSE)</f>
        <v>60</v>
      </c>
      <c r="M1445" s="21">
        <f>VLOOKUP(A1445,Übersicht!$C$2:$F$67,4,FALSE)</f>
        <v>60</v>
      </c>
      <c r="N1445" s="3" t="s">
        <v>67</v>
      </c>
      <c r="O1445" s="3">
        <v>1</v>
      </c>
      <c r="P1445" s="4">
        <f>VLOOKUP(A1445,Übersicht!$C$2:$I$67,7,FALSE)*100</f>
        <v>100</v>
      </c>
      <c r="Q1445" s="4" t="s">
        <v>67</v>
      </c>
      <c r="R1445" s="4">
        <f>VLOOKUP(A1445,Übersicht!$C$2:$J$67,8,FALSE)*100</f>
        <v>100</v>
      </c>
      <c r="S1445" s="4" t="str">
        <f>VLOOKUP(A1445,Übersicht!$C$2:$K$67,9,FALSE)</f>
        <v>-</v>
      </c>
      <c r="T1445" s="4" t="str">
        <f>VLOOKUP(A1445,Übersicht!$C$2:$L$67,10,FALSE)</f>
        <v>-</v>
      </c>
      <c r="U1445" s="25">
        <f>VLOOKUP(A1445,Übersicht!$C$2:$M$67,11,FALSE)</f>
        <v>400</v>
      </c>
      <c r="V1445" s="25" t="str">
        <f>VLOOKUP(A1445,Übersicht!$C$2:$N$67,12,FALSE)</f>
        <v>-</v>
      </c>
      <c r="W1445" s="25" t="str">
        <f>VLOOKUP(A1445,Übersicht!$C$2:$O$67,13,FALSE)</f>
        <v>-</v>
      </c>
      <c r="X1445" s="4" t="s">
        <v>67</v>
      </c>
    </row>
    <row r="1446" spans="1:24" x14ac:dyDescent="0.35">
      <c r="A1446" s="3">
        <v>4001</v>
      </c>
      <c r="B1446" t="s">
        <v>52</v>
      </c>
      <c r="C1446" t="s">
        <v>53</v>
      </c>
      <c r="D1446" s="23">
        <f>VLOOKUP(A1446,Übersicht!$C$2:$D$67,2,FALSE)</f>
        <v>0</v>
      </c>
      <c r="E1446" s="23">
        <f>VLOOKUP(A1446,Übersicht!$C$2:$E$67,3,FALSE)</f>
        <v>0</v>
      </c>
      <c r="F1446" s="3">
        <v>1440</v>
      </c>
      <c r="G1446" s="3">
        <f>VLOOKUP(A1446,Übersicht!$C$2:$P$67,14,FALSE)</f>
        <v>4</v>
      </c>
      <c r="H1446" s="3">
        <v>1</v>
      </c>
      <c r="I1446" s="24">
        <v>623572.15</v>
      </c>
      <c r="J1446" s="3">
        <v>1986</v>
      </c>
      <c r="K1446" s="4">
        <f>IF(M1446-('MKG (best case)'!$K$2-J1446)&lt;=0,0,M1446-('MKG (best case)'!$K$2-J1446))</f>
        <v>25</v>
      </c>
      <c r="L1446" s="21">
        <f>VLOOKUP(A1446,Übersicht!$C$2:$F$67,4,FALSE)</f>
        <v>60</v>
      </c>
      <c r="M1446" s="21">
        <f>VLOOKUP(A1446,Übersicht!$C$2:$F$67,4,FALSE)</f>
        <v>60</v>
      </c>
      <c r="N1446" s="3" t="s">
        <v>67</v>
      </c>
      <c r="O1446" s="3">
        <v>1</v>
      </c>
      <c r="P1446" s="4">
        <f>VLOOKUP(A1446,Übersicht!$C$2:$I$67,7,FALSE)*100</f>
        <v>100</v>
      </c>
      <c r="Q1446" s="4" t="s">
        <v>67</v>
      </c>
      <c r="R1446" s="4">
        <f>VLOOKUP(A1446,Übersicht!$C$2:$J$67,8,FALSE)*100</f>
        <v>100</v>
      </c>
      <c r="S1446" s="4" t="str">
        <f>VLOOKUP(A1446,Übersicht!$C$2:$K$67,9,FALSE)</f>
        <v>-</v>
      </c>
      <c r="T1446" s="4" t="str">
        <f>VLOOKUP(A1446,Übersicht!$C$2:$L$67,10,FALSE)</f>
        <v>-</v>
      </c>
      <c r="U1446" s="25">
        <f>VLOOKUP(A1446,Übersicht!$C$2:$M$67,11,FALSE)</f>
        <v>400</v>
      </c>
      <c r="V1446" s="25" t="str">
        <f>VLOOKUP(A1446,Übersicht!$C$2:$N$67,12,FALSE)</f>
        <v>-</v>
      </c>
      <c r="W1446" s="25" t="str">
        <f>VLOOKUP(A1446,Übersicht!$C$2:$O$67,13,FALSE)</f>
        <v>-</v>
      </c>
      <c r="X1446" s="4" t="s">
        <v>67</v>
      </c>
    </row>
    <row r="1447" spans="1:24" x14ac:dyDescent="0.35">
      <c r="A1447" s="3">
        <v>4001</v>
      </c>
      <c r="B1447" t="s">
        <v>52</v>
      </c>
      <c r="C1447" t="s">
        <v>53</v>
      </c>
      <c r="D1447" s="23">
        <f>VLOOKUP(A1447,Übersicht!$C$2:$D$67,2,FALSE)</f>
        <v>0</v>
      </c>
      <c r="E1447" s="23">
        <f>VLOOKUP(A1447,Übersicht!$C$2:$E$67,3,FALSE)</f>
        <v>0</v>
      </c>
      <c r="F1447" s="3">
        <v>1441</v>
      </c>
      <c r="G1447" s="3">
        <f>VLOOKUP(A1447,Übersicht!$C$2:$P$67,14,FALSE)</f>
        <v>4</v>
      </c>
      <c r="H1447" s="3">
        <v>1</v>
      </c>
      <c r="I1447" s="24">
        <v>623572.15</v>
      </c>
      <c r="J1447" s="3">
        <v>1987</v>
      </c>
      <c r="K1447" s="4">
        <f>IF(M1447-('MKG (best case)'!$K$2-J1447)&lt;=0,0,M1447-('MKG (best case)'!$K$2-J1447))</f>
        <v>26</v>
      </c>
      <c r="L1447" s="21">
        <f>VLOOKUP(A1447,Übersicht!$C$2:$F$67,4,FALSE)</f>
        <v>60</v>
      </c>
      <c r="M1447" s="21">
        <f>VLOOKUP(A1447,Übersicht!$C$2:$F$67,4,FALSE)</f>
        <v>60</v>
      </c>
      <c r="N1447" s="3" t="s">
        <v>67</v>
      </c>
      <c r="O1447" s="3">
        <v>1</v>
      </c>
      <c r="P1447" s="4">
        <f>VLOOKUP(A1447,Übersicht!$C$2:$I$67,7,FALSE)*100</f>
        <v>100</v>
      </c>
      <c r="Q1447" s="4" t="s">
        <v>67</v>
      </c>
      <c r="R1447" s="4">
        <f>VLOOKUP(A1447,Übersicht!$C$2:$J$67,8,FALSE)*100</f>
        <v>100</v>
      </c>
      <c r="S1447" s="4" t="str">
        <f>VLOOKUP(A1447,Übersicht!$C$2:$K$67,9,FALSE)</f>
        <v>-</v>
      </c>
      <c r="T1447" s="4" t="str">
        <f>VLOOKUP(A1447,Übersicht!$C$2:$L$67,10,FALSE)</f>
        <v>-</v>
      </c>
      <c r="U1447" s="25">
        <f>VLOOKUP(A1447,Übersicht!$C$2:$M$67,11,FALSE)</f>
        <v>400</v>
      </c>
      <c r="V1447" s="25" t="str">
        <f>VLOOKUP(A1447,Übersicht!$C$2:$N$67,12,FALSE)</f>
        <v>-</v>
      </c>
      <c r="W1447" s="25" t="str">
        <f>VLOOKUP(A1447,Übersicht!$C$2:$O$67,13,FALSE)</f>
        <v>-</v>
      </c>
      <c r="X1447" s="4" t="s">
        <v>67</v>
      </c>
    </row>
    <row r="1448" spans="1:24" x14ac:dyDescent="0.35">
      <c r="A1448" s="3">
        <v>4001</v>
      </c>
      <c r="B1448" t="s">
        <v>52</v>
      </c>
      <c r="C1448" t="s">
        <v>53</v>
      </c>
      <c r="D1448" s="23">
        <f>VLOOKUP(A1448,Übersicht!$C$2:$D$67,2,FALSE)</f>
        <v>0</v>
      </c>
      <c r="E1448" s="23">
        <f>VLOOKUP(A1448,Übersicht!$C$2:$E$67,3,FALSE)</f>
        <v>0</v>
      </c>
      <c r="F1448" s="3">
        <v>1442</v>
      </c>
      <c r="G1448" s="3">
        <f>VLOOKUP(A1448,Übersicht!$C$2:$P$67,14,FALSE)</f>
        <v>4</v>
      </c>
      <c r="H1448" s="3">
        <v>1</v>
      </c>
      <c r="I1448" s="24">
        <v>623572.15</v>
      </c>
      <c r="J1448" s="3">
        <v>1988</v>
      </c>
      <c r="K1448" s="4">
        <f>IF(M1448-('MKG (best case)'!$K$2-J1448)&lt;=0,0,M1448-('MKG (best case)'!$K$2-J1448))</f>
        <v>27</v>
      </c>
      <c r="L1448" s="21">
        <f>VLOOKUP(A1448,Übersicht!$C$2:$F$67,4,FALSE)</f>
        <v>60</v>
      </c>
      <c r="M1448" s="21">
        <f>VLOOKUP(A1448,Übersicht!$C$2:$F$67,4,FALSE)</f>
        <v>60</v>
      </c>
      <c r="N1448" s="3" t="s">
        <v>67</v>
      </c>
      <c r="O1448" s="3">
        <v>1</v>
      </c>
      <c r="P1448" s="4">
        <f>VLOOKUP(A1448,Übersicht!$C$2:$I$67,7,FALSE)*100</f>
        <v>100</v>
      </c>
      <c r="Q1448" s="4" t="s">
        <v>67</v>
      </c>
      <c r="R1448" s="4">
        <f>VLOOKUP(A1448,Übersicht!$C$2:$J$67,8,FALSE)*100</f>
        <v>100</v>
      </c>
      <c r="S1448" s="4" t="str">
        <f>VLOOKUP(A1448,Übersicht!$C$2:$K$67,9,FALSE)</f>
        <v>-</v>
      </c>
      <c r="T1448" s="4" t="str">
        <f>VLOOKUP(A1448,Übersicht!$C$2:$L$67,10,FALSE)</f>
        <v>-</v>
      </c>
      <c r="U1448" s="25">
        <f>VLOOKUP(A1448,Übersicht!$C$2:$M$67,11,FALSE)</f>
        <v>400</v>
      </c>
      <c r="V1448" s="25" t="str">
        <f>VLOOKUP(A1448,Übersicht!$C$2:$N$67,12,FALSE)</f>
        <v>-</v>
      </c>
      <c r="W1448" s="25" t="str">
        <f>VLOOKUP(A1448,Übersicht!$C$2:$O$67,13,FALSE)</f>
        <v>-</v>
      </c>
      <c r="X1448" s="4" t="s">
        <v>67</v>
      </c>
    </row>
    <row r="1449" spans="1:24" x14ac:dyDescent="0.35">
      <c r="A1449" s="3">
        <v>4001</v>
      </c>
      <c r="B1449" t="s">
        <v>52</v>
      </c>
      <c r="C1449" t="s">
        <v>53</v>
      </c>
      <c r="D1449" s="23">
        <f>VLOOKUP(A1449,Übersicht!$C$2:$D$67,2,FALSE)</f>
        <v>0</v>
      </c>
      <c r="E1449" s="23">
        <f>VLOOKUP(A1449,Übersicht!$C$2:$E$67,3,FALSE)</f>
        <v>0</v>
      </c>
      <c r="F1449" s="3">
        <v>1443</v>
      </c>
      <c r="G1449" s="3">
        <f>VLOOKUP(A1449,Übersicht!$C$2:$P$67,14,FALSE)</f>
        <v>4</v>
      </c>
      <c r="H1449" s="3">
        <v>1</v>
      </c>
      <c r="I1449" s="24">
        <v>623572.15</v>
      </c>
      <c r="J1449" s="3">
        <v>1989</v>
      </c>
      <c r="K1449" s="4">
        <f>IF(M1449-('MKG (best case)'!$K$2-J1449)&lt;=0,0,M1449-('MKG (best case)'!$K$2-J1449))</f>
        <v>28</v>
      </c>
      <c r="L1449" s="21">
        <f>VLOOKUP(A1449,Übersicht!$C$2:$F$67,4,FALSE)</f>
        <v>60</v>
      </c>
      <c r="M1449" s="21">
        <f>VLOOKUP(A1449,Übersicht!$C$2:$F$67,4,FALSE)</f>
        <v>60</v>
      </c>
      <c r="N1449" s="3" t="s">
        <v>67</v>
      </c>
      <c r="O1449" s="3">
        <v>1</v>
      </c>
      <c r="P1449" s="4">
        <f>VLOOKUP(A1449,Übersicht!$C$2:$I$67,7,FALSE)*100</f>
        <v>100</v>
      </c>
      <c r="Q1449" s="4" t="s">
        <v>67</v>
      </c>
      <c r="R1449" s="4">
        <f>VLOOKUP(A1449,Übersicht!$C$2:$J$67,8,FALSE)*100</f>
        <v>100</v>
      </c>
      <c r="S1449" s="4" t="str">
        <f>VLOOKUP(A1449,Übersicht!$C$2:$K$67,9,FALSE)</f>
        <v>-</v>
      </c>
      <c r="T1449" s="4" t="str">
        <f>VLOOKUP(A1449,Übersicht!$C$2:$L$67,10,FALSE)</f>
        <v>-</v>
      </c>
      <c r="U1449" s="25">
        <f>VLOOKUP(A1449,Übersicht!$C$2:$M$67,11,FALSE)</f>
        <v>400</v>
      </c>
      <c r="V1449" s="25" t="str">
        <f>VLOOKUP(A1449,Übersicht!$C$2:$N$67,12,FALSE)</f>
        <v>-</v>
      </c>
      <c r="W1449" s="25" t="str">
        <f>VLOOKUP(A1449,Übersicht!$C$2:$O$67,13,FALSE)</f>
        <v>-</v>
      </c>
      <c r="X1449" s="4" t="s">
        <v>67</v>
      </c>
    </row>
    <row r="1450" spans="1:24" x14ac:dyDescent="0.35">
      <c r="A1450" s="3">
        <v>4001</v>
      </c>
      <c r="B1450" t="s">
        <v>52</v>
      </c>
      <c r="C1450" t="s">
        <v>53</v>
      </c>
      <c r="D1450" s="23">
        <f>VLOOKUP(A1450,Übersicht!$C$2:$D$67,2,FALSE)</f>
        <v>0</v>
      </c>
      <c r="E1450" s="23">
        <f>VLOOKUP(A1450,Übersicht!$C$2:$E$67,3,FALSE)</f>
        <v>0</v>
      </c>
      <c r="F1450" s="3">
        <v>1444</v>
      </c>
      <c r="G1450" s="3">
        <f>VLOOKUP(A1450,Übersicht!$C$2:$P$67,14,FALSE)</f>
        <v>4</v>
      </c>
      <c r="H1450" s="3">
        <v>1</v>
      </c>
      <c r="I1450" s="24">
        <v>800000</v>
      </c>
      <c r="J1450" s="3">
        <v>1990</v>
      </c>
      <c r="K1450" s="4">
        <f>IF(M1450-('MKG (best case)'!$K$2-J1450)&lt;=0,0,M1450-('MKG (best case)'!$K$2-J1450))</f>
        <v>29</v>
      </c>
      <c r="L1450" s="21">
        <f>VLOOKUP(A1450,Übersicht!$C$2:$F$67,4,FALSE)</f>
        <v>60</v>
      </c>
      <c r="M1450" s="21">
        <f>VLOOKUP(A1450,Übersicht!$C$2:$F$67,4,FALSE)</f>
        <v>60</v>
      </c>
      <c r="N1450" s="3" t="s">
        <v>67</v>
      </c>
      <c r="O1450" s="3">
        <v>1</v>
      </c>
      <c r="P1450" s="4">
        <f>VLOOKUP(A1450,Übersicht!$C$2:$I$67,7,FALSE)*100</f>
        <v>100</v>
      </c>
      <c r="Q1450" s="4" t="s">
        <v>67</v>
      </c>
      <c r="R1450" s="4">
        <f>VLOOKUP(A1450,Übersicht!$C$2:$J$67,8,FALSE)*100</f>
        <v>100</v>
      </c>
      <c r="S1450" s="4" t="str">
        <f>VLOOKUP(A1450,Übersicht!$C$2:$K$67,9,FALSE)</f>
        <v>-</v>
      </c>
      <c r="T1450" s="4" t="str">
        <f>VLOOKUP(A1450,Übersicht!$C$2:$L$67,10,FALSE)</f>
        <v>-</v>
      </c>
      <c r="U1450" s="25">
        <f>VLOOKUP(A1450,Übersicht!$C$2:$M$67,11,FALSE)</f>
        <v>400</v>
      </c>
      <c r="V1450" s="25" t="str">
        <f>VLOOKUP(A1450,Übersicht!$C$2:$N$67,12,FALSE)</f>
        <v>-</v>
      </c>
      <c r="W1450" s="25" t="str">
        <f>VLOOKUP(A1450,Übersicht!$C$2:$O$67,13,FALSE)</f>
        <v>-</v>
      </c>
      <c r="X1450" s="4" t="s">
        <v>67</v>
      </c>
    </row>
    <row r="1451" spans="1:24" x14ac:dyDescent="0.35">
      <c r="A1451" s="3">
        <v>4001</v>
      </c>
      <c r="B1451" t="s">
        <v>52</v>
      </c>
      <c r="C1451" t="s">
        <v>53</v>
      </c>
      <c r="D1451" s="23">
        <f>VLOOKUP(A1451,Übersicht!$C$2:$D$67,2,FALSE)</f>
        <v>0</v>
      </c>
      <c r="E1451" s="23">
        <f>VLOOKUP(A1451,Übersicht!$C$2:$E$67,3,FALSE)</f>
        <v>0</v>
      </c>
      <c r="F1451" s="3">
        <v>1445</v>
      </c>
      <c r="G1451" s="3">
        <f>VLOOKUP(A1451,Übersicht!$C$2:$P$67,14,FALSE)</f>
        <v>4</v>
      </c>
      <c r="H1451" s="3">
        <v>1</v>
      </c>
      <c r="I1451" s="24">
        <v>800000</v>
      </c>
      <c r="J1451" s="3">
        <v>1991</v>
      </c>
      <c r="K1451" s="4">
        <f>IF(M1451-('MKG (best case)'!$K$2-J1451)&lt;=0,0,M1451-('MKG (best case)'!$K$2-J1451))</f>
        <v>30</v>
      </c>
      <c r="L1451" s="21">
        <f>VLOOKUP(A1451,Übersicht!$C$2:$F$67,4,FALSE)</f>
        <v>60</v>
      </c>
      <c r="M1451" s="21">
        <f>VLOOKUP(A1451,Übersicht!$C$2:$F$67,4,FALSE)</f>
        <v>60</v>
      </c>
      <c r="N1451" s="3" t="s">
        <v>67</v>
      </c>
      <c r="O1451" s="3">
        <v>1</v>
      </c>
      <c r="P1451" s="4">
        <f>VLOOKUP(A1451,Übersicht!$C$2:$I$67,7,FALSE)*100</f>
        <v>100</v>
      </c>
      <c r="Q1451" s="4" t="s">
        <v>67</v>
      </c>
      <c r="R1451" s="4">
        <f>VLOOKUP(A1451,Übersicht!$C$2:$J$67,8,FALSE)*100</f>
        <v>100</v>
      </c>
      <c r="S1451" s="4" t="str">
        <f>VLOOKUP(A1451,Übersicht!$C$2:$K$67,9,FALSE)</f>
        <v>-</v>
      </c>
      <c r="T1451" s="4" t="str">
        <f>VLOOKUP(A1451,Übersicht!$C$2:$L$67,10,FALSE)</f>
        <v>-</v>
      </c>
      <c r="U1451" s="25">
        <f>VLOOKUP(A1451,Übersicht!$C$2:$M$67,11,FALSE)</f>
        <v>400</v>
      </c>
      <c r="V1451" s="25" t="str">
        <f>VLOOKUP(A1451,Übersicht!$C$2:$N$67,12,FALSE)</f>
        <v>-</v>
      </c>
      <c r="W1451" s="25" t="str">
        <f>VLOOKUP(A1451,Übersicht!$C$2:$O$67,13,FALSE)</f>
        <v>-</v>
      </c>
      <c r="X1451" s="4" t="s">
        <v>67</v>
      </c>
    </row>
    <row r="1452" spans="1:24" x14ac:dyDescent="0.35">
      <c r="A1452" s="3">
        <v>4001</v>
      </c>
      <c r="B1452" t="s">
        <v>52</v>
      </c>
      <c r="C1452" t="s">
        <v>53</v>
      </c>
      <c r="D1452" s="23">
        <f>VLOOKUP(A1452,Übersicht!$C$2:$D$67,2,FALSE)</f>
        <v>0</v>
      </c>
      <c r="E1452" s="23">
        <f>VLOOKUP(A1452,Übersicht!$C$2:$E$67,3,FALSE)</f>
        <v>0</v>
      </c>
      <c r="F1452" s="3">
        <v>1446</v>
      </c>
      <c r="G1452" s="3">
        <f>VLOOKUP(A1452,Übersicht!$C$2:$P$67,14,FALSE)</f>
        <v>4</v>
      </c>
      <c r="H1452" s="3">
        <v>1</v>
      </c>
      <c r="I1452" s="24">
        <v>800000</v>
      </c>
      <c r="J1452" s="3">
        <v>1992</v>
      </c>
      <c r="K1452" s="4">
        <f>IF(M1452-('MKG (best case)'!$K$2-J1452)&lt;=0,0,M1452-('MKG (best case)'!$K$2-J1452))</f>
        <v>31</v>
      </c>
      <c r="L1452" s="21">
        <f>VLOOKUP(A1452,Übersicht!$C$2:$F$67,4,FALSE)</f>
        <v>60</v>
      </c>
      <c r="M1452" s="21">
        <f>VLOOKUP(A1452,Übersicht!$C$2:$F$67,4,FALSE)</f>
        <v>60</v>
      </c>
      <c r="N1452" s="3" t="s">
        <v>67</v>
      </c>
      <c r="O1452" s="3">
        <v>1</v>
      </c>
      <c r="P1452" s="4">
        <f>VLOOKUP(A1452,Übersicht!$C$2:$I$67,7,FALSE)*100</f>
        <v>100</v>
      </c>
      <c r="Q1452" s="4" t="s">
        <v>67</v>
      </c>
      <c r="R1452" s="4">
        <f>VLOOKUP(A1452,Übersicht!$C$2:$J$67,8,FALSE)*100</f>
        <v>100</v>
      </c>
      <c r="S1452" s="4" t="str">
        <f>VLOOKUP(A1452,Übersicht!$C$2:$K$67,9,FALSE)</f>
        <v>-</v>
      </c>
      <c r="T1452" s="4" t="str">
        <f>VLOOKUP(A1452,Übersicht!$C$2:$L$67,10,FALSE)</f>
        <v>-</v>
      </c>
      <c r="U1452" s="25">
        <f>VLOOKUP(A1452,Übersicht!$C$2:$M$67,11,FALSE)</f>
        <v>400</v>
      </c>
      <c r="V1452" s="25" t="str">
        <f>VLOOKUP(A1452,Übersicht!$C$2:$N$67,12,FALSE)</f>
        <v>-</v>
      </c>
      <c r="W1452" s="25" t="str">
        <f>VLOOKUP(A1452,Übersicht!$C$2:$O$67,13,FALSE)</f>
        <v>-</v>
      </c>
      <c r="X1452" s="4" t="s">
        <v>67</v>
      </c>
    </row>
    <row r="1453" spans="1:24" x14ac:dyDescent="0.35">
      <c r="A1453" s="3">
        <v>4001</v>
      </c>
      <c r="B1453" t="s">
        <v>52</v>
      </c>
      <c r="C1453" t="s">
        <v>53</v>
      </c>
      <c r="D1453" s="23">
        <f>VLOOKUP(A1453,Übersicht!$C$2:$D$67,2,FALSE)</f>
        <v>0</v>
      </c>
      <c r="E1453" s="23">
        <f>VLOOKUP(A1453,Übersicht!$C$2:$E$67,3,FALSE)</f>
        <v>0</v>
      </c>
      <c r="F1453" s="3">
        <v>1447</v>
      </c>
      <c r="G1453" s="3">
        <f>VLOOKUP(A1453,Übersicht!$C$2:$P$67,14,FALSE)</f>
        <v>4</v>
      </c>
      <c r="H1453" s="3">
        <v>1</v>
      </c>
      <c r="I1453" s="24">
        <v>800000</v>
      </c>
      <c r="J1453" s="3">
        <v>1993</v>
      </c>
      <c r="K1453" s="4">
        <f>IF(M1453-('MKG (best case)'!$K$2-J1453)&lt;=0,0,M1453-('MKG (best case)'!$K$2-J1453))</f>
        <v>32</v>
      </c>
      <c r="L1453" s="21">
        <f>VLOOKUP(A1453,Übersicht!$C$2:$F$67,4,FALSE)</f>
        <v>60</v>
      </c>
      <c r="M1453" s="21">
        <f>VLOOKUP(A1453,Übersicht!$C$2:$F$67,4,FALSE)</f>
        <v>60</v>
      </c>
      <c r="N1453" s="3" t="s">
        <v>67</v>
      </c>
      <c r="O1453" s="3">
        <v>1</v>
      </c>
      <c r="P1453" s="4">
        <f>VLOOKUP(A1453,Übersicht!$C$2:$I$67,7,FALSE)*100</f>
        <v>100</v>
      </c>
      <c r="Q1453" s="4" t="s">
        <v>67</v>
      </c>
      <c r="R1453" s="4">
        <f>VLOOKUP(A1453,Übersicht!$C$2:$J$67,8,FALSE)*100</f>
        <v>100</v>
      </c>
      <c r="S1453" s="4" t="str">
        <f>VLOOKUP(A1453,Übersicht!$C$2:$K$67,9,FALSE)</f>
        <v>-</v>
      </c>
      <c r="T1453" s="4" t="str">
        <f>VLOOKUP(A1453,Übersicht!$C$2:$L$67,10,FALSE)</f>
        <v>-</v>
      </c>
      <c r="U1453" s="25">
        <f>VLOOKUP(A1453,Übersicht!$C$2:$M$67,11,FALSE)</f>
        <v>400</v>
      </c>
      <c r="V1453" s="25" t="str">
        <f>VLOOKUP(A1453,Übersicht!$C$2:$N$67,12,FALSE)</f>
        <v>-</v>
      </c>
      <c r="W1453" s="25" t="str">
        <f>VLOOKUP(A1453,Übersicht!$C$2:$O$67,13,FALSE)</f>
        <v>-</v>
      </c>
      <c r="X1453" s="4" t="s">
        <v>67</v>
      </c>
    </row>
    <row r="1454" spans="1:24" x14ac:dyDescent="0.35">
      <c r="A1454" s="3">
        <v>4001</v>
      </c>
      <c r="B1454" t="s">
        <v>52</v>
      </c>
      <c r="C1454" t="s">
        <v>53</v>
      </c>
      <c r="D1454" s="23">
        <f>VLOOKUP(A1454,Übersicht!$C$2:$D$67,2,FALSE)</f>
        <v>0</v>
      </c>
      <c r="E1454" s="23">
        <f>VLOOKUP(A1454,Übersicht!$C$2:$E$67,3,FALSE)</f>
        <v>0</v>
      </c>
      <c r="F1454" s="3">
        <v>1448</v>
      </c>
      <c r="G1454" s="3">
        <f>VLOOKUP(A1454,Übersicht!$C$2:$P$67,14,FALSE)</f>
        <v>4</v>
      </c>
      <c r="H1454" s="3">
        <v>1</v>
      </c>
      <c r="I1454" s="24">
        <v>800000</v>
      </c>
      <c r="J1454" s="3">
        <v>1994</v>
      </c>
      <c r="K1454" s="4">
        <f>IF(M1454-('MKG (best case)'!$K$2-J1454)&lt;=0,0,M1454-('MKG (best case)'!$K$2-J1454))</f>
        <v>33</v>
      </c>
      <c r="L1454" s="21">
        <f>VLOOKUP(A1454,Übersicht!$C$2:$F$67,4,FALSE)</f>
        <v>60</v>
      </c>
      <c r="M1454" s="21">
        <f>VLOOKUP(A1454,Übersicht!$C$2:$F$67,4,FALSE)</f>
        <v>60</v>
      </c>
      <c r="N1454" s="3" t="s">
        <v>67</v>
      </c>
      <c r="O1454" s="3">
        <v>1</v>
      </c>
      <c r="P1454" s="4">
        <f>VLOOKUP(A1454,Übersicht!$C$2:$I$67,7,FALSE)*100</f>
        <v>100</v>
      </c>
      <c r="Q1454" s="4" t="s">
        <v>67</v>
      </c>
      <c r="R1454" s="4">
        <f>VLOOKUP(A1454,Übersicht!$C$2:$J$67,8,FALSE)*100</f>
        <v>100</v>
      </c>
      <c r="S1454" s="4" t="str">
        <f>VLOOKUP(A1454,Übersicht!$C$2:$K$67,9,FALSE)</f>
        <v>-</v>
      </c>
      <c r="T1454" s="4" t="str">
        <f>VLOOKUP(A1454,Übersicht!$C$2:$L$67,10,FALSE)</f>
        <v>-</v>
      </c>
      <c r="U1454" s="25">
        <f>VLOOKUP(A1454,Übersicht!$C$2:$M$67,11,FALSE)</f>
        <v>400</v>
      </c>
      <c r="V1454" s="25" t="str">
        <f>VLOOKUP(A1454,Übersicht!$C$2:$N$67,12,FALSE)</f>
        <v>-</v>
      </c>
      <c r="W1454" s="25" t="str">
        <f>VLOOKUP(A1454,Übersicht!$C$2:$O$67,13,FALSE)</f>
        <v>-</v>
      </c>
      <c r="X1454" s="4" t="s">
        <v>67</v>
      </c>
    </row>
    <row r="1455" spans="1:24" x14ac:dyDescent="0.35">
      <c r="A1455" s="3">
        <v>4001</v>
      </c>
      <c r="B1455" t="s">
        <v>52</v>
      </c>
      <c r="C1455" t="s">
        <v>53</v>
      </c>
      <c r="D1455" s="23">
        <f>VLOOKUP(A1455,Übersicht!$C$2:$D$67,2,FALSE)</f>
        <v>0</v>
      </c>
      <c r="E1455" s="23">
        <f>VLOOKUP(A1455,Übersicht!$C$2:$E$67,3,FALSE)</f>
        <v>0</v>
      </c>
      <c r="F1455" s="3">
        <v>1449</v>
      </c>
      <c r="G1455" s="3">
        <f>VLOOKUP(A1455,Übersicht!$C$2:$P$67,14,FALSE)</f>
        <v>4</v>
      </c>
      <c r="H1455" s="3">
        <v>1</v>
      </c>
      <c r="I1455" s="24">
        <v>800000</v>
      </c>
      <c r="J1455" s="3">
        <v>1995</v>
      </c>
      <c r="K1455" s="4">
        <f>IF(M1455-('MKG (best case)'!$K$2-J1455)&lt;=0,0,M1455-('MKG (best case)'!$K$2-J1455))</f>
        <v>34</v>
      </c>
      <c r="L1455" s="21">
        <f>VLOOKUP(A1455,Übersicht!$C$2:$F$67,4,FALSE)</f>
        <v>60</v>
      </c>
      <c r="M1455" s="21">
        <f>VLOOKUP(A1455,Übersicht!$C$2:$F$67,4,FALSE)</f>
        <v>60</v>
      </c>
      <c r="N1455" s="3" t="s">
        <v>67</v>
      </c>
      <c r="O1455" s="3">
        <v>1</v>
      </c>
      <c r="P1455" s="4">
        <f>VLOOKUP(A1455,Übersicht!$C$2:$I$67,7,FALSE)*100</f>
        <v>100</v>
      </c>
      <c r="Q1455" s="4" t="s">
        <v>67</v>
      </c>
      <c r="R1455" s="4">
        <f>VLOOKUP(A1455,Übersicht!$C$2:$J$67,8,FALSE)*100</f>
        <v>100</v>
      </c>
      <c r="S1455" s="4" t="str">
        <f>VLOOKUP(A1455,Übersicht!$C$2:$K$67,9,FALSE)</f>
        <v>-</v>
      </c>
      <c r="T1455" s="4" t="str">
        <f>VLOOKUP(A1455,Übersicht!$C$2:$L$67,10,FALSE)</f>
        <v>-</v>
      </c>
      <c r="U1455" s="25">
        <f>VLOOKUP(A1455,Übersicht!$C$2:$M$67,11,FALSE)</f>
        <v>400</v>
      </c>
      <c r="V1455" s="25" t="str">
        <f>VLOOKUP(A1455,Übersicht!$C$2:$N$67,12,FALSE)</f>
        <v>-</v>
      </c>
      <c r="W1455" s="25" t="str">
        <f>VLOOKUP(A1455,Übersicht!$C$2:$O$67,13,FALSE)</f>
        <v>-</v>
      </c>
      <c r="X1455" s="4" t="s">
        <v>67</v>
      </c>
    </row>
    <row r="1456" spans="1:24" x14ac:dyDescent="0.35">
      <c r="A1456" s="3">
        <v>4001</v>
      </c>
      <c r="B1456" t="s">
        <v>52</v>
      </c>
      <c r="C1456" t="s">
        <v>53</v>
      </c>
      <c r="D1456" s="23">
        <f>VLOOKUP(A1456,Übersicht!$C$2:$D$67,2,FALSE)</f>
        <v>0</v>
      </c>
      <c r="E1456" s="23">
        <f>VLOOKUP(A1456,Übersicht!$C$2:$E$67,3,FALSE)</f>
        <v>0</v>
      </c>
      <c r="F1456" s="3">
        <v>1450</v>
      </c>
      <c r="G1456" s="3">
        <f>VLOOKUP(A1456,Übersicht!$C$2:$P$67,14,FALSE)</f>
        <v>4</v>
      </c>
      <c r="H1456" s="3">
        <v>1</v>
      </c>
      <c r="I1456" s="24">
        <v>800000</v>
      </c>
      <c r="J1456" s="3">
        <v>1996</v>
      </c>
      <c r="K1456" s="4">
        <f>IF(M1456-('MKG (best case)'!$K$2-J1456)&lt;=0,0,M1456-('MKG (best case)'!$K$2-J1456))</f>
        <v>35</v>
      </c>
      <c r="L1456" s="21">
        <f>VLOOKUP(A1456,Übersicht!$C$2:$F$67,4,FALSE)</f>
        <v>60</v>
      </c>
      <c r="M1456" s="21">
        <f>VLOOKUP(A1456,Übersicht!$C$2:$F$67,4,FALSE)</f>
        <v>60</v>
      </c>
      <c r="N1456" s="3" t="s">
        <v>67</v>
      </c>
      <c r="O1456" s="3">
        <v>1</v>
      </c>
      <c r="P1456" s="4">
        <f>VLOOKUP(A1456,Übersicht!$C$2:$I$67,7,FALSE)*100</f>
        <v>100</v>
      </c>
      <c r="Q1456" s="4" t="s">
        <v>67</v>
      </c>
      <c r="R1456" s="4">
        <f>VLOOKUP(A1456,Übersicht!$C$2:$J$67,8,FALSE)*100</f>
        <v>100</v>
      </c>
      <c r="S1456" s="4" t="str">
        <f>VLOOKUP(A1456,Übersicht!$C$2:$K$67,9,FALSE)</f>
        <v>-</v>
      </c>
      <c r="T1456" s="4" t="str">
        <f>VLOOKUP(A1456,Übersicht!$C$2:$L$67,10,FALSE)</f>
        <v>-</v>
      </c>
      <c r="U1456" s="25">
        <f>VLOOKUP(A1456,Übersicht!$C$2:$M$67,11,FALSE)</f>
        <v>400</v>
      </c>
      <c r="V1456" s="25" t="str">
        <f>VLOOKUP(A1456,Übersicht!$C$2:$N$67,12,FALSE)</f>
        <v>-</v>
      </c>
      <c r="W1456" s="25" t="str">
        <f>VLOOKUP(A1456,Übersicht!$C$2:$O$67,13,FALSE)</f>
        <v>-</v>
      </c>
      <c r="X1456" s="4" t="s">
        <v>67</v>
      </c>
    </row>
    <row r="1457" spans="1:24" x14ac:dyDescent="0.35">
      <c r="A1457" s="3">
        <v>4001</v>
      </c>
      <c r="B1457" t="s">
        <v>52</v>
      </c>
      <c r="C1457" t="s">
        <v>53</v>
      </c>
      <c r="D1457" s="23">
        <f>VLOOKUP(A1457,Übersicht!$C$2:$D$67,2,FALSE)</f>
        <v>0</v>
      </c>
      <c r="E1457" s="23">
        <f>VLOOKUP(A1457,Übersicht!$C$2:$E$67,3,FALSE)</f>
        <v>0</v>
      </c>
      <c r="F1457" s="3">
        <v>1451</v>
      </c>
      <c r="G1457" s="3">
        <f>VLOOKUP(A1457,Übersicht!$C$2:$P$67,14,FALSE)</f>
        <v>4</v>
      </c>
      <c r="H1457" s="3">
        <v>1</v>
      </c>
      <c r="I1457" s="24">
        <v>800000</v>
      </c>
      <c r="J1457" s="3">
        <v>1997</v>
      </c>
      <c r="K1457" s="4">
        <f>IF(M1457-('MKG (best case)'!$K$2-J1457)&lt;=0,0,M1457-('MKG (best case)'!$K$2-J1457))</f>
        <v>36</v>
      </c>
      <c r="L1457" s="21">
        <f>VLOOKUP(A1457,Übersicht!$C$2:$F$67,4,FALSE)</f>
        <v>60</v>
      </c>
      <c r="M1457" s="21">
        <f>VLOOKUP(A1457,Übersicht!$C$2:$F$67,4,FALSE)</f>
        <v>60</v>
      </c>
      <c r="N1457" s="3" t="s">
        <v>67</v>
      </c>
      <c r="O1457" s="3">
        <v>1</v>
      </c>
      <c r="P1457" s="4">
        <f>VLOOKUP(A1457,Übersicht!$C$2:$I$67,7,FALSE)*100</f>
        <v>100</v>
      </c>
      <c r="Q1457" s="4" t="s">
        <v>67</v>
      </c>
      <c r="R1457" s="4">
        <f>VLOOKUP(A1457,Übersicht!$C$2:$J$67,8,FALSE)*100</f>
        <v>100</v>
      </c>
      <c r="S1457" s="4" t="str">
        <f>VLOOKUP(A1457,Übersicht!$C$2:$K$67,9,FALSE)</f>
        <v>-</v>
      </c>
      <c r="T1457" s="4" t="str">
        <f>VLOOKUP(A1457,Übersicht!$C$2:$L$67,10,FALSE)</f>
        <v>-</v>
      </c>
      <c r="U1457" s="25">
        <f>VLOOKUP(A1457,Übersicht!$C$2:$M$67,11,FALSE)</f>
        <v>400</v>
      </c>
      <c r="V1457" s="25" t="str">
        <f>VLOOKUP(A1457,Übersicht!$C$2:$N$67,12,FALSE)</f>
        <v>-</v>
      </c>
      <c r="W1457" s="25" t="str">
        <f>VLOOKUP(A1457,Übersicht!$C$2:$O$67,13,FALSE)</f>
        <v>-</v>
      </c>
      <c r="X1457" s="4" t="s">
        <v>67</v>
      </c>
    </row>
    <row r="1458" spans="1:24" x14ac:dyDescent="0.35">
      <c r="A1458" s="3">
        <v>4001</v>
      </c>
      <c r="B1458" t="s">
        <v>52</v>
      </c>
      <c r="C1458" t="s">
        <v>53</v>
      </c>
      <c r="D1458" s="23">
        <f>VLOOKUP(A1458,Übersicht!$C$2:$D$67,2,FALSE)</f>
        <v>0</v>
      </c>
      <c r="E1458" s="23">
        <f>VLOOKUP(A1458,Übersicht!$C$2:$E$67,3,FALSE)</f>
        <v>0</v>
      </c>
      <c r="F1458" s="3">
        <v>1452</v>
      </c>
      <c r="G1458" s="3">
        <f>VLOOKUP(A1458,Übersicht!$C$2:$P$67,14,FALSE)</f>
        <v>4</v>
      </c>
      <c r="H1458" s="3">
        <v>1</v>
      </c>
      <c r="I1458" s="24">
        <v>800000</v>
      </c>
      <c r="J1458" s="3">
        <v>1998</v>
      </c>
      <c r="K1458" s="4">
        <f>IF(M1458-('MKG (best case)'!$K$2-J1458)&lt;=0,0,M1458-('MKG (best case)'!$K$2-J1458))</f>
        <v>37</v>
      </c>
      <c r="L1458" s="21">
        <f>VLOOKUP(A1458,Übersicht!$C$2:$F$67,4,FALSE)</f>
        <v>60</v>
      </c>
      <c r="M1458" s="21">
        <f>VLOOKUP(A1458,Übersicht!$C$2:$F$67,4,FALSE)</f>
        <v>60</v>
      </c>
      <c r="N1458" s="3" t="s">
        <v>67</v>
      </c>
      <c r="O1458" s="3">
        <v>1</v>
      </c>
      <c r="P1458" s="4">
        <f>VLOOKUP(A1458,Übersicht!$C$2:$I$67,7,FALSE)*100</f>
        <v>100</v>
      </c>
      <c r="Q1458" s="4" t="s">
        <v>67</v>
      </c>
      <c r="R1458" s="4">
        <f>VLOOKUP(A1458,Übersicht!$C$2:$J$67,8,FALSE)*100</f>
        <v>100</v>
      </c>
      <c r="S1458" s="4" t="str">
        <f>VLOOKUP(A1458,Übersicht!$C$2:$K$67,9,FALSE)</f>
        <v>-</v>
      </c>
      <c r="T1458" s="4" t="str">
        <f>VLOOKUP(A1458,Übersicht!$C$2:$L$67,10,FALSE)</f>
        <v>-</v>
      </c>
      <c r="U1458" s="25">
        <f>VLOOKUP(A1458,Übersicht!$C$2:$M$67,11,FALSE)</f>
        <v>400</v>
      </c>
      <c r="V1458" s="25" t="str">
        <f>VLOOKUP(A1458,Übersicht!$C$2:$N$67,12,FALSE)</f>
        <v>-</v>
      </c>
      <c r="W1458" s="25" t="str">
        <f>VLOOKUP(A1458,Übersicht!$C$2:$O$67,13,FALSE)</f>
        <v>-</v>
      </c>
      <c r="X1458" s="4" t="s">
        <v>67</v>
      </c>
    </row>
    <row r="1459" spans="1:24" x14ac:dyDescent="0.35">
      <c r="A1459" s="3">
        <v>4001</v>
      </c>
      <c r="B1459" t="s">
        <v>52</v>
      </c>
      <c r="C1459" t="s">
        <v>53</v>
      </c>
      <c r="D1459" s="23">
        <f>VLOOKUP(A1459,Übersicht!$C$2:$D$67,2,FALSE)</f>
        <v>0</v>
      </c>
      <c r="E1459" s="23">
        <f>VLOOKUP(A1459,Übersicht!$C$2:$E$67,3,FALSE)</f>
        <v>0</v>
      </c>
      <c r="F1459" s="3">
        <v>1453</v>
      </c>
      <c r="G1459" s="3">
        <f>VLOOKUP(A1459,Übersicht!$C$2:$P$67,14,FALSE)</f>
        <v>4</v>
      </c>
      <c r="H1459" s="3">
        <v>1</v>
      </c>
      <c r="I1459" s="24">
        <v>800000</v>
      </c>
      <c r="J1459" s="3">
        <v>1999</v>
      </c>
      <c r="K1459" s="4">
        <f>IF(M1459-('MKG (best case)'!$K$2-J1459)&lt;=0,0,M1459-('MKG (best case)'!$K$2-J1459))</f>
        <v>38</v>
      </c>
      <c r="L1459" s="21">
        <f>VLOOKUP(A1459,Übersicht!$C$2:$F$67,4,FALSE)</f>
        <v>60</v>
      </c>
      <c r="M1459" s="21">
        <f>VLOOKUP(A1459,Übersicht!$C$2:$F$67,4,FALSE)</f>
        <v>60</v>
      </c>
      <c r="N1459" s="3" t="s">
        <v>67</v>
      </c>
      <c r="O1459" s="3">
        <v>1</v>
      </c>
      <c r="P1459" s="4">
        <f>VLOOKUP(A1459,Übersicht!$C$2:$I$67,7,FALSE)*100</f>
        <v>100</v>
      </c>
      <c r="Q1459" s="4" t="s">
        <v>67</v>
      </c>
      <c r="R1459" s="4">
        <f>VLOOKUP(A1459,Übersicht!$C$2:$J$67,8,FALSE)*100</f>
        <v>100</v>
      </c>
      <c r="S1459" s="4" t="str">
        <f>VLOOKUP(A1459,Übersicht!$C$2:$K$67,9,FALSE)</f>
        <v>-</v>
      </c>
      <c r="T1459" s="4" t="str">
        <f>VLOOKUP(A1459,Übersicht!$C$2:$L$67,10,FALSE)</f>
        <v>-</v>
      </c>
      <c r="U1459" s="25">
        <f>VLOOKUP(A1459,Übersicht!$C$2:$M$67,11,FALSE)</f>
        <v>400</v>
      </c>
      <c r="V1459" s="25" t="str">
        <f>VLOOKUP(A1459,Übersicht!$C$2:$N$67,12,FALSE)</f>
        <v>-</v>
      </c>
      <c r="W1459" s="25" t="str">
        <f>VLOOKUP(A1459,Übersicht!$C$2:$O$67,13,FALSE)</f>
        <v>-</v>
      </c>
      <c r="X1459" s="4" t="s">
        <v>67</v>
      </c>
    </row>
    <row r="1460" spans="1:24" x14ac:dyDescent="0.35">
      <c r="A1460" s="3">
        <v>4001</v>
      </c>
      <c r="B1460" t="s">
        <v>52</v>
      </c>
      <c r="C1460" t="s">
        <v>53</v>
      </c>
      <c r="D1460" s="23">
        <f>VLOOKUP(A1460,Übersicht!$C$2:$D$67,2,FALSE)</f>
        <v>0</v>
      </c>
      <c r="E1460" s="23">
        <f>VLOOKUP(A1460,Übersicht!$C$2:$E$67,3,FALSE)</f>
        <v>0</v>
      </c>
      <c r="F1460" s="3">
        <v>1454</v>
      </c>
      <c r="G1460" s="3">
        <f>VLOOKUP(A1460,Übersicht!$C$2:$P$67,14,FALSE)</f>
        <v>4</v>
      </c>
      <c r="H1460" s="3">
        <v>1</v>
      </c>
      <c r="I1460" s="24">
        <v>287307.42499999999</v>
      </c>
      <c r="J1460" s="3">
        <v>2000</v>
      </c>
      <c r="K1460" s="4">
        <f>IF(M1460-('MKG (best case)'!$K$2-J1460)&lt;=0,0,M1460-('MKG (best case)'!$K$2-J1460))</f>
        <v>39</v>
      </c>
      <c r="L1460" s="21">
        <f>VLOOKUP(A1460,Übersicht!$C$2:$F$67,4,FALSE)</f>
        <v>60</v>
      </c>
      <c r="M1460" s="21">
        <f>VLOOKUP(A1460,Übersicht!$C$2:$F$67,4,FALSE)</f>
        <v>60</v>
      </c>
      <c r="N1460" s="3" t="s">
        <v>67</v>
      </c>
      <c r="O1460" s="3">
        <v>1</v>
      </c>
      <c r="P1460" s="4">
        <f>VLOOKUP(A1460,Übersicht!$C$2:$I$67,7,FALSE)*100</f>
        <v>100</v>
      </c>
      <c r="Q1460" s="4" t="s">
        <v>67</v>
      </c>
      <c r="R1460" s="4">
        <f>VLOOKUP(A1460,Übersicht!$C$2:$J$67,8,FALSE)*100</f>
        <v>100</v>
      </c>
      <c r="S1460" s="4" t="str">
        <f>VLOOKUP(A1460,Übersicht!$C$2:$K$67,9,FALSE)</f>
        <v>-</v>
      </c>
      <c r="T1460" s="4" t="str">
        <f>VLOOKUP(A1460,Übersicht!$C$2:$L$67,10,FALSE)</f>
        <v>-</v>
      </c>
      <c r="U1460" s="25">
        <f>VLOOKUP(A1460,Übersicht!$C$2:$M$67,11,FALSE)</f>
        <v>400</v>
      </c>
      <c r="V1460" s="25" t="str">
        <f>VLOOKUP(A1460,Übersicht!$C$2:$N$67,12,FALSE)</f>
        <v>-</v>
      </c>
      <c r="W1460" s="25" t="str">
        <f>VLOOKUP(A1460,Übersicht!$C$2:$O$67,13,FALSE)</f>
        <v>-</v>
      </c>
      <c r="X1460" s="4" t="s">
        <v>67</v>
      </c>
    </row>
    <row r="1461" spans="1:24" x14ac:dyDescent="0.35">
      <c r="A1461" s="3">
        <v>4001</v>
      </c>
      <c r="B1461" t="s">
        <v>52</v>
      </c>
      <c r="C1461" t="s">
        <v>53</v>
      </c>
      <c r="D1461" s="23">
        <f>VLOOKUP(A1461,Übersicht!$C$2:$D$67,2,FALSE)</f>
        <v>0</v>
      </c>
      <c r="E1461" s="23">
        <f>VLOOKUP(A1461,Übersicht!$C$2:$E$67,3,FALSE)</f>
        <v>0</v>
      </c>
      <c r="F1461" s="3">
        <v>1455</v>
      </c>
      <c r="G1461" s="3">
        <f>VLOOKUP(A1461,Übersicht!$C$2:$P$67,14,FALSE)</f>
        <v>4</v>
      </c>
      <c r="H1461" s="3">
        <v>1</v>
      </c>
      <c r="I1461" s="24">
        <v>287307.42499999999</v>
      </c>
      <c r="J1461" s="3">
        <v>2001</v>
      </c>
      <c r="K1461" s="4">
        <f>IF(M1461-('MKG (best case)'!$K$2-J1461)&lt;=0,0,M1461-('MKG (best case)'!$K$2-J1461))</f>
        <v>40</v>
      </c>
      <c r="L1461" s="21">
        <f>VLOOKUP(A1461,Übersicht!$C$2:$F$67,4,FALSE)</f>
        <v>60</v>
      </c>
      <c r="M1461" s="21">
        <f>VLOOKUP(A1461,Übersicht!$C$2:$F$67,4,FALSE)</f>
        <v>60</v>
      </c>
      <c r="N1461" s="3" t="s">
        <v>67</v>
      </c>
      <c r="O1461" s="3">
        <v>1</v>
      </c>
      <c r="P1461" s="4">
        <f>VLOOKUP(A1461,Übersicht!$C$2:$I$67,7,FALSE)*100</f>
        <v>100</v>
      </c>
      <c r="Q1461" s="4" t="s">
        <v>67</v>
      </c>
      <c r="R1461" s="4">
        <f>VLOOKUP(A1461,Übersicht!$C$2:$J$67,8,FALSE)*100</f>
        <v>100</v>
      </c>
      <c r="S1461" s="4" t="str">
        <f>VLOOKUP(A1461,Übersicht!$C$2:$K$67,9,FALSE)</f>
        <v>-</v>
      </c>
      <c r="T1461" s="4" t="str">
        <f>VLOOKUP(A1461,Übersicht!$C$2:$L$67,10,FALSE)</f>
        <v>-</v>
      </c>
      <c r="U1461" s="25">
        <f>VLOOKUP(A1461,Übersicht!$C$2:$M$67,11,FALSE)</f>
        <v>400</v>
      </c>
      <c r="V1461" s="25" t="str">
        <f>VLOOKUP(A1461,Übersicht!$C$2:$N$67,12,FALSE)</f>
        <v>-</v>
      </c>
      <c r="W1461" s="25" t="str">
        <f>VLOOKUP(A1461,Übersicht!$C$2:$O$67,13,FALSE)</f>
        <v>-</v>
      </c>
      <c r="X1461" s="4" t="s">
        <v>67</v>
      </c>
    </row>
    <row r="1462" spans="1:24" x14ac:dyDescent="0.35">
      <c r="A1462" s="3">
        <v>4001</v>
      </c>
      <c r="B1462" t="s">
        <v>52</v>
      </c>
      <c r="C1462" t="s">
        <v>53</v>
      </c>
      <c r="D1462" s="23">
        <f>VLOOKUP(A1462,Übersicht!$C$2:$D$67,2,FALSE)</f>
        <v>0</v>
      </c>
      <c r="E1462" s="23">
        <f>VLOOKUP(A1462,Übersicht!$C$2:$E$67,3,FALSE)</f>
        <v>0</v>
      </c>
      <c r="F1462" s="3">
        <v>1456</v>
      </c>
      <c r="G1462" s="3">
        <f>VLOOKUP(A1462,Übersicht!$C$2:$P$67,14,FALSE)</f>
        <v>4</v>
      </c>
      <c r="H1462" s="3">
        <v>1</v>
      </c>
      <c r="I1462" s="24">
        <v>287307.42499999999</v>
      </c>
      <c r="J1462" s="3">
        <v>2002</v>
      </c>
      <c r="K1462" s="4">
        <f>IF(M1462-('MKG (best case)'!$K$2-J1462)&lt;=0,0,M1462-('MKG (best case)'!$K$2-J1462))</f>
        <v>41</v>
      </c>
      <c r="L1462" s="21">
        <f>VLOOKUP(A1462,Übersicht!$C$2:$F$67,4,FALSE)</f>
        <v>60</v>
      </c>
      <c r="M1462" s="21">
        <f>VLOOKUP(A1462,Übersicht!$C$2:$F$67,4,FALSE)</f>
        <v>60</v>
      </c>
      <c r="N1462" s="3" t="s">
        <v>67</v>
      </c>
      <c r="O1462" s="3">
        <v>1</v>
      </c>
      <c r="P1462" s="4">
        <f>VLOOKUP(A1462,Übersicht!$C$2:$I$67,7,FALSE)*100</f>
        <v>100</v>
      </c>
      <c r="Q1462" s="4" t="s">
        <v>67</v>
      </c>
      <c r="R1462" s="4">
        <f>VLOOKUP(A1462,Übersicht!$C$2:$J$67,8,FALSE)*100</f>
        <v>100</v>
      </c>
      <c r="S1462" s="4" t="str">
        <f>VLOOKUP(A1462,Übersicht!$C$2:$K$67,9,FALSE)</f>
        <v>-</v>
      </c>
      <c r="T1462" s="4" t="str">
        <f>VLOOKUP(A1462,Übersicht!$C$2:$L$67,10,FALSE)</f>
        <v>-</v>
      </c>
      <c r="U1462" s="25">
        <f>VLOOKUP(A1462,Übersicht!$C$2:$M$67,11,FALSE)</f>
        <v>400</v>
      </c>
      <c r="V1462" s="25" t="str">
        <f>VLOOKUP(A1462,Übersicht!$C$2:$N$67,12,FALSE)</f>
        <v>-</v>
      </c>
      <c r="W1462" s="25" t="str">
        <f>VLOOKUP(A1462,Übersicht!$C$2:$O$67,13,FALSE)</f>
        <v>-</v>
      </c>
      <c r="X1462" s="4" t="s">
        <v>67</v>
      </c>
    </row>
    <row r="1463" spans="1:24" x14ac:dyDescent="0.35">
      <c r="A1463" s="3">
        <v>4001</v>
      </c>
      <c r="B1463" t="s">
        <v>52</v>
      </c>
      <c r="C1463" t="s">
        <v>53</v>
      </c>
      <c r="D1463" s="23">
        <f>VLOOKUP(A1463,Übersicht!$C$2:$D$67,2,FALSE)</f>
        <v>0</v>
      </c>
      <c r="E1463" s="23">
        <f>VLOOKUP(A1463,Übersicht!$C$2:$E$67,3,FALSE)</f>
        <v>0</v>
      </c>
      <c r="F1463" s="3">
        <v>1457</v>
      </c>
      <c r="G1463" s="3">
        <f>VLOOKUP(A1463,Übersicht!$C$2:$P$67,14,FALSE)</f>
        <v>4</v>
      </c>
      <c r="H1463" s="3">
        <v>1</v>
      </c>
      <c r="I1463" s="24">
        <v>287307.42499999999</v>
      </c>
      <c r="J1463" s="3">
        <v>2003</v>
      </c>
      <c r="K1463" s="4">
        <f>IF(M1463-('MKG (best case)'!$K$2-J1463)&lt;=0,0,M1463-('MKG (best case)'!$K$2-J1463))</f>
        <v>42</v>
      </c>
      <c r="L1463" s="21">
        <f>VLOOKUP(A1463,Übersicht!$C$2:$F$67,4,FALSE)</f>
        <v>60</v>
      </c>
      <c r="M1463" s="21">
        <f>VLOOKUP(A1463,Übersicht!$C$2:$F$67,4,FALSE)</f>
        <v>60</v>
      </c>
      <c r="N1463" s="3" t="s">
        <v>67</v>
      </c>
      <c r="O1463" s="3">
        <v>1</v>
      </c>
      <c r="P1463" s="4">
        <f>VLOOKUP(A1463,Übersicht!$C$2:$I$67,7,FALSE)*100</f>
        <v>100</v>
      </c>
      <c r="Q1463" s="4" t="s">
        <v>67</v>
      </c>
      <c r="R1463" s="4">
        <f>VLOOKUP(A1463,Übersicht!$C$2:$J$67,8,FALSE)*100</f>
        <v>100</v>
      </c>
      <c r="S1463" s="4" t="str">
        <f>VLOOKUP(A1463,Übersicht!$C$2:$K$67,9,FALSE)</f>
        <v>-</v>
      </c>
      <c r="T1463" s="4" t="str">
        <f>VLOOKUP(A1463,Übersicht!$C$2:$L$67,10,FALSE)</f>
        <v>-</v>
      </c>
      <c r="U1463" s="25">
        <f>VLOOKUP(A1463,Übersicht!$C$2:$M$67,11,FALSE)</f>
        <v>400</v>
      </c>
      <c r="V1463" s="25" t="str">
        <f>VLOOKUP(A1463,Übersicht!$C$2:$N$67,12,FALSE)</f>
        <v>-</v>
      </c>
      <c r="W1463" s="25" t="str">
        <f>VLOOKUP(A1463,Übersicht!$C$2:$O$67,13,FALSE)</f>
        <v>-</v>
      </c>
      <c r="X1463" s="4" t="s">
        <v>67</v>
      </c>
    </row>
    <row r="1464" spans="1:24" x14ac:dyDescent="0.35">
      <c r="A1464" s="3">
        <v>4001</v>
      </c>
      <c r="B1464" t="s">
        <v>52</v>
      </c>
      <c r="C1464" t="s">
        <v>53</v>
      </c>
      <c r="D1464" s="23">
        <f>VLOOKUP(A1464,Übersicht!$C$2:$D$67,2,FALSE)</f>
        <v>0</v>
      </c>
      <c r="E1464" s="23">
        <f>VLOOKUP(A1464,Übersicht!$C$2:$E$67,3,FALSE)</f>
        <v>0</v>
      </c>
      <c r="F1464" s="3">
        <v>1458</v>
      </c>
      <c r="G1464" s="3">
        <f>VLOOKUP(A1464,Übersicht!$C$2:$P$67,14,FALSE)</f>
        <v>4</v>
      </c>
      <c r="H1464" s="3">
        <v>1</v>
      </c>
      <c r="I1464" s="24">
        <v>287307.42499999999</v>
      </c>
      <c r="J1464" s="3">
        <v>2004</v>
      </c>
      <c r="K1464" s="4">
        <f>IF(M1464-('MKG (best case)'!$K$2-J1464)&lt;=0,0,M1464-('MKG (best case)'!$K$2-J1464))</f>
        <v>43</v>
      </c>
      <c r="L1464" s="21">
        <f>VLOOKUP(A1464,Übersicht!$C$2:$F$67,4,FALSE)</f>
        <v>60</v>
      </c>
      <c r="M1464" s="21">
        <f>VLOOKUP(A1464,Übersicht!$C$2:$F$67,4,FALSE)</f>
        <v>60</v>
      </c>
      <c r="N1464" s="3" t="s">
        <v>67</v>
      </c>
      <c r="O1464" s="3">
        <v>1</v>
      </c>
      <c r="P1464" s="4">
        <f>VLOOKUP(A1464,Übersicht!$C$2:$I$67,7,FALSE)*100</f>
        <v>100</v>
      </c>
      <c r="Q1464" s="4" t="s">
        <v>67</v>
      </c>
      <c r="R1464" s="4">
        <f>VLOOKUP(A1464,Übersicht!$C$2:$J$67,8,FALSE)*100</f>
        <v>100</v>
      </c>
      <c r="S1464" s="4" t="str">
        <f>VLOOKUP(A1464,Übersicht!$C$2:$K$67,9,FALSE)</f>
        <v>-</v>
      </c>
      <c r="T1464" s="4" t="str">
        <f>VLOOKUP(A1464,Übersicht!$C$2:$L$67,10,FALSE)</f>
        <v>-</v>
      </c>
      <c r="U1464" s="25">
        <f>VLOOKUP(A1464,Übersicht!$C$2:$M$67,11,FALSE)</f>
        <v>400</v>
      </c>
      <c r="V1464" s="25" t="str">
        <f>VLOOKUP(A1464,Übersicht!$C$2:$N$67,12,FALSE)</f>
        <v>-</v>
      </c>
      <c r="W1464" s="25" t="str">
        <f>VLOOKUP(A1464,Übersicht!$C$2:$O$67,13,FALSE)</f>
        <v>-</v>
      </c>
      <c r="X1464" s="4" t="s">
        <v>67</v>
      </c>
    </row>
    <row r="1465" spans="1:24" x14ac:dyDescent="0.35">
      <c r="A1465" s="3">
        <v>4001</v>
      </c>
      <c r="B1465" t="s">
        <v>52</v>
      </c>
      <c r="C1465" t="s">
        <v>53</v>
      </c>
      <c r="D1465" s="23">
        <f>VLOOKUP(A1465,Übersicht!$C$2:$D$67,2,FALSE)</f>
        <v>0</v>
      </c>
      <c r="E1465" s="23">
        <f>VLOOKUP(A1465,Übersicht!$C$2:$E$67,3,FALSE)</f>
        <v>0</v>
      </c>
      <c r="F1465" s="3">
        <v>1459</v>
      </c>
      <c r="G1465" s="3">
        <f>VLOOKUP(A1465,Übersicht!$C$2:$P$67,14,FALSE)</f>
        <v>4</v>
      </c>
      <c r="H1465" s="3">
        <v>1</v>
      </c>
      <c r="I1465" s="24">
        <v>287307.42499999999</v>
      </c>
      <c r="J1465" s="3">
        <v>2005</v>
      </c>
      <c r="K1465" s="4">
        <f>IF(M1465-('MKG (best case)'!$K$2-J1465)&lt;=0,0,M1465-('MKG (best case)'!$K$2-J1465))</f>
        <v>44</v>
      </c>
      <c r="L1465" s="21">
        <f>VLOOKUP(A1465,Übersicht!$C$2:$F$67,4,FALSE)</f>
        <v>60</v>
      </c>
      <c r="M1465" s="21">
        <f>VLOOKUP(A1465,Übersicht!$C$2:$F$67,4,FALSE)</f>
        <v>60</v>
      </c>
      <c r="N1465" s="3" t="s">
        <v>67</v>
      </c>
      <c r="O1465" s="3">
        <v>1</v>
      </c>
      <c r="P1465" s="4">
        <f>VLOOKUP(A1465,Übersicht!$C$2:$I$67,7,FALSE)*100</f>
        <v>100</v>
      </c>
      <c r="Q1465" s="4" t="s">
        <v>67</v>
      </c>
      <c r="R1465" s="4">
        <f>VLOOKUP(A1465,Übersicht!$C$2:$J$67,8,FALSE)*100</f>
        <v>100</v>
      </c>
      <c r="S1465" s="4" t="str">
        <f>VLOOKUP(A1465,Übersicht!$C$2:$K$67,9,FALSE)</f>
        <v>-</v>
      </c>
      <c r="T1465" s="4" t="str">
        <f>VLOOKUP(A1465,Übersicht!$C$2:$L$67,10,FALSE)</f>
        <v>-</v>
      </c>
      <c r="U1465" s="25">
        <f>VLOOKUP(A1465,Übersicht!$C$2:$M$67,11,FALSE)</f>
        <v>400</v>
      </c>
      <c r="V1465" s="25" t="str">
        <f>VLOOKUP(A1465,Übersicht!$C$2:$N$67,12,FALSE)</f>
        <v>-</v>
      </c>
      <c r="W1465" s="25" t="str">
        <f>VLOOKUP(A1465,Übersicht!$C$2:$O$67,13,FALSE)</f>
        <v>-</v>
      </c>
      <c r="X1465" s="4" t="s">
        <v>67</v>
      </c>
    </row>
    <row r="1466" spans="1:24" x14ac:dyDescent="0.35">
      <c r="A1466" s="3">
        <v>4001</v>
      </c>
      <c r="B1466" t="s">
        <v>52</v>
      </c>
      <c r="C1466" t="s">
        <v>53</v>
      </c>
      <c r="D1466" s="23">
        <f>VLOOKUP(A1466,Übersicht!$C$2:$D$67,2,FALSE)</f>
        <v>0</v>
      </c>
      <c r="E1466" s="23">
        <f>VLOOKUP(A1466,Übersicht!$C$2:$E$67,3,FALSE)</f>
        <v>0</v>
      </c>
      <c r="F1466" s="3">
        <v>1460</v>
      </c>
      <c r="G1466" s="3">
        <f>VLOOKUP(A1466,Übersicht!$C$2:$P$67,14,FALSE)</f>
        <v>4</v>
      </c>
      <c r="H1466" s="3">
        <v>1</v>
      </c>
      <c r="I1466" s="24">
        <v>287307.42499999999</v>
      </c>
      <c r="J1466" s="3">
        <v>2006</v>
      </c>
      <c r="K1466" s="4">
        <f>IF(M1466-('MKG (best case)'!$K$2-J1466)&lt;=0,0,M1466-('MKG (best case)'!$K$2-J1466))</f>
        <v>45</v>
      </c>
      <c r="L1466" s="21">
        <f>VLOOKUP(A1466,Übersicht!$C$2:$F$67,4,FALSE)</f>
        <v>60</v>
      </c>
      <c r="M1466" s="21">
        <f>VLOOKUP(A1466,Übersicht!$C$2:$F$67,4,FALSE)</f>
        <v>60</v>
      </c>
      <c r="N1466" s="3" t="s">
        <v>67</v>
      </c>
      <c r="O1466" s="3">
        <v>1</v>
      </c>
      <c r="P1466" s="4">
        <f>VLOOKUP(A1466,Übersicht!$C$2:$I$67,7,FALSE)*100</f>
        <v>100</v>
      </c>
      <c r="Q1466" s="4" t="s">
        <v>67</v>
      </c>
      <c r="R1466" s="4">
        <f>VLOOKUP(A1466,Übersicht!$C$2:$J$67,8,FALSE)*100</f>
        <v>100</v>
      </c>
      <c r="S1466" s="4" t="str">
        <f>VLOOKUP(A1466,Übersicht!$C$2:$K$67,9,FALSE)</f>
        <v>-</v>
      </c>
      <c r="T1466" s="4" t="str">
        <f>VLOOKUP(A1466,Übersicht!$C$2:$L$67,10,FALSE)</f>
        <v>-</v>
      </c>
      <c r="U1466" s="25">
        <f>VLOOKUP(A1466,Übersicht!$C$2:$M$67,11,FALSE)</f>
        <v>400</v>
      </c>
      <c r="V1466" s="25" t="str">
        <f>VLOOKUP(A1466,Übersicht!$C$2:$N$67,12,FALSE)</f>
        <v>-</v>
      </c>
      <c r="W1466" s="25" t="str">
        <f>VLOOKUP(A1466,Übersicht!$C$2:$O$67,13,FALSE)</f>
        <v>-</v>
      </c>
      <c r="X1466" s="4" t="s">
        <v>67</v>
      </c>
    </row>
    <row r="1467" spans="1:24" x14ac:dyDescent="0.35">
      <c r="A1467" s="3">
        <v>4001</v>
      </c>
      <c r="B1467" t="s">
        <v>52</v>
      </c>
      <c r="C1467" t="s">
        <v>53</v>
      </c>
      <c r="D1467" s="23">
        <f>VLOOKUP(A1467,Übersicht!$C$2:$D$67,2,FALSE)</f>
        <v>0</v>
      </c>
      <c r="E1467" s="23">
        <f>VLOOKUP(A1467,Übersicht!$C$2:$E$67,3,FALSE)</f>
        <v>0</v>
      </c>
      <c r="F1467" s="3">
        <v>1461</v>
      </c>
      <c r="G1467" s="3">
        <f>VLOOKUP(A1467,Übersicht!$C$2:$P$67,14,FALSE)</f>
        <v>4</v>
      </c>
      <c r="H1467" s="3">
        <v>1</v>
      </c>
      <c r="I1467" s="24">
        <v>287307.42499999999</v>
      </c>
      <c r="J1467" s="3">
        <v>2007</v>
      </c>
      <c r="K1467" s="4">
        <f>IF(M1467-('MKG (best case)'!$K$2-J1467)&lt;=0,0,M1467-('MKG (best case)'!$K$2-J1467))</f>
        <v>46</v>
      </c>
      <c r="L1467" s="21">
        <f>VLOOKUP(A1467,Übersicht!$C$2:$F$67,4,FALSE)</f>
        <v>60</v>
      </c>
      <c r="M1467" s="21">
        <f>VLOOKUP(A1467,Übersicht!$C$2:$F$67,4,FALSE)</f>
        <v>60</v>
      </c>
      <c r="N1467" s="3" t="s">
        <v>67</v>
      </c>
      <c r="O1467" s="3">
        <v>1</v>
      </c>
      <c r="P1467" s="4">
        <f>VLOOKUP(A1467,Übersicht!$C$2:$I$67,7,FALSE)*100</f>
        <v>100</v>
      </c>
      <c r="Q1467" s="4" t="s">
        <v>67</v>
      </c>
      <c r="R1467" s="4">
        <f>VLOOKUP(A1467,Übersicht!$C$2:$J$67,8,FALSE)*100</f>
        <v>100</v>
      </c>
      <c r="S1467" s="4" t="str">
        <f>VLOOKUP(A1467,Übersicht!$C$2:$K$67,9,FALSE)</f>
        <v>-</v>
      </c>
      <c r="T1467" s="4" t="str">
        <f>VLOOKUP(A1467,Übersicht!$C$2:$L$67,10,FALSE)</f>
        <v>-</v>
      </c>
      <c r="U1467" s="25">
        <f>VLOOKUP(A1467,Übersicht!$C$2:$M$67,11,FALSE)</f>
        <v>400</v>
      </c>
      <c r="V1467" s="25" t="str">
        <f>VLOOKUP(A1467,Übersicht!$C$2:$N$67,12,FALSE)</f>
        <v>-</v>
      </c>
      <c r="W1467" s="25" t="str">
        <f>VLOOKUP(A1467,Übersicht!$C$2:$O$67,13,FALSE)</f>
        <v>-</v>
      </c>
      <c r="X1467" s="4" t="s">
        <v>67</v>
      </c>
    </row>
    <row r="1468" spans="1:24" x14ac:dyDescent="0.35">
      <c r="A1468" s="3">
        <v>4001</v>
      </c>
      <c r="B1468" t="s">
        <v>52</v>
      </c>
      <c r="C1468" t="s">
        <v>53</v>
      </c>
      <c r="D1468" s="23">
        <f>VLOOKUP(A1468,Übersicht!$C$2:$D$67,2,FALSE)</f>
        <v>0</v>
      </c>
      <c r="E1468" s="23">
        <f>VLOOKUP(A1468,Übersicht!$C$2:$E$67,3,FALSE)</f>
        <v>0</v>
      </c>
      <c r="F1468" s="3">
        <v>1462</v>
      </c>
      <c r="G1468" s="3">
        <f>VLOOKUP(A1468,Übersicht!$C$2:$P$67,14,FALSE)</f>
        <v>4</v>
      </c>
      <c r="H1468" s="3">
        <v>1</v>
      </c>
      <c r="I1468" s="24">
        <v>287307.42499999999</v>
      </c>
      <c r="J1468" s="3">
        <v>2008</v>
      </c>
      <c r="K1468" s="4">
        <f>IF(M1468-('MKG (best case)'!$K$2-J1468)&lt;=0,0,M1468-('MKG (best case)'!$K$2-J1468))</f>
        <v>47</v>
      </c>
      <c r="L1468" s="21">
        <f>VLOOKUP(A1468,Übersicht!$C$2:$F$67,4,FALSE)</f>
        <v>60</v>
      </c>
      <c r="M1468" s="21">
        <f>VLOOKUP(A1468,Übersicht!$C$2:$F$67,4,FALSE)</f>
        <v>60</v>
      </c>
      <c r="N1468" s="3" t="s">
        <v>67</v>
      </c>
      <c r="O1468" s="3">
        <v>1</v>
      </c>
      <c r="P1468" s="4">
        <f>VLOOKUP(A1468,Übersicht!$C$2:$I$67,7,FALSE)*100</f>
        <v>100</v>
      </c>
      <c r="Q1468" s="4" t="s">
        <v>67</v>
      </c>
      <c r="R1468" s="4">
        <f>VLOOKUP(A1468,Übersicht!$C$2:$J$67,8,FALSE)*100</f>
        <v>100</v>
      </c>
      <c r="S1468" s="4" t="str">
        <f>VLOOKUP(A1468,Übersicht!$C$2:$K$67,9,FALSE)</f>
        <v>-</v>
      </c>
      <c r="T1468" s="4" t="str">
        <f>VLOOKUP(A1468,Übersicht!$C$2:$L$67,10,FALSE)</f>
        <v>-</v>
      </c>
      <c r="U1468" s="25">
        <f>VLOOKUP(A1468,Übersicht!$C$2:$M$67,11,FALSE)</f>
        <v>400</v>
      </c>
      <c r="V1468" s="25" t="str">
        <f>VLOOKUP(A1468,Übersicht!$C$2:$N$67,12,FALSE)</f>
        <v>-</v>
      </c>
      <c r="W1468" s="25" t="str">
        <f>VLOOKUP(A1468,Übersicht!$C$2:$O$67,13,FALSE)</f>
        <v>-</v>
      </c>
      <c r="X1468" s="4" t="s">
        <v>67</v>
      </c>
    </row>
    <row r="1469" spans="1:24" x14ac:dyDescent="0.35">
      <c r="A1469" s="3">
        <v>4001</v>
      </c>
      <c r="B1469" t="s">
        <v>52</v>
      </c>
      <c r="C1469" t="s">
        <v>53</v>
      </c>
      <c r="D1469" s="23">
        <f>VLOOKUP(A1469,Übersicht!$C$2:$D$67,2,FALSE)</f>
        <v>0</v>
      </c>
      <c r="E1469" s="23">
        <f>VLOOKUP(A1469,Übersicht!$C$2:$E$67,3,FALSE)</f>
        <v>0</v>
      </c>
      <c r="F1469" s="3">
        <v>1463</v>
      </c>
      <c r="G1469" s="3">
        <f>VLOOKUP(A1469,Übersicht!$C$2:$P$67,14,FALSE)</f>
        <v>4</v>
      </c>
      <c r="H1469" s="3">
        <v>1</v>
      </c>
      <c r="I1469" s="24">
        <v>287307.42499999999</v>
      </c>
      <c r="J1469" s="3">
        <v>2009</v>
      </c>
      <c r="K1469" s="4">
        <f>IF(M1469-('MKG (best case)'!$K$2-J1469)&lt;=0,0,M1469-('MKG (best case)'!$K$2-J1469))</f>
        <v>48</v>
      </c>
      <c r="L1469" s="21">
        <f>VLOOKUP(A1469,Übersicht!$C$2:$F$67,4,FALSE)</f>
        <v>60</v>
      </c>
      <c r="M1469" s="21">
        <f>VLOOKUP(A1469,Übersicht!$C$2:$F$67,4,FALSE)</f>
        <v>60</v>
      </c>
      <c r="N1469" s="3" t="s">
        <v>67</v>
      </c>
      <c r="O1469" s="3">
        <v>1</v>
      </c>
      <c r="P1469" s="4">
        <f>VLOOKUP(A1469,Übersicht!$C$2:$I$67,7,FALSE)*100</f>
        <v>100</v>
      </c>
      <c r="Q1469" s="4" t="s">
        <v>67</v>
      </c>
      <c r="R1469" s="4">
        <f>VLOOKUP(A1469,Übersicht!$C$2:$J$67,8,FALSE)*100</f>
        <v>100</v>
      </c>
      <c r="S1469" s="4" t="str">
        <f>VLOOKUP(A1469,Übersicht!$C$2:$K$67,9,FALSE)</f>
        <v>-</v>
      </c>
      <c r="T1469" s="4" t="str">
        <f>VLOOKUP(A1469,Übersicht!$C$2:$L$67,10,FALSE)</f>
        <v>-</v>
      </c>
      <c r="U1469" s="25">
        <f>VLOOKUP(A1469,Übersicht!$C$2:$M$67,11,FALSE)</f>
        <v>400</v>
      </c>
      <c r="V1469" s="25" t="str">
        <f>VLOOKUP(A1469,Übersicht!$C$2:$N$67,12,FALSE)</f>
        <v>-</v>
      </c>
      <c r="W1469" s="25" t="str">
        <f>VLOOKUP(A1469,Übersicht!$C$2:$O$67,13,FALSE)</f>
        <v>-</v>
      </c>
      <c r="X1469" s="4" t="s">
        <v>67</v>
      </c>
    </row>
    <row r="1470" spans="1:24" x14ac:dyDescent="0.35">
      <c r="A1470" s="3">
        <v>4001</v>
      </c>
      <c r="B1470" t="s">
        <v>52</v>
      </c>
      <c r="C1470" t="s">
        <v>53</v>
      </c>
      <c r="D1470" s="23">
        <f>VLOOKUP(A1470,Übersicht!$C$2:$D$67,2,FALSE)</f>
        <v>0</v>
      </c>
      <c r="E1470" s="23">
        <f>VLOOKUP(A1470,Übersicht!$C$2:$E$67,3,FALSE)</f>
        <v>0</v>
      </c>
      <c r="F1470" s="3">
        <v>1464</v>
      </c>
      <c r="G1470" s="3">
        <f>VLOOKUP(A1470,Übersicht!$C$2:$P$67,14,FALSE)</f>
        <v>4</v>
      </c>
      <c r="H1470" s="3">
        <v>1</v>
      </c>
      <c r="I1470" s="24">
        <v>287307.42499999999</v>
      </c>
      <c r="J1470" s="3">
        <v>2010</v>
      </c>
      <c r="K1470" s="4">
        <f>IF(M1470-('MKG (best case)'!$K$2-J1470)&lt;=0,0,M1470-('MKG (best case)'!$K$2-J1470))</f>
        <v>49</v>
      </c>
      <c r="L1470" s="21">
        <f>VLOOKUP(A1470,Übersicht!$C$2:$F$67,4,FALSE)</f>
        <v>60</v>
      </c>
      <c r="M1470" s="21">
        <f>VLOOKUP(A1470,Übersicht!$C$2:$F$67,4,FALSE)</f>
        <v>60</v>
      </c>
      <c r="N1470" s="3" t="s">
        <v>67</v>
      </c>
      <c r="O1470" s="3">
        <v>1</v>
      </c>
      <c r="P1470" s="4">
        <f>VLOOKUP(A1470,Übersicht!$C$2:$I$67,7,FALSE)*100</f>
        <v>100</v>
      </c>
      <c r="Q1470" s="4" t="s">
        <v>67</v>
      </c>
      <c r="R1470" s="4">
        <f>VLOOKUP(A1470,Übersicht!$C$2:$J$67,8,FALSE)*100</f>
        <v>100</v>
      </c>
      <c r="S1470" s="4" t="str">
        <f>VLOOKUP(A1470,Übersicht!$C$2:$K$67,9,FALSE)</f>
        <v>-</v>
      </c>
      <c r="T1470" s="4" t="str">
        <f>VLOOKUP(A1470,Übersicht!$C$2:$L$67,10,FALSE)</f>
        <v>-</v>
      </c>
      <c r="U1470" s="25">
        <f>VLOOKUP(A1470,Übersicht!$C$2:$M$67,11,FALSE)</f>
        <v>400</v>
      </c>
      <c r="V1470" s="25" t="str">
        <f>VLOOKUP(A1470,Übersicht!$C$2:$N$67,12,FALSE)</f>
        <v>-</v>
      </c>
      <c r="W1470" s="25" t="str">
        <f>VLOOKUP(A1470,Übersicht!$C$2:$O$67,13,FALSE)</f>
        <v>-</v>
      </c>
      <c r="X1470" s="4" t="s">
        <v>67</v>
      </c>
    </row>
    <row r="1471" spans="1:24" x14ac:dyDescent="0.35">
      <c r="A1471" s="3">
        <v>4001</v>
      </c>
      <c r="B1471" t="s">
        <v>52</v>
      </c>
      <c r="C1471" t="s">
        <v>53</v>
      </c>
      <c r="D1471" s="23">
        <f>VLOOKUP(A1471,Übersicht!$C$2:$D$67,2,FALSE)</f>
        <v>0</v>
      </c>
      <c r="E1471" s="23">
        <f>VLOOKUP(A1471,Übersicht!$C$2:$E$67,3,FALSE)</f>
        <v>0</v>
      </c>
      <c r="F1471" s="3">
        <v>1465</v>
      </c>
      <c r="G1471" s="3">
        <f>VLOOKUP(A1471,Übersicht!$C$2:$P$67,14,FALSE)</f>
        <v>4</v>
      </c>
      <c r="H1471" s="3">
        <v>1</v>
      </c>
      <c r="I1471" s="24">
        <v>287307.42499999999</v>
      </c>
      <c r="J1471" s="3">
        <v>2011</v>
      </c>
      <c r="K1471" s="4">
        <f>IF(M1471-('MKG (best case)'!$K$2-J1471)&lt;=0,0,M1471-('MKG (best case)'!$K$2-J1471))</f>
        <v>50</v>
      </c>
      <c r="L1471" s="21">
        <f>VLOOKUP(A1471,Übersicht!$C$2:$F$67,4,FALSE)</f>
        <v>60</v>
      </c>
      <c r="M1471" s="21">
        <f>VLOOKUP(A1471,Übersicht!$C$2:$F$67,4,FALSE)</f>
        <v>60</v>
      </c>
      <c r="N1471" s="3" t="s">
        <v>67</v>
      </c>
      <c r="O1471" s="3">
        <v>1</v>
      </c>
      <c r="P1471" s="4">
        <f>VLOOKUP(A1471,Übersicht!$C$2:$I$67,7,FALSE)*100</f>
        <v>100</v>
      </c>
      <c r="Q1471" s="4" t="s">
        <v>67</v>
      </c>
      <c r="R1471" s="4">
        <f>VLOOKUP(A1471,Übersicht!$C$2:$J$67,8,FALSE)*100</f>
        <v>100</v>
      </c>
      <c r="S1471" s="4" t="str">
        <f>VLOOKUP(A1471,Übersicht!$C$2:$K$67,9,FALSE)</f>
        <v>-</v>
      </c>
      <c r="T1471" s="4" t="str">
        <f>VLOOKUP(A1471,Übersicht!$C$2:$L$67,10,FALSE)</f>
        <v>-</v>
      </c>
      <c r="U1471" s="25">
        <f>VLOOKUP(A1471,Übersicht!$C$2:$M$67,11,FALSE)</f>
        <v>400</v>
      </c>
      <c r="V1471" s="25" t="str">
        <f>VLOOKUP(A1471,Übersicht!$C$2:$N$67,12,FALSE)</f>
        <v>-</v>
      </c>
      <c r="W1471" s="25" t="str">
        <f>VLOOKUP(A1471,Übersicht!$C$2:$O$67,13,FALSE)</f>
        <v>-</v>
      </c>
      <c r="X1471" s="4" t="s">
        <v>67</v>
      </c>
    </row>
    <row r="1472" spans="1:24" x14ac:dyDescent="0.35">
      <c r="A1472" s="3">
        <v>4001</v>
      </c>
      <c r="B1472" t="s">
        <v>52</v>
      </c>
      <c r="C1472" t="s">
        <v>53</v>
      </c>
      <c r="D1472" s="23">
        <f>VLOOKUP(A1472,Übersicht!$C$2:$D$67,2,FALSE)</f>
        <v>0</v>
      </c>
      <c r="E1472" s="23">
        <f>VLOOKUP(A1472,Übersicht!$C$2:$E$67,3,FALSE)</f>
        <v>0</v>
      </c>
      <c r="F1472" s="3">
        <v>1466</v>
      </c>
      <c r="G1472" s="3">
        <f>VLOOKUP(A1472,Übersicht!$C$2:$P$67,14,FALSE)</f>
        <v>4</v>
      </c>
      <c r="H1472" s="3">
        <v>1</v>
      </c>
      <c r="I1472" s="24">
        <v>287307.42499999999</v>
      </c>
      <c r="J1472" s="3">
        <v>2012</v>
      </c>
      <c r="K1472" s="4">
        <f>IF(M1472-('MKG (best case)'!$K$2-J1472)&lt;=0,0,M1472-('MKG (best case)'!$K$2-J1472))</f>
        <v>51</v>
      </c>
      <c r="L1472" s="21">
        <f>VLOOKUP(A1472,Übersicht!$C$2:$F$67,4,FALSE)</f>
        <v>60</v>
      </c>
      <c r="M1472" s="21">
        <f>VLOOKUP(A1472,Übersicht!$C$2:$F$67,4,FALSE)</f>
        <v>60</v>
      </c>
      <c r="N1472" s="3" t="s">
        <v>67</v>
      </c>
      <c r="O1472" s="3">
        <v>1</v>
      </c>
      <c r="P1472" s="4">
        <f>VLOOKUP(A1472,Übersicht!$C$2:$I$67,7,FALSE)*100</f>
        <v>100</v>
      </c>
      <c r="Q1472" s="4" t="s">
        <v>67</v>
      </c>
      <c r="R1472" s="4">
        <f>VLOOKUP(A1472,Übersicht!$C$2:$J$67,8,FALSE)*100</f>
        <v>100</v>
      </c>
      <c r="S1472" s="4" t="str">
        <f>VLOOKUP(A1472,Übersicht!$C$2:$K$67,9,FALSE)</f>
        <v>-</v>
      </c>
      <c r="T1472" s="4" t="str">
        <f>VLOOKUP(A1472,Übersicht!$C$2:$L$67,10,FALSE)</f>
        <v>-</v>
      </c>
      <c r="U1472" s="25">
        <f>VLOOKUP(A1472,Übersicht!$C$2:$M$67,11,FALSE)</f>
        <v>400</v>
      </c>
      <c r="V1472" s="25" t="str">
        <f>VLOOKUP(A1472,Übersicht!$C$2:$N$67,12,FALSE)</f>
        <v>-</v>
      </c>
      <c r="W1472" s="25" t="str">
        <f>VLOOKUP(A1472,Übersicht!$C$2:$O$67,13,FALSE)</f>
        <v>-</v>
      </c>
      <c r="X1472" s="4" t="s">
        <v>67</v>
      </c>
    </row>
    <row r="1473" spans="1:24" x14ac:dyDescent="0.35">
      <c r="A1473" s="3">
        <v>4001</v>
      </c>
      <c r="B1473" t="s">
        <v>52</v>
      </c>
      <c r="C1473" t="s">
        <v>53</v>
      </c>
      <c r="D1473" s="23">
        <f>VLOOKUP(A1473,Übersicht!$C$2:$D$67,2,FALSE)</f>
        <v>0</v>
      </c>
      <c r="E1473" s="23">
        <f>VLOOKUP(A1473,Übersicht!$C$2:$E$67,3,FALSE)</f>
        <v>0</v>
      </c>
      <c r="F1473" s="3">
        <v>1467</v>
      </c>
      <c r="G1473" s="3">
        <f>VLOOKUP(A1473,Übersicht!$C$2:$P$67,14,FALSE)</f>
        <v>4</v>
      </c>
      <c r="H1473" s="3">
        <v>1</v>
      </c>
      <c r="I1473" s="24">
        <v>287307.42499999999</v>
      </c>
      <c r="J1473" s="3">
        <v>2013</v>
      </c>
      <c r="K1473" s="4">
        <f>IF(M1473-('MKG (best case)'!$K$2-J1473)&lt;=0,0,M1473-('MKG (best case)'!$K$2-J1473))</f>
        <v>52</v>
      </c>
      <c r="L1473" s="21">
        <f>VLOOKUP(A1473,Übersicht!$C$2:$F$67,4,FALSE)</f>
        <v>60</v>
      </c>
      <c r="M1473" s="21">
        <f>VLOOKUP(A1473,Übersicht!$C$2:$F$67,4,FALSE)</f>
        <v>60</v>
      </c>
      <c r="N1473" s="3" t="s">
        <v>67</v>
      </c>
      <c r="O1473" s="3">
        <v>1</v>
      </c>
      <c r="P1473" s="4">
        <f>VLOOKUP(A1473,Übersicht!$C$2:$I$67,7,FALSE)*100</f>
        <v>100</v>
      </c>
      <c r="Q1473" s="4" t="s">
        <v>67</v>
      </c>
      <c r="R1473" s="4">
        <f>VLOOKUP(A1473,Übersicht!$C$2:$J$67,8,FALSE)*100</f>
        <v>100</v>
      </c>
      <c r="S1473" s="4" t="str">
        <f>VLOOKUP(A1473,Übersicht!$C$2:$K$67,9,FALSE)</f>
        <v>-</v>
      </c>
      <c r="T1473" s="4" t="str">
        <f>VLOOKUP(A1473,Übersicht!$C$2:$L$67,10,FALSE)</f>
        <v>-</v>
      </c>
      <c r="U1473" s="25">
        <f>VLOOKUP(A1473,Übersicht!$C$2:$M$67,11,FALSE)</f>
        <v>400</v>
      </c>
      <c r="V1473" s="25" t="str">
        <f>VLOOKUP(A1473,Übersicht!$C$2:$N$67,12,FALSE)</f>
        <v>-</v>
      </c>
      <c r="W1473" s="25" t="str">
        <f>VLOOKUP(A1473,Übersicht!$C$2:$O$67,13,FALSE)</f>
        <v>-</v>
      </c>
      <c r="X1473" s="4" t="s">
        <v>67</v>
      </c>
    </row>
    <row r="1474" spans="1:24" x14ac:dyDescent="0.35">
      <c r="A1474" s="3">
        <v>4001</v>
      </c>
      <c r="B1474" t="s">
        <v>52</v>
      </c>
      <c r="C1474" t="s">
        <v>53</v>
      </c>
      <c r="D1474" s="23">
        <f>VLOOKUP(A1474,Übersicht!$C$2:$D$67,2,FALSE)</f>
        <v>0</v>
      </c>
      <c r="E1474" s="23">
        <f>VLOOKUP(A1474,Übersicht!$C$2:$E$67,3,FALSE)</f>
        <v>0</v>
      </c>
      <c r="F1474" s="3">
        <v>1468</v>
      </c>
      <c r="G1474" s="3">
        <f>VLOOKUP(A1474,Übersicht!$C$2:$P$67,14,FALSE)</f>
        <v>4</v>
      </c>
      <c r="H1474" s="3">
        <v>1</v>
      </c>
      <c r="I1474" s="24">
        <v>287307.42499999999</v>
      </c>
      <c r="J1474" s="3">
        <v>2014</v>
      </c>
      <c r="K1474" s="4">
        <f>IF(M1474-('MKG (best case)'!$K$2-J1474)&lt;=0,0,M1474-('MKG (best case)'!$K$2-J1474))</f>
        <v>53</v>
      </c>
      <c r="L1474" s="21">
        <f>VLOOKUP(A1474,Übersicht!$C$2:$F$67,4,FALSE)</f>
        <v>60</v>
      </c>
      <c r="M1474" s="21">
        <f>VLOOKUP(A1474,Übersicht!$C$2:$F$67,4,FALSE)</f>
        <v>60</v>
      </c>
      <c r="N1474" s="3" t="s">
        <v>67</v>
      </c>
      <c r="O1474" s="3">
        <v>1</v>
      </c>
      <c r="P1474" s="4">
        <f>VLOOKUP(A1474,Übersicht!$C$2:$I$67,7,FALSE)*100</f>
        <v>100</v>
      </c>
      <c r="Q1474" s="4" t="s">
        <v>67</v>
      </c>
      <c r="R1474" s="4">
        <f>VLOOKUP(A1474,Übersicht!$C$2:$J$67,8,FALSE)*100</f>
        <v>100</v>
      </c>
      <c r="S1474" s="4" t="str">
        <f>VLOOKUP(A1474,Übersicht!$C$2:$K$67,9,FALSE)</f>
        <v>-</v>
      </c>
      <c r="T1474" s="4" t="str">
        <f>VLOOKUP(A1474,Übersicht!$C$2:$L$67,10,FALSE)</f>
        <v>-</v>
      </c>
      <c r="U1474" s="25">
        <f>VLOOKUP(A1474,Übersicht!$C$2:$M$67,11,FALSE)</f>
        <v>400</v>
      </c>
      <c r="V1474" s="25" t="str">
        <f>VLOOKUP(A1474,Übersicht!$C$2:$N$67,12,FALSE)</f>
        <v>-</v>
      </c>
      <c r="W1474" s="25" t="str">
        <f>VLOOKUP(A1474,Übersicht!$C$2:$O$67,13,FALSE)</f>
        <v>-</v>
      </c>
      <c r="X1474" s="4" t="s">
        <v>67</v>
      </c>
    </row>
    <row r="1475" spans="1:24" x14ac:dyDescent="0.35">
      <c r="A1475" s="3">
        <v>4001</v>
      </c>
      <c r="B1475" t="s">
        <v>52</v>
      </c>
      <c r="C1475" t="s">
        <v>53</v>
      </c>
      <c r="D1475" s="23">
        <f>VLOOKUP(A1475,Übersicht!$C$2:$D$67,2,FALSE)</f>
        <v>0</v>
      </c>
      <c r="E1475" s="23">
        <f>VLOOKUP(A1475,Übersicht!$C$2:$E$67,3,FALSE)</f>
        <v>0</v>
      </c>
      <c r="F1475" s="3">
        <v>1469</v>
      </c>
      <c r="G1475" s="3">
        <f>VLOOKUP(A1475,Übersicht!$C$2:$P$67,14,FALSE)</f>
        <v>4</v>
      </c>
      <c r="H1475" s="3">
        <v>1</v>
      </c>
      <c r="I1475" s="24">
        <v>287307.42499999999</v>
      </c>
      <c r="J1475" s="3">
        <v>2015</v>
      </c>
      <c r="K1475" s="4">
        <f>IF(M1475-('MKG (best case)'!$K$2-J1475)&lt;=0,0,M1475-('MKG (best case)'!$K$2-J1475))</f>
        <v>54</v>
      </c>
      <c r="L1475" s="21">
        <f>VLOOKUP(A1475,Übersicht!$C$2:$F$67,4,FALSE)</f>
        <v>60</v>
      </c>
      <c r="M1475" s="21">
        <f>VLOOKUP(A1475,Übersicht!$C$2:$F$67,4,FALSE)</f>
        <v>60</v>
      </c>
      <c r="N1475" s="3" t="s">
        <v>67</v>
      </c>
      <c r="O1475" s="3">
        <v>1</v>
      </c>
      <c r="P1475" s="4">
        <f>VLOOKUP(A1475,Übersicht!$C$2:$I$67,7,FALSE)*100</f>
        <v>100</v>
      </c>
      <c r="Q1475" s="4" t="s">
        <v>67</v>
      </c>
      <c r="R1475" s="4">
        <f>VLOOKUP(A1475,Übersicht!$C$2:$J$67,8,FALSE)*100</f>
        <v>100</v>
      </c>
      <c r="S1475" s="4" t="str">
        <f>VLOOKUP(A1475,Übersicht!$C$2:$K$67,9,FALSE)</f>
        <v>-</v>
      </c>
      <c r="T1475" s="4" t="str">
        <f>VLOOKUP(A1475,Übersicht!$C$2:$L$67,10,FALSE)</f>
        <v>-</v>
      </c>
      <c r="U1475" s="25">
        <f>VLOOKUP(A1475,Übersicht!$C$2:$M$67,11,FALSE)</f>
        <v>400</v>
      </c>
      <c r="V1475" s="25" t="str">
        <f>VLOOKUP(A1475,Übersicht!$C$2:$N$67,12,FALSE)</f>
        <v>-</v>
      </c>
      <c r="W1475" s="25" t="str">
        <f>VLOOKUP(A1475,Übersicht!$C$2:$O$67,13,FALSE)</f>
        <v>-</v>
      </c>
      <c r="X1475" s="4" t="s">
        <v>67</v>
      </c>
    </row>
    <row r="1476" spans="1:24" x14ac:dyDescent="0.35">
      <c r="A1476" s="3">
        <v>4001</v>
      </c>
      <c r="B1476" t="s">
        <v>52</v>
      </c>
      <c r="C1476" t="s">
        <v>53</v>
      </c>
      <c r="D1476" s="23">
        <f>VLOOKUP(A1476,Übersicht!$C$2:$D$67,2,FALSE)</f>
        <v>0</v>
      </c>
      <c r="E1476" s="23">
        <f>VLOOKUP(A1476,Übersicht!$C$2:$E$67,3,FALSE)</f>
        <v>0</v>
      </c>
      <c r="F1476" s="3">
        <v>1470</v>
      </c>
      <c r="G1476" s="3">
        <f>VLOOKUP(A1476,Übersicht!$C$2:$P$67,14,FALSE)</f>
        <v>4</v>
      </c>
      <c r="H1476" s="3">
        <v>1</v>
      </c>
      <c r="I1476" s="24">
        <v>287307.42499999999</v>
      </c>
      <c r="J1476" s="3">
        <v>2016</v>
      </c>
      <c r="K1476" s="4">
        <f>IF(M1476-('MKG (best case)'!$K$2-J1476)&lt;=0,0,M1476-('MKG (best case)'!$K$2-J1476))</f>
        <v>55</v>
      </c>
      <c r="L1476" s="21">
        <f>VLOOKUP(A1476,Übersicht!$C$2:$F$67,4,FALSE)</f>
        <v>60</v>
      </c>
      <c r="M1476" s="21">
        <f>VLOOKUP(A1476,Übersicht!$C$2:$F$67,4,FALSE)</f>
        <v>60</v>
      </c>
      <c r="N1476" s="3" t="s">
        <v>67</v>
      </c>
      <c r="O1476" s="3">
        <v>1</v>
      </c>
      <c r="P1476" s="4">
        <f>VLOOKUP(A1476,Übersicht!$C$2:$I$67,7,FALSE)*100</f>
        <v>100</v>
      </c>
      <c r="Q1476" s="4" t="s">
        <v>67</v>
      </c>
      <c r="R1476" s="4">
        <f>VLOOKUP(A1476,Übersicht!$C$2:$J$67,8,FALSE)*100</f>
        <v>100</v>
      </c>
      <c r="S1476" s="4" t="str">
        <f>VLOOKUP(A1476,Übersicht!$C$2:$K$67,9,FALSE)</f>
        <v>-</v>
      </c>
      <c r="T1476" s="4" t="str">
        <f>VLOOKUP(A1476,Übersicht!$C$2:$L$67,10,FALSE)</f>
        <v>-</v>
      </c>
      <c r="U1476" s="25">
        <f>VLOOKUP(A1476,Übersicht!$C$2:$M$67,11,FALSE)</f>
        <v>400</v>
      </c>
      <c r="V1476" s="25" t="str">
        <f>VLOOKUP(A1476,Übersicht!$C$2:$N$67,12,FALSE)</f>
        <v>-</v>
      </c>
      <c r="W1476" s="25" t="str">
        <f>VLOOKUP(A1476,Übersicht!$C$2:$O$67,13,FALSE)</f>
        <v>-</v>
      </c>
      <c r="X1476" s="4" t="s">
        <v>67</v>
      </c>
    </row>
    <row r="1477" spans="1:24" x14ac:dyDescent="0.35">
      <c r="A1477" s="3">
        <v>4001</v>
      </c>
      <c r="B1477" t="s">
        <v>52</v>
      </c>
      <c r="C1477" t="s">
        <v>53</v>
      </c>
      <c r="D1477" s="23">
        <f>VLOOKUP(A1477,Übersicht!$C$2:$D$67,2,FALSE)</f>
        <v>0</v>
      </c>
      <c r="E1477" s="23">
        <f>VLOOKUP(A1477,Übersicht!$C$2:$E$67,3,FALSE)</f>
        <v>0</v>
      </c>
      <c r="F1477" s="3">
        <v>1471</v>
      </c>
      <c r="G1477" s="3">
        <f>VLOOKUP(A1477,Übersicht!$C$2:$P$67,14,FALSE)</f>
        <v>4</v>
      </c>
      <c r="H1477" s="3">
        <v>1</v>
      </c>
      <c r="I1477" s="24">
        <v>287307.42499999999</v>
      </c>
      <c r="J1477" s="3">
        <v>2017</v>
      </c>
      <c r="K1477" s="4">
        <f>IF(M1477-('MKG (best case)'!$K$2-J1477)&lt;=0,0,M1477-('MKG (best case)'!$K$2-J1477))</f>
        <v>56</v>
      </c>
      <c r="L1477" s="21">
        <f>VLOOKUP(A1477,Übersicht!$C$2:$F$67,4,FALSE)</f>
        <v>60</v>
      </c>
      <c r="M1477" s="21">
        <f>VLOOKUP(A1477,Übersicht!$C$2:$F$67,4,FALSE)</f>
        <v>60</v>
      </c>
      <c r="N1477" s="3" t="s">
        <v>67</v>
      </c>
      <c r="O1477" s="3">
        <v>1</v>
      </c>
      <c r="P1477" s="4">
        <f>VLOOKUP(A1477,Übersicht!$C$2:$I$67,7,FALSE)*100</f>
        <v>100</v>
      </c>
      <c r="Q1477" s="4" t="s">
        <v>67</v>
      </c>
      <c r="R1477" s="4">
        <f>VLOOKUP(A1477,Übersicht!$C$2:$J$67,8,FALSE)*100</f>
        <v>100</v>
      </c>
      <c r="S1477" s="4" t="str">
        <f>VLOOKUP(A1477,Übersicht!$C$2:$K$67,9,FALSE)</f>
        <v>-</v>
      </c>
      <c r="T1477" s="4" t="str">
        <f>VLOOKUP(A1477,Übersicht!$C$2:$L$67,10,FALSE)</f>
        <v>-</v>
      </c>
      <c r="U1477" s="25">
        <f>VLOOKUP(A1477,Übersicht!$C$2:$M$67,11,FALSE)</f>
        <v>400</v>
      </c>
      <c r="V1477" s="25" t="str">
        <f>VLOOKUP(A1477,Übersicht!$C$2:$N$67,12,FALSE)</f>
        <v>-</v>
      </c>
      <c r="W1477" s="25" t="str">
        <f>VLOOKUP(A1477,Übersicht!$C$2:$O$67,13,FALSE)</f>
        <v>-</v>
      </c>
      <c r="X1477" s="4" t="s">
        <v>67</v>
      </c>
    </row>
    <row r="1478" spans="1:24" x14ac:dyDescent="0.35">
      <c r="A1478" s="3">
        <v>4001</v>
      </c>
      <c r="B1478" t="s">
        <v>52</v>
      </c>
      <c r="C1478" t="s">
        <v>53</v>
      </c>
      <c r="D1478" s="23">
        <f>VLOOKUP(A1478,Übersicht!$C$2:$D$67,2,FALSE)</f>
        <v>0</v>
      </c>
      <c r="E1478" s="23">
        <f>VLOOKUP(A1478,Übersicht!$C$2:$E$67,3,FALSE)</f>
        <v>0</v>
      </c>
      <c r="F1478" s="3">
        <v>1472</v>
      </c>
      <c r="G1478" s="3">
        <f>VLOOKUP(A1478,Übersicht!$C$2:$P$67,14,FALSE)</f>
        <v>4</v>
      </c>
      <c r="H1478" s="3">
        <v>1</v>
      </c>
      <c r="I1478" s="24">
        <v>287307.42499999999</v>
      </c>
      <c r="J1478" s="3">
        <v>2018</v>
      </c>
      <c r="K1478" s="4">
        <f>IF(M1478-('MKG (best case)'!$K$2-J1478)&lt;=0,0,M1478-('MKG (best case)'!$K$2-J1478))</f>
        <v>57</v>
      </c>
      <c r="L1478" s="21">
        <f>VLOOKUP(A1478,Übersicht!$C$2:$F$67,4,FALSE)</f>
        <v>60</v>
      </c>
      <c r="M1478" s="21">
        <f>VLOOKUP(A1478,Übersicht!$C$2:$F$67,4,FALSE)</f>
        <v>60</v>
      </c>
      <c r="N1478" s="3" t="s">
        <v>67</v>
      </c>
      <c r="O1478" s="3">
        <v>1</v>
      </c>
      <c r="P1478" s="4">
        <f>VLOOKUP(A1478,Übersicht!$C$2:$I$67,7,FALSE)*100</f>
        <v>100</v>
      </c>
      <c r="Q1478" s="4" t="s">
        <v>67</v>
      </c>
      <c r="R1478" s="4">
        <f>VLOOKUP(A1478,Übersicht!$C$2:$J$67,8,FALSE)*100</f>
        <v>100</v>
      </c>
      <c r="S1478" s="4" t="str">
        <f>VLOOKUP(A1478,Übersicht!$C$2:$K$67,9,FALSE)</f>
        <v>-</v>
      </c>
      <c r="T1478" s="4" t="str">
        <f>VLOOKUP(A1478,Übersicht!$C$2:$L$67,10,FALSE)</f>
        <v>-</v>
      </c>
      <c r="U1478" s="25">
        <f>VLOOKUP(A1478,Übersicht!$C$2:$M$67,11,FALSE)</f>
        <v>400</v>
      </c>
      <c r="V1478" s="25" t="str">
        <f>VLOOKUP(A1478,Übersicht!$C$2:$N$67,12,FALSE)</f>
        <v>-</v>
      </c>
      <c r="W1478" s="25" t="str">
        <f>VLOOKUP(A1478,Übersicht!$C$2:$O$67,13,FALSE)</f>
        <v>-</v>
      </c>
      <c r="X1478" s="4" t="s">
        <v>67</v>
      </c>
    </row>
    <row r="1479" spans="1:24" x14ac:dyDescent="0.35">
      <c r="A1479" s="3">
        <v>4001</v>
      </c>
      <c r="B1479" t="s">
        <v>52</v>
      </c>
      <c r="C1479" t="s">
        <v>53</v>
      </c>
      <c r="D1479" s="23">
        <f>VLOOKUP(A1479,Übersicht!$C$2:$D$67,2,FALSE)</f>
        <v>0</v>
      </c>
      <c r="E1479" s="23">
        <f>VLOOKUP(A1479,Übersicht!$C$2:$E$67,3,FALSE)</f>
        <v>0</v>
      </c>
      <c r="F1479" s="3">
        <v>1473</v>
      </c>
      <c r="G1479" s="3">
        <f>VLOOKUP(A1479,Übersicht!$C$2:$P$67,14,FALSE)</f>
        <v>4</v>
      </c>
      <c r="H1479" s="3">
        <v>1</v>
      </c>
      <c r="I1479" s="24">
        <v>287307.42499999999</v>
      </c>
      <c r="J1479" s="3">
        <v>2019</v>
      </c>
      <c r="K1479" s="4">
        <f>IF(M1479-('MKG (best case)'!$K$2-J1479)&lt;=0,0,M1479-('MKG (best case)'!$K$2-J1479))</f>
        <v>58</v>
      </c>
      <c r="L1479" s="21">
        <f>VLOOKUP(A1479,Übersicht!$C$2:$F$67,4,FALSE)</f>
        <v>60</v>
      </c>
      <c r="M1479" s="21">
        <f>VLOOKUP(A1479,Übersicht!$C$2:$F$67,4,FALSE)</f>
        <v>60</v>
      </c>
      <c r="N1479" s="3" t="s">
        <v>67</v>
      </c>
      <c r="O1479" s="3">
        <v>1</v>
      </c>
      <c r="P1479" s="4">
        <f>VLOOKUP(A1479,Übersicht!$C$2:$I$67,7,FALSE)*100</f>
        <v>100</v>
      </c>
      <c r="Q1479" s="4" t="s">
        <v>67</v>
      </c>
      <c r="R1479" s="4">
        <f>VLOOKUP(A1479,Übersicht!$C$2:$J$67,8,FALSE)*100</f>
        <v>100</v>
      </c>
      <c r="S1479" s="4" t="str">
        <f>VLOOKUP(A1479,Übersicht!$C$2:$K$67,9,FALSE)</f>
        <v>-</v>
      </c>
      <c r="T1479" s="4" t="str">
        <f>VLOOKUP(A1479,Übersicht!$C$2:$L$67,10,FALSE)</f>
        <v>-</v>
      </c>
      <c r="U1479" s="25">
        <f>VLOOKUP(A1479,Übersicht!$C$2:$M$67,11,FALSE)</f>
        <v>400</v>
      </c>
      <c r="V1479" s="25" t="str">
        <f>VLOOKUP(A1479,Übersicht!$C$2:$N$67,12,FALSE)</f>
        <v>-</v>
      </c>
      <c r="W1479" s="25" t="str">
        <f>VLOOKUP(A1479,Übersicht!$C$2:$O$67,13,FALSE)</f>
        <v>-</v>
      </c>
      <c r="X1479" s="4" t="s">
        <v>67</v>
      </c>
    </row>
    <row r="1480" spans="1:24" x14ac:dyDescent="0.35">
      <c r="A1480" s="3">
        <v>4002</v>
      </c>
      <c r="B1480" t="s">
        <v>52</v>
      </c>
      <c r="C1480" t="s">
        <v>54</v>
      </c>
      <c r="D1480" s="23">
        <f>VLOOKUP(A1480,Übersicht!$C$2:$D$67,2,FALSE)</f>
        <v>0</v>
      </c>
      <c r="E1480" s="23">
        <f>VLOOKUP(A1480,Übersicht!$C$2:$E$67,3,FALSE)</f>
        <v>0</v>
      </c>
      <c r="F1480" s="3">
        <v>1474</v>
      </c>
      <c r="G1480" s="3">
        <f>VLOOKUP(A1480,Übersicht!$C$2:$P$67,14,FALSE)</f>
        <v>4</v>
      </c>
      <c r="H1480" s="3">
        <v>1</v>
      </c>
      <c r="I1480" s="24">
        <v>172257.50000000003</v>
      </c>
      <c r="J1480" s="3">
        <v>1960</v>
      </c>
      <c r="K1480" s="4">
        <f>IF(M1480-('MKG (best case)'!$K$2-J1480)&lt;=0,0,M1480-('MKG (best case)'!$K$2-J1480))</f>
        <v>0</v>
      </c>
      <c r="L1480" s="21">
        <f>VLOOKUP(A1480,Übersicht!$C$2:$F$67,4,FALSE)</f>
        <v>60</v>
      </c>
      <c r="M1480" s="21">
        <f>VLOOKUP(A1480,Übersicht!$C$2:$F$67,4,FALSE)</f>
        <v>60</v>
      </c>
      <c r="N1480" s="3" t="s">
        <v>67</v>
      </c>
      <c r="O1480" s="3">
        <v>1</v>
      </c>
      <c r="P1480" s="4">
        <f>VLOOKUP(A1480,Übersicht!$C$2:$I$67,7,FALSE)*100</f>
        <v>100</v>
      </c>
      <c r="Q1480" s="4" t="s">
        <v>67</v>
      </c>
      <c r="R1480" s="4">
        <f>VLOOKUP(A1480,Übersicht!$C$2:$J$67,8,FALSE)*100</f>
        <v>100</v>
      </c>
      <c r="S1480" s="4" t="str">
        <f>VLOOKUP(A1480,Übersicht!$C$2:$K$67,9,FALSE)</f>
        <v>-</v>
      </c>
      <c r="T1480" s="4" t="str">
        <f>VLOOKUP(A1480,Übersicht!$C$2:$L$67,10,FALSE)</f>
        <v>-</v>
      </c>
      <c r="U1480" s="25">
        <f>VLOOKUP(A1480,Übersicht!$C$2:$M$67,11,FALSE)</f>
        <v>400</v>
      </c>
      <c r="V1480" s="25" t="str">
        <f>VLOOKUP(A1480,Übersicht!$C$2:$N$67,12,FALSE)</f>
        <v>-</v>
      </c>
      <c r="W1480" s="25" t="str">
        <f>VLOOKUP(A1480,Übersicht!$C$2:$O$67,13,FALSE)</f>
        <v>-</v>
      </c>
      <c r="X1480" s="4" t="s">
        <v>67</v>
      </c>
    </row>
    <row r="1481" spans="1:24" x14ac:dyDescent="0.35">
      <c r="A1481" s="3">
        <v>4002</v>
      </c>
      <c r="B1481" t="s">
        <v>52</v>
      </c>
      <c r="C1481" t="s">
        <v>54</v>
      </c>
      <c r="D1481" s="23">
        <f>VLOOKUP(A1481,Übersicht!$C$2:$D$67,2,FALSE)</f>
        <v>0</v>
      </c>
      <c r="E1481" s="23">
        <f>VLOOKUP(A1481,Übersicht!$C$2:$E$67,3,FALSE)</f>
        <v>0</v>
      </c>
      <c r="F1481" s="3">
        <v>1475</v>
      </c>
      <c r="G1481" s="3">
        <f>VLOOKUP(A1481,Übersicht!$C$2:$P$67,14,FALSE)</f>
        <v>4</v>
      </c>
      <c r="H1481" s="3">
        <v>1</v>
      </c>
      <c r="I1481" s="24">
        <v>172257.50000000003</v>
      </c>
      <c r="J1481" s="3">
        <v>1961</v>
      </c>
      <c r="K1481" s="4">
        <f>IF(M1481-('MKG (best case)'!$K$2-J1481)&lt;=0,0,M1481-('MKG (best case)'!$K$2-J1481))</f>
        <v>0</v>
      </c>
      <c r="L1481" s="21">
        <f>VLOOKUP(A1481,Übersicht!$C$2:$F$67,4,FALSE)</f>
        <v>60</v>
      </c>
      <c r="M1481" s="21">
        <f>VLOOKUP(A1481,Übersicht!$C$2:$F$67,4,FALSE)</f>
        <v>60</v>
      </c>
      <c r="N1481" s="3" t="s">
        <v>67</v>
      </c>
      <c r="O1481" s="3">
        <v>1</v>
      </c>
      <c r="P1481" s="4">
        <f>VLOOKUP(A1481,Übersicht!$C$2:$I$67,7,FALSE)*100</f>
        <v>100</v>
      </c>
      <c r="Q1481" s="4" t="s">
        <v>67</v>
      </c>
      <c r="R1481" s="4">
        <f>VLOOKUP(A1481,Übersicht!$C$2:$J$67,8,FALSE)*100</f>
        <v>100</v>
      </c>
      <c r="S1481" s="4" t="str">
        <f>VLOOKUP(A1481,Übersicht!$C$2:$K$67,9,FALSE)</f>
        <v>-</v>
      </c>
      <c r="T1481" s="4" t="str">
        <f>VLOOKUP(A1481,Übersicht!$C$2:$L$67,10,FALSE)</f>
        <v>-</v>
      </c>
      <c r="U1481" s="25">
        <f>VLOOKUP(A1481,Übersicht!$C$2:$M$67,11,FALSE)</f>
        <v>400</v>
      </c>
      <c r="V1481" s="25" t="str">
        <f>VLOOKUP(A1481,Übersicht!$C$2:$N$67,12,FALSE)</f>
        <v>-</v>
      </c>
      <c r="W1481" s="25" t="str">
        <f>VLOOKUP(A1481,Übersicht!$C$2:$O$67,13,FALSE)</f>
        <v>-</v>
      </c>
      <c r="X1481" s="4" t="s">
        <v>67</v>
      </c>
    </row>
    <row r="1482" spans="1:24" x14ac:dyDescent="0.35">
      <c r="A1482" s="3">
        <v>4002</v>
      </c>
      <c r="B1482" t="s">
        <v>52</v>
      </c>
      <c r="C1482" t="s">
        <v>54</v>
      </c>
      <c r="D1482" s="23">
        <f>VLOOKUP(A1482,Übersicht!$C$2:$D$67,2,FALSE)</f>
        <v>0</v>
      </c>
      <c r="E1482" s="23">
        <f>VLOOKUP(A1482,Übersicht!$C$2:$E$67,3,FALSE)</f>
        <v>0</v>
      </c>
      <c r="F1482" s="3">
        <v>1476</v>
      </c>
      <c r="G1482" s="3">
        <f>VLOOKUP(A1482,Übersicht!$C$2:$P$67,14,FALSE)</f>
        <v>4</v>
      </c>
      <c r="H1482" s="3">
        <v>1</v>
      </c>
      <c r="I1482" s="24">
        <v>172257.50000000003</v>
      </c>
      <c r="J1482" s="3">
        <v>1962</v>
      </c>
      <c r="K1482" s="4">
        <f>IF(M1482-('MKG (best case)'!$K$2-J1482)&lt;=0,0,M1482-('MKG (best case)'!$K$2-J1482))</f>
        <v>1</v>
      </c>
      <c r="L1482" s="21">
        <f>VLOOKUP(A1482,Übersicht!$C$2:$F$67,4,FALSE)</f>
        <v>60</v>
      </c>
      <c r="M1482" s="21">
        <f>VLOOKUP(A1482,Übersicht!$C$2:$F$67,4,FALSE)</f>
        <v>60</v>
      </c>
      <c r="N1482" s="3" t="s">
        <v>67</v>
      </c>
      <c r="O1482" s="3">
        <v>1</v>
      </c>
      <c r="P1482" s="4">
        <f>VLOOKUP(A1482,Übersicht!$C$2:$I$67,7,FALSE)*100</f>
        <v>100</v>
      </c>
      <c r="Q1482" s="4" t="s">
        <v>67</v>
      </c>
      <c r="R1482" s="4">
        <f>VLOOKUP(A1482,Übersicht!$C$2:$J$67,8,FALSE)*100</f>
        <v>100</v>
      </c>
      <c r="S1482" s="4" t="str">
        <f>VLOOKUP(A1482,Übersicht!$C$2:$K$67,9,FALSE)</f>
        <v>-</v>
      </c>
      <c r="T1482" s="4" t="str">
        <f>VLOOKUP(A1482,Übersicht!$C$2:$L$67,10,FALSE)</f>
        <v>-</v>
      </c>
      <c r="U1482" s="25">
        <f>VLOOKUP(A1482,Übersicht!$C$2:$M$67,11,FALSE)</f>
        <v>400</v>
      </c>
      <c r="V1482" s="25" t="str">
        <f>VLOOKUP(A1482,Übersicht!$C$2:$N$67,12,FALSE)</f>
        <v>-</v>
      </c>
      <c r="W1482" s="25" t="str">
        <f>VLOOKUP(A1482,Übersicht!$C$2:$O$67,13,FALSE)</f>
        <v>-</v>
      </c>
      <c r="X1482" s="4" t="s">
        <v>67</v>
      </c>
    </row>
    <row r="1483" spans="1:24" x14ac:dyDescent="0.35">
      <c r="A1483" s="3">
        <v>4002</v>
      </c>
      <c r="B1483" t="s">
        <v>52</v>
      </c>
      <c r="C1483" t="s">
        <v>54</v>
      </c>
      <c r="D1483" s="23">
        <f>VLOOKUP(A1483,Übersicht!$C$2:$D$67,2,FALSE)</f>
        <v>0</v>
      </c>
      <c r="E1483" s="23">
        <f>VLOOKUP(A1483,Übersicht!$C$2:$E$67,3,FALSE)</f>
        <v>0</v>
      </c>
      <c r="F1483" s="3">
        <v>1477</v>
      </c>
      <c r="G1483" s="3">
        <f>VLOOKUP(A1483,Übersicht!$C$2:$P$67,14,FALSE)</f>
        <v>4</v>
      </c>
      <c r="H1483" s="3">
        <v>1</v>
      </c>
      <c r="I1483" s="24">
        <v>172257.50000000003</v>
      </c>
      <c r="J1483" s="3">
        <v>1963</v>
      </c>
      <c r="K1483" s="4">
        <f>IF(M1483-('MKG (best case)'!$K$2-J1483)&lt;=0,0,M1483-('MKG (best case)'!$K$2-J1483))</f>
        <v>2</v>
      </c>
      <c r="L1483" s="21">
        <f>VLOOKUP(A1483,Übersicht!$C$2:$F$67,4,FALSE)</f>
        <v>60</v>
      </c>
      <c r="M1483" s="21">
        <f>VLOOKUP(A1483,Übersicht!$C$2:$F$67,4,FALSE)</f>
        <v>60</v>
      </c>
      <c r="N1483" s="3" t="s">
        <v>67</v>
      </c>
      <c r="O1483" s="3">
        <v>1</v>
      </c>
      <c r="P1483" s="4">
        <f>VLOOKUP(A1483,Übersicht!$C$2:$I$67,7,FALSE)*100</f>
        <v>100</v>
      </c>
      <c r="Q1483" s="4" t="s">
        <v>67</v>
      </c>
      <c r="R1483" s="4">
        <f>VLOOKUP(A1483,Übersicht!$C$2:$J$67,8,FALSE)*100</f>
        <v>100</v>
      </c>
      <c r="S1483" s="4" t="str">
        <f>VLOOKUP(A1483,Übersicht!$C$2:$K$67,9,FALSE)</f>
        <v>-</v>
      </c>
      <c r="T1483" s="4" t="str">
        <f>VLOOKUP(A1483,Übersicht!$C$2:$L$67,10,FALSE)</f>
        <v>-</v>
      </c>
      <c r="U1483" s="25">
        <f>VLOOKUP(A1483,Übersicht!$C$2:$M$67,11,FALSE)</f>
        <v>400</v>
      </c>
      <c r="V1483" s="25" t="str">
        <f>VLOOKUP(A1483,Übersicht!$C$2:$N$67,12,FALSE)</f>
        <v>-</v>
      </c>
      <c r="W1483" s="25" t="str">
        <f>VLOOKUP(A1483,Übersicht!$C$2:$O$67,13,FALSE)</f>
        <v>-</v>
      </c>
      <c r="X1483" s="4" t="s">
        <v>67</v>
      </c>
    </row>
    <row r="1484" spans="1:24" x14ac:dyDescent="0.35">
      <c r="A1484" s="3">
        <v>4002</v>
      </c>
      <c r="B1484" t="s">
        <v>52</v>
      </c>
      <c r="C1484" t="s">
        <v>54</v>
      </c>
      <c r="D1484" s="23">
        <f>VLOOKUP(A1484,Übersicht!$C$2:$D$67,2,FALSE)</f>
        <v>0</v>
      </c>
      <c r="E1484" s="23">
        <f>VLOOKUP(A1484,Übersicht!$C$2:$E$67,3,FALSE)</f>
        <v>0</v>
      </c>
      <c r="F1484" s="3">
        <v>1478</v>
      </c>
      <c r="G1484" s="3">
        <f>VLOOKUP(A1484,Übersicht!$C$2:$P$67,14,FALSE)</f>
        <v>4</v>
      </c>
      <c r="H1484" s="3">
        <v>1</v>
      </c>
      <c r="I1484" s="24">
        <v>172257.50000000003</v>
      </c>
      <c r="J1484" s="3">
        <v>1964</v>
      </c>
      <c r="K1484" s="4">
        <f>IF(M1484-('MKG (best case)'!$K$2-J1484)&lt;=0,0,M1484-('MKG (best case)'!$K$2-J1484))</f>
        <v>3</v>
      </c>
      <c r="L1484" s="21">
        <f>VLOOKUP(A1484,Übersicht!$C$2:$F$67,4,FALSE)</f>
        <v>60</v>
      </c>
      <c r="M1484" s="21">
        <f>VLOOKUP(A1484,Übersicht!$C$2:$F$67,4,FALSE)</f>
        <v>60</v>
      </c>
      <c r="N1484" s="3" t="s">
        <v>67</v>
      </c>
      <c r="O1484" s="3">
        <v>1</v>
      </c>
      <c r="P1484" s="4">
        <f>VLOOKUP(A1484,Übersicht!$C$2:$I$67,7,FALSE)*100</f>
        <v>100</v>
      </c>
      <c r="Q1484" s="4" t="s">
        <v>67</v>
      </c>
      <c r="R1484" s="4">
        <f>VLOOKUP(A1484,Übersicht!$C$2:$J$67,8,FALSE)*100</f>
        <v>100</v>
      </c>
      <c r="S1484" s="4" t="str">
        <f>VLOOKUP(A1484,Übersicht!$C$2:$K$67,9,FALSE)</f>
        <v>-</v>
      </c>
      <c r="T1484" s="4" t="str">
        <f>VLOOKUP(A1484,Übersicht!$C$2:$L$67,10,FALSE)</f>
        <v>-</v>
      </c>
      <c r="U1484" s="25">
        <f>VLOOKUP(A1484,Übersicht!$C$2:$M$67,11,FALSE)</f>
        <v>400</v>
      </c>
      <c r="V1484" s="25" t="str">
        <f>VLOOKUP(A1484,Übersicht!$C$2:$N$67,12,FALSE)</f>
        <v>-</v>
      </c>
      <c r="W1484" s="25" t="str">
        <f>VLOOKUP(A1484,Übersicht!$C$2:$O$67,13,FALSE)</f>
        <v>-</v>
      </c>
      <c r="X1484" s="4" t="s">
        <v>67</v>
      </c>
    </row>
    <row r="1485" spans="1:24" x14ac:dyDescent="0.35">
      <c r="A1485" s="3">
        <v>4002</v>
      </c>
      <c r="B1485" t="s">
        <v>52</v>
      </c>
      <c r="C1485" t="s">
        <v>54</v>
      </c>
      <c r="D1485" s="23">
        <f>VLOOKUP(A1485,Übersicht!$C$2:$D$67,2,FALSE)</f>
        <v>0</v>
      </c>
      <c r="E1485" s="23">
        <f>VLOOKUP(A1485,Übersicht!$C$2:$E$67,3,FALSE)</f>
        <v>0</v>
      </c>
      <c r="F1485" s="3">
        <v>1479</v>
      </c>
      <c r="G1485" s="3">
        <f>VLOOKUP(A1485,Übersicht!$C$2:$P$67,14,FALSE)</f>
        <v>4</v>
      </c>
      <c r="H1485" s="3">
        <v>1</v>
      </c>
      <c r="I1485" s="24">
        <v>172257.50000000003</v>
      </c>
      <c r="J1485" s="3">
        <v>1965</v>
      </c>
      <c r="K1485" s="4">
        <f>IF(M1485-('MKG (best case)'!$K$2-J1485)&lt;=0,0,M1485-('MKG (best case)'!$K$2-J1485))</f>
        <v>4</v>
      </c>
      <c r="L1485" s="21">
        <f>VLOOKUP(A1485,Übersicht!$C$2:$F$67,4,FALSE)</f>
        <v>60</v>
      </c>
      <c r="M1485" s="21">
        <f>VLOOKUP(A1485,Übersicht!$C$2:$F$67,4,FALSE)</f>
        <v>60</v>
      </c>
      <c r="N1485" s="3" t="s">
        <v>67</v>
      </c>
      <c r="O1485" s="3">
        <v>1</v>
      </c>
      <c r="P1485" s="4">
        <f>VLOOKUP(A1485,Übersicht!$C$2:$I$67,7,FALSE)*100</f>
        <v>100</v>
      </c>
      <c r="Q1485" s="4" t="s">
        <v>67</v>
      </c>
      <c r="R1485" s="4">
        <f>VLOOKUP(A1485,Übersicht!$C$2:$J$67,8,FALSE)*100</f>
        <v>100</v>
      </c>
      <c r="S1485" s="4" t="str">
        <f>VLOOKUP(A1485,Übersicht!$C$2:$K$67,9,FALSE)</f>
        <v>-</v>
      </c>
      <c r="T1485" s="4" t="str">
        <f>VLOOKUP(A1485,Übersicht!$C$2:$L$67,10,FALSE)</f>
        <v>-</v>
      </c>
      <c r="U1485" s="25">
        <f>VLOOKUP(A1485,Übersicht!$C$2:$M$67,11,FALSE)</f>
        <v>400</v>
      </c>
      <c r="V1485" s="25" t="str">
        <f>VLOOKUP(A1485,Übersicht!$C$2:$N$67,12,FALSE)</f>
        <v>-</v>
      </c>
      <c r="W1485" s="25" t="str">
        <f>VLOOKUP(A1485,Übersicht!$C$2:$O$67,13,FALSE)</f>
        <v>-</v>
      </c>
      <c r="X1485" s="4" t="s">
        <v>67</v>
      </c>
    </row>
    <row r="1486" spans="1:24" x14ac:dyDescent="0.35">
      <c r="A1486" s="3">
        <v>4002</v>
      </c>
      <c r="B1486" t="s">
        <v>52</v>
      </c>
      <c r="C1486" t="s">
        <v>54</v>
      </c>
      <c r="D1486" s="23">
        <f>VLOOKUP(A1486,Übersicht!$C$2:$D$67,2,FALSE)</f>
        <v>0</v>
      </c>
      <c r="E1486" s="23">
        <f>VLOOKUP(A1486,Übersicht!$C$2:$E$67,3,FALSE)</f>
        <v>0</v>
      </c>
      <c r="F1486" s="3">
        <v>1480</v>
      </c>
      <c r="G1486" s="3">
        <f>VLOOKUP(A1486,Übersicht!$C$2:$P$67,14,FALSE)</f>
        <v>4</v>
      </c>
      <c r="H1486" s="3">
        <v>1</v>
      </c>
      <c r="I1486" s="24">
        <v>172257.50000000003</v>
      </c>
      <c r="J1486" s="3">
        <v>1966</v>
      </c>
      <c r="K1486" s="4">
        <f>IF(M1486-('MKG (best case)'!$K$2-J1486)&lt;=0,0,M1486-('MKG (best case)'!$K$2-J1486))</f>
        <v>5</v>
      </c>
      <c r="L1486" s="21">
        <f>VLOOKUP(A1486,Übersicht!$C$2:$F$67,4,FALSE)</f>
        <v>60</v>
      </c>
      <c r="M1486" s="21">
        <f>VLOOKUP(A1486,Übersicht!$C$2:$F$67,4,FALSE)</f>
        <v>60</v>
      </c>
      <c r="N1486" s="3" t="s">
        <v>67</v>
      </c>
      <c r="O1486" s="3">
        <v>1</v>
      </c>
      <c r="P1486" s="4">
        <f>VLOOKUP(A1486,Übersicht!$C$2:$I$67,7,FALSE)*100</f>
        <v>100</v>
      </c>
      <c r="Q1486" s="4" t="s">
        <v>67</v>
      </c>
      <c r="R1486" s="4">
        <f>VLOOKUP(A1486,Übersicht!$C$2:$J$67,8,FALSE)*100</f>
        <v>100</v>
      </c>
      <c r="S1486" s="4" t="str">
        <f>VLOOKUP(A1486,Übersicht!$C$2:$K$67,9,FALSE)</f>
        <v>-</v>
      </c>
      <c r="T1486" s="4" t="str">
        <f>VLOOKUP(A1486,Übersicht!$C$2:$L$67,10,FALSE)</f>
        <v>-</v>
      </c>
      <c r="U1486" s="25">
        <f>VLOOKUP(A1486,Übersicht!$C$2:$M$67,11,FALSE)</f>
        <v>400</v>
      </c>
      <c r="V1486" s="25" t="str">
        <f>VLOOKUP(A1486,Übersicht!$C$2:$N$67,12,FALSE)</f>
        <v>-</v>
      </c>
      <c r="W1486" s="25" t="str">
        <f>VLOOKUP(A1486,Übersicht!$C$2:$O$67,13,FALSE)</f>
        <v>-</v>
      </c>
      <c r="X1486" s="4" t="s">
        <v>67</v>
      </c>
    </row>
    <row r="1487" spans="1:24" x14ac:dyDescent="0.35">
      <c r="A1487" s="3">
        <v>4002</v>
      </c>
      <c r="B1487" t="s">
        <v>52</v>
      </c>
      <c r="C1487" t="s">
        <v>54</v>
      </c>
      <c r="D1487" s="23">
        <f>VLOOKUP(A1487,Übersicht!$C$2:$D$67,2,FALSE)</f>
        <v>0</v>
      </c>
      <c r="E1487" s="23">
        <f>VLOOKUP(A1487,Übersicht!$C$2:$E$67,3,FALSE)</f>
        <v>0</v>
      </c>
      <c r="F1487" s="3">
        <v>1481</v>
      </c>
      <c r="G1487" s="3">
        <f>VLOOKUP(A1487,Übersicht!$C$2:$P$67,14,FALSE)</f>
        <v>4</v>
      </c>
      <c r="H1487" s="3">
        <v>1</v>
      </c>
      <c r="I1487" s="24">
        <v>172257.50000000003</v>
      </c>
      <c r="J1487" s="3">
        <v>1967</v>
      </c>
      <c r="K1487" s="4">
        <f>IF(M1487-('MKG (best case)'!$K$2-J1487)&lt;=0,0,M1487-('MKG (best case)'!$K$2-J1487))</f>
        <v>6</v>
      </c>
      <c r="L1487" s="21">
        <f>VLOOKUP(A1487,Übersicht!$C$2:$F$67,4,FALSE)</f>
        <v>60</v>
      </c>
      <c r="M1487" s="21">
        <f>VLOOKUP(A1487,Übersicht!$C$2:$F$67,4,FALSE)</f>
        <v>60</v>
      </c>
      <c r="N1487" s="3" t="s">
        <v>67</v>
      </c>
      <c r="O1487" s="3">
        <v>1</v>
      </c>
      <c r="P1487" s="4">
        <f>VLOOKUP(A1487,Übersicht!$C$2:$I$67,7,FALSE)*100</f>
        <v>100</v>
      </c>
      <c r="Q1487" s="4" t="s">
        <v>67</v>
      </c>
      <c r="R1487" s="4">
        <f>VLOOKUP(A1487,Übersicht!$C$2:$J$67,8,FALSE)*100</f>
        <v>100</v>
      </c>
      <c r="S1487" s="4" t="str">
        <f>VLOOKUP(A1487,Übersicht!$C$2:$K$67,9,FALSE)</f>
        <v>-</v>
      </c>
      <c r="T1487" s="4" t="str">
        <f>VLOOKUP(A1487,Übersicht!$C$2:$L$67,10,FALSE)</f>
        <v>-</v>
      </c>
      <c r="U1487" s="25">
        <f>VLOOKUP(A1487,Übersicht!$C$2:$M$67,11,FALSE)</f>
        <v>400</v>
      </c>
      <c r="V1487" s="25" t="str">
        <f>VLOOKUP(A1487,Übersicht!$C$2:$N$67,12,FALSE)</f>
        <v>-</v>
      </c>
      <c r="W1487" s="25" t="str">
        <f>VLOOKUP(A1487,Übersicht!$C$2:$O$67,13,FALSE)</f>
        <v>-</v>
      </c>
      <c r="X1487" s="4" t="s">
        <v>67</v>
      </c>
    </row>
    <row r="1488" spans="1:24" x14ac:dyDescent="0.35">
      <c r="A1488" s="3">
        <v>4002</v>
      </c>
      <c r="B1488" t="s">
        <v>52</v>
      </c>
      <c r="C1488" t="s">
        <v>54</v>
      </c>
      <c r="D1488" s="23">
        <f>VLOOKUP(A1488,Übersicht!$C$2:$D$67,2,FALSE)</f>
        <v>0</v>
      </c>
      <c r="E1488" s="23">
        <f>VLOOKUP(A1488,Übersicht!$C$2:$E$67,3,FALSE)</f>
        <v>0</v>
      </c>
      <c r="F1488" s="3">
        <v>1482</v>
      </c>
      <c r="G1488" s="3">
        <f>VLOOKUP(A1488,Übersicht!$C$2:$P$67,14,FALSE)</f>
        <v>4</v>
      </c>
      <c r="H1488" s="3">
        <v>1</v>
      </c>
      <c r="I1488" s="24">
        <v>172257.50000000003</v>
      </c>
      <c r="J1488" s="3">
        <v>1968</v>
      </c>
      <c r="K1488" s="4">
        <f>IF(M1488-('MKG (best case)'!$K$2-J1488)&lt;=0,0,M1488-('MKG (best case)'!$K$2-J1488))</f>
        <v>7</v>
      </c>
      <c r="L1488" s="21">
        <f>VLOOKUP(A1488,Übersicht!$C$2:$F$67,4,FALSE)</f>
        <v>60</v>
      </c>
      <c r="M1488" s="21">
        <f>VLOOKUP(A1488,Übersicht!$C$2:$F$67,4,FALSE)</f>
        <v>60</v>
      </c>
      <c r="N1488" s="3" t="s">
        <v>67</v>
      </c>
      <c r="O1488" s="3">
        <v>1</v>
      </c>
      <c r="P1488" s="4">
        <f>VLOOKUP(A1488,Übersicht!$C$2:$I$67,7,FALSE)*100</f>
        <v>100</v>
      </c>
      <c r="Q1488" s="4" t="s">
        <v>67</v>
      </c>
      <c r="R1488" s="4">
        <f>VLOOKUP(A1488,Übersicht!$C$2:$J$67,8,FALSE)*100</f>
        <v>100</v>
      </c>
      <c r="S1488" s="4" t="str">
        <f>VLOOKUP(A1488,Übersicht!$C$2:$K$67,9,FALSE)</f>
        <v>-</v>
      </c>
      <c r="T1488" s="4" t="str">
        <f>VLOOKUP(A1488,Übersicht!$C$2:$L$67,10,FALSE)</f>
        <v>-</v>
      </c>
      <c r="U1488" s="25">
        <f>VLOOKUP(A1488,Übersicht!$C$2:$M$67,11,FALSE)</f>
        <v>400</v>
      </c>
      <c r="V1488" s="25" t="str">
        <f>VLOOKUP(A1488,Übersicht!$C$2:$N$67,12,FALSE)</f>
        <v>-</v>
      </c>
      <c r="W1488" s="25" t="str">
        <f>VLOOKUP(A1488,Übersicht!$C$2:$O$67,13,FALSE)</f>
        <v>-</v>
      </c>
      <c r="X1488" s="4" t="s">
        <v>67</v>
      </c>
    </row>
    <row r="1489" spans="1:24" x14ac:dyDescent="0.35">
      <c r="A1489" s="3">
        <v>4002</v>
      </c>
      <c r="B1489" t="s">
        <v>52</v>
      </c>
      <c r="C1489" t="s">
        <v>54</v>
      </c>
      <c r="D1489" s="23">
        <f>VLOOKUP(A1489,Übersicht!$C$2:$D$67,2,FALSE)</f>
        <v>0</v>
      </c>
      <c r="E1489" s="23">
        <f>VLOOKUP(A1489,Übersicht!$C$2:$E$67,3,FALSE)</f>
        <v>0</v>
      </c>
      <c r="F1489" s="3">
        <v>1483</v>
      </c>
      <c r="G1489" s="3">
        <f>VLOOKUP(A1489,Übersicht!$C$2:$P$67,14,FALSE)</f>
        <v>4</v>
      </c>
      <c r="H1489" s="3">
        <v>1</v>
      </c>
      <c r="I1489" s="24">
        <v>172257.50000000003</v>
      </c>
      <c r="J1489" s="3">
        <v>1969</v>
      </c>
      <c r="K1489" s="4">
        <f>IF(M1489-('MKG (best case)'!$K$2-J1489)&lt;=0,0,M1489-('MKG (best case)'!$K$2-J1489))</f>
        <v>8</v>
      </c>
      <c r="L1489" s="21">
        <f>VLOOKUP(A1489,Übersicht!$C$2:$F$67,4,FALSE)</f>
        <v>60</v>
      </c>
      <c r="M1489" s="21">
        <f>VLOOKUP(A1489,Übersicht!$C$2:$F$67,4,FALSE)</f>
        <v>60</v>
      </c>
      <c r="N1489" s="3" t="s">
        <v>67</v>
      </c>
      <c r="O1489" s="3">
        <v>1</v>
      </c>
      <c r="P1489" s="4">
        <f>VLOOKUP(A1489,Übersicht!$C$2:$I$67,7,FALSE)*100</f>
        <v>100</v>
      </c>
      <c r="Q1489" s="4" t="s">
        <v>67</v>
      </c>
      <c r="R1489" s="4">
        <f>VLOOKUP(A1489,Übersicht!$C$2:$J$67,8,FALSE)*100</f>
        <v>100</v>
      </c>
      <c r="S1489" s="4" t="str">
        <f>VLOOKUP(A1489,Übersicht!$C$2:$K$67,9,FALSE)</f>
        <v>-</v>
      </c>
      <c r="T1489" s="4" t="str">
        <f>VLOOKUP(A1489,Übersicht!$C$2:$L$67,10,FALSE)</f>
        <v>-</v>
      </c>
      <c r="U1489" s="25">
        <f>VLOOKUP(A1489,Übersicht!$C$2:$M$67,11,FALSE)</f>
        <v>400</v>
      </c>
      <c r="V1489" s="25" t="str">
        <f>VLOOKUP(A1489,Übersicht!$C$2:$N$67,12,FALSE)</f>
        <v>-</v>
      </c>
      <c r="W1489" s="25" t="str">
        <f>VLOOKUP(A1489,Übersicht!$C$2:$O$67,13,FALSE)</f>
        <v>-</v>
      </c>
      <c r="X1489" s="4" t="s">
        <v>67</v>
      </c>
    </row>
    <row r="1490" spans="1:24" x14ac:dyDescent="0.35">
      <c r="A1490" s="3">
        <v>4002</v>
      </c>
      <c r="B1490" t="s">
        <v>52</v>
      </c>
      <c r="C1490" t="s">
        <v>54</v>
      </c>
      <c r="D1490" s="23">
        <f>VLOOKUP(A1490,Übersicht!$C$2:$D$67,2,FALSE)</f>
        <v>0</v>
      </c>
      <c r="E1490" s="23">
        <f>VLOOKUP(A1490,Übersicht!$C$2:$E$67,3,FALSE)</f>
        <v>0</v>
      </c>
      <c r="F1490" s="3">
        <v>1484</v>
      </c>
      <c r="G1490" s="3">
        <f>VLOOKUP(A1490,Übersicht!$C$2:$P$67,14,FALSE)</f>
        <v>4</v>
      </c>
      <c r="H1490" s="3">
        <v>1</v>
      </c>
      <c r="I1490" s="24">
        <v>585675.5</v>
      </c>
      <c r="J1490" s="3">
        <v>1970</v>
      </c>
      <c r="K1490" s="4">
        <f>IF(M1490-('MKG (best case)'!$K$2-J1490)&lt;=0,0,M1490-('MKG (best case)'!$K$2-J1490))</f>
        <v>9</v>
      </c>
      <c r="L1490" s="21">
        <f>VLOOKUP(A1490,Übersicht!$C$2:$F$67,4,FALSE)</f>
        <v>60</v>
      </c>
      <c r="M1490" s="21">
        <f>VLOOKUP(A1490,Übersicht!$C$2:$F$67,4,FALSE)</f>
        <v>60</v>
      </c>
      <c r="N1490" s="3" t="s">
        <v>67</v>
      </c>
      <c r="O1490" s="3">
        <v>1</v>
      </c>
      <c r="P1490" s="4">
        <f>VLOOKUP(A1490,Übersicht!$C$2:$I$67,7,FALSE)*100</f>
        <v>100</v>
      </c>
      <c r="Q1490" s="4" t="s">
        <v>67</v>
      </c>
      <c r="R1490" s="4">
        <f>VLOOKUP(A1490,Übersicht!$C$2:$J$67,8,FALSE)*100</f>
        <v>100</v>
      </c>
      <c r="S1490" s="4" t="str">
        <f>VLOOKUP(A1490,Übersicht!$C$2:$K$67,9,FALSE)</f>
        <v>-</v>
      </c>
      <c r="T1490" s="4" t="str">
        <f>VLOOKUP(A1490,Übersicht!$C$2:$L$67,10,FALSE)</f>
        <v>-</v>
      </c>
      <c r="U1490" s="25">
        <f>VLOOKUP(A1490,Übersicht!$C$2:$M$67,11,FALSE)</f>
        <v>400</v>
      </c>
      <c r="V1490" s="25" t="str">
        <f>VLOOKUP(A1490,Übersicht!$C$2:$N$67,12,FALSE)</f>
        <v>-</v>
      </c>
      <c r="W1490" s="25" t="str">
        <f>VLOOKUP(A1490,Übersicht!$C$2:$O$67,13,FALSE)</f>
        <v>-</v>
      </c>
      <c r="X1490" s="4" t="s">
        <v>67</v>
      </c>
    </row>
    <row r="1491" spans="1:24" x14ac:dyDescent="0.35">
      <c r="A1491" s="3">
        <v>4002</v>
      </c>
      <c r="B1491" t="s">
        <v>52</v>
      </c>
      <c r="C1491" t="s">
        <v>54</v>
      </c>
      <c r="D1491" s="23">
        <f>VLOOKUP(A1491,Übersicht!$C$2:$D$67,2,FALSE)</f>
        <v>0</v>
      </c>
      <c r="E1491" s="23">
        <f>VLOOKUP(A1491,Übersicht!$C$2:$E$67,3,FALSE)</f>
        <v>0</v>
      </c>
      <c r="F1491" s="3">
        <v>1485</v>
      </c>
      <c r="G1491" s="3">
        <f>VLOOKUP(A1491,Übersicht!$C$2:$P$67,14,FALSE)</f>
        <v>4</v>
      </c>
      <c r="H1491" s="3">
        <v>1</v>
      </c>
      <c r="I1491" s="24">
        <v>585675.5</v>
      </c>
      <c r="J1491" s="3">
        <v>1971</v>
      </c>
      <c r="K1491" s="4">
        <f>IF(M1491-('MKG (best case)'!$K$2-J1491)&lt;=0,0,M1491-('MKG (best case)'!$K$2-J1491))</f>
        <v>10</v>
      </c>
      <c r="L1491" s="21">
        <f>VLOOKUP(A1491,Übersicht!$C$2:$F$67,4,FALSE)</f>
        <v>60</v>
      </c>
      <c r="M1491" s="21">
        <f>VLOOKUP(A1491,Übersicht!$C$2:$F$67,4,FALSE)</f>
        <v>60</v>
      </c>
      <c r="N1491" s="3" t="s">
        <v>67</v>
      </c>
      <c r="O1491" s="3">
        <v>1</v>
      </c>
      <c r="P1491" s="4">
        <f>VLOOKUP(A1491,Übersicht!$C$2:$I$67,7,FALSE)*100</f>
        <v>100</v>
      </c>
      <c r="Q1491" s="4" t="s">
        <v>67</v>
      </c>
      <c r="R1491" s="4">
        <f>VLOOKUP(A1491,Übersicht!$C$2:$J$67,8,FALSE)*100</f>
        <v>100</v>
      </c>
      <c r="S1491" s="4" t="str">
        <f>VLOOKUP(A1491,Übersicht!$C$2:$K$67,9,FALSE)</f>
        <v>-</v>
      </c>
      <c r="T1491" s="4" t="str">
        <f>VLOOKUP(A1491,Übersicht!$C$2:$L$67,10,FALSE)</f>
        <v>-</v>
      </c>
      <c r="U1491" s="25">
        <f>VLOOKUP(A1491,Übersicht!$C$2:$M$67,11,FALSE)</f>
        <v>400</v>
      </c>
      <c r="V1491" s="25" t="str">
        <f>VLOOKUP(A1491,Übersicht!$C$2:$N$67,12,FALSE)</f>
        <v>-</v>
      </c>
      <c r="W1491" s="25" t="str">
        <f>VLOOKUP(A1491,Übersicht!$C$2:$O$67,13,FALSE)</f>
        <v>-</v>
      </c>
      <c r="X1491" s="4" t="s">
        <v>67</v>
      </c>
    </row>
    <row r="1492" spans="1:24" x14ac:dyDescent="0.35">
      <c r="A1492" s="3">
        <v>4002</v>
      </c>
      <c r="B1492" t="s">
        <v>52</v>
      </c>
      <c r="C1492" t="s">
        <v>54</v>
      </c>
      <c r="D1492" s="23">
        <f>VLOOKUP(A1492,Übersicht!$C$2:$D$67,2,FALSE)</f>
        <v>0</v>
      </c>
      <c r="E1492" s="23">
        <f>VLOOKUP(A1492,Übersicht!$C$2:$E$67,3,FALSE)</f>
        <v>0</v>
      </c>
      <c r="F1492" s="3">
        <v>1486</v>
      </c>
      <c r="G1492" s="3">
        <f>VLOOKUP(A1492,Übersicht!$C$2:$P$67,14,FALSE)</f>
        <v>4</v>
      </c>
      <c r="H1492" s="3">
        <v>1</v>
      </c>
      <c r="I1492" s="24">
        <v>585675.5</v>
      </c>
      <c r="J1492" s="3">
        <v>1972</v>
      </c>
      <c r="K1492" s="4">
        <f>IF(M1492-('MKG (best case)'!$K$2-J1492)&lt;=0,0,M1492-('MKG (best case)'!$K$2-J1492))</f>
        <v>11</v>
      </c>
      <c r="L1492" s="21">
        <f>VLOOKUP(A1492,Übersicht!$C$2:$F$67,4,FALSE)</f>
        <v>60</v>
      </c>
      <c r="M1492" s="21">
        <f>VLOOKUP(A1492,Übersicht!$C$2:$F$67,4,FALSE)</f>
        <v>60</v>
      </c>
      <c r="N1492" s="3" t="s">
        <v>67</v>
      </c>
      <c r="O1492" s="3">
        <v>1</v>
      </c>
      <c r="P1492" s="4">
        <f>VLOOKUP(A1492,Übersicht!$C$2:$I$67,7,FALSE)*100</f>
        <v>100</v>
      </c>
      <c r="Q1492" s="4" t="s">
        <v>67</v>
      </c>
      <c r="R1492" s="4">
        <f>VLOOKUP(A1492,Übersicht!$C$2:$J$67,8,FALSE)*100</f>
        <v>100</v>
      </c>
      <c r="S1492" s="4" t="str">
        <f>VLOOKUP(A1492,Übersicht!$C$2:$K$67,9,FALSE)</f>
        <v>-</v>
      </c>
      <c r="T1492" s="4" t="str">
        <f>VLOOKUP(A1492,Übersicht!$C$2:$L$67,10,FALSE)</f>
        <v>-</v>
      </c>
      <c r="U1492" s="25">
        <f>VLOOKUP(A1492,Übersicht!$C$2:$M$67,11,FALSE)</f>
        <v>400</v>
      </c>
      <c r="V1492" s="25" t="str">
        <f>VLOOKUP(A1492,Übersicht!$C$2:$N$67,12,FALSE)</f>
        <v>-</v>
      </c>
      <c r="W1492" s="25" t="str">
        <f>VLOOKUP(A1492,Übersicht!$C$2:$O$67,13,FALSE)</f>
        <v>-</v>
      </c>
      <c r="X1492" s="4" t="s">
        <v>67</v>
      </c>
    </row>
    <row r="1493" spans="1:24" x14ac:dyDescent="0.35">
      <c r="A1493" s="3">
        <v>4002</v>
      </c>
      <c r="B1493" t="s">
        <v>52</v>
      </c>
      <c r="C1493" t="s">
        <v>54</v>
      </c>
      <c r="D1493" s="23">
        <f>VLOOKUP(A1493,Übersicht!$C$2:$D$67,2,FALSE)</f>
        <v>0</v>
      </c>
      <c r="E1493" s="23">
        <f>VLOOKUP(A1493,Übersicht!$C$2:$E$67,3,FALSE)</f>
        <v>0</v>
      </c>
      <c r="F1493" s="3">
        <v>1487</v>
      </c>
      <c r="G1493" s="3">
        <f>VLOOKUP(A1493,Übersicht!$C$2:$P$67,14,FALSE)</f>
        <v>4</v>
      </c>
      <c r="H1493" s="3">
        <v>1</v>
      </c>
      <c r="I1493" s="24">
        <v>585675.5</v>
      </c>
      <c r="J1493" s="3">
        <v>1973</v>
      </c>
      <c r="K1493" s="4">
        <f>IF(M1493-('MKG (best case)'!$K$2-J1493)&lt;=0,0,M1493-('MKG (best case)'!$K$2-J1493))</f>
        <v>12</v>
      </c>
      <c r="L1493" s="21">
        <f>VLOOKUP(A1493,Übersicht!$C$2:$F$67,4,FALSE)</f>
        <v>60</v>
      </c>
      <c r="M1493" s="21">
        <f>VLOOKUP(A1493,Übersicht!$C$2:$F$67,4,FALSE)</f>
        <v>60</v>
      </c>
      <c r="N1493" s="3" t="s">
        <v>67</v>
      </c>
      <c r="O1493" s="3">
        <v>1</v>
      </c>
      <c r="P1493" s="4">
        <f>VLOOKUP(A1493,Übersicht!$C$2:$I$67,7,FALSE)*100</f>
        <v>100</v>
      </c>
      <c r="Q1493" s="4" t="s">
        <v>67</v>
      </c>
      <c r="R1493" s="4">
        <f>VLOOKUP(A1493,Übersicht!$C$2:$J$67,8,FALSE)*100</f>
        <v>100</v>
      </c>
      <c r="S1493" s="4" t="str">
        <f>VLOOKUP(A1493,Übersicht!$C$2:$K$67,9,FALSE)</f>
        <v>-</v>
      </c>
      <c r="T1493" s="4" t="str">
        <f>VLOOKUP(A1493,Übersicht!$C$2:$L$67,10,FALSE)</f>
        <v>-</v>
      </c>
      <c r="U1493" s="25">
        <f>VLOOKUP(A1493,Übersicht!$C$2:$M$67,11,FALSE)</f>
        <v>400</v>
      </c>
      <c r="V1493" s="25" t="str">
        <f>VLOOKUP(A1493,Übersicht!$C$2:$N$67,12,FALSE)</f>
        <v>-</v>
      </c>
      <c r="W1493" s="25" t="str">
        <f>VLOOKUP(A1493,Übersicht!$C$2:$O$67,13,FALSE)</f>
        <v>-</v>
      </c>
      <c r="X1493" s="4" t="s">
        <v>67</v>
      </c>
    </row>
    <row r="1494" spans="1:24" x14ac:dyDescent="0.35">
      <c r="A1494" s="3">
        <v>4002</v>
      </c>
      <c r="B1494" t="s">
        <v>52</v>
      </c>
      <c r="C1494" t="s">
        <v>54</v>
      </c>
      <c r="D1494" s="23">
        <f>VLOOKUP(A1494,Übersicht!$C$2:$D$67,2,FALSE)</f>
        <v>0</v>
      </c>
      <c r="E1494" s="23">
        <f>VLOOKUP(A1494,Übersicht!$C$2:$E$67,3,FALSE)</f>
        <v>0</v>
      </c>
      <c r="F1494" s="3">
        <v>1488</v>
      </c>
      <c r="G1494" s="3">
        <f>VLOOKUP(A1494,Übersicht!$C$2:$P$67,14,FALSE)</f>
        <v>4</v>
      </c>
      <c r="H1494" s="3">
        <v>1</v>
      </c>
      <c r="I1494" s="24">
        <v>585675.5</v>
      </c>
      <c r="J1494" s="3">
        <v>1974</v>
      </c>
      <c r="K1494" s="4">
        <f>IF(M1494-('MKG (best case)'!$K$2-J1494)&lt;=0,0,M1494-('MKG (best case)'!$K$2-J1494))</f>
        <v>13</v>
      </c>
      <c r="L1494" s="21">
        <f>VLOOKUP(A1494,Übersicht!$C$2:$F$67,4,FALSE)</f>
        <v>60</v>
      </c>
      <c r="M1494" s="21">
        <f>VLOOKUP(A1494,Übersicht!$C$2:$F$67,4,FALSE)</f>
        <v>60</v>
      </c>
      <c r="N1494" s="3" t="s">
        <v>67</v>
      </c>
      <c r="O1494" s="3">
        <v>1</v>
      </c>
      <c r="P1494" s="4">
        <f>VLOOKUP(A1494,Übersicht!$C$2:$I$67,7,FALSE)*100</f>
        <v>100</v>
      </c>
      <c r="Q1494" s="4" t="s">
        <v>67</v>
      </c>
      <c r="R1494" s="4">
        <f>VLOOKUP(A1494,Übersicht!$C$2:$J$67,8,FALSE)*100</f>
        <v>100</v>
      </c>
      <c r="S1494" s="4" t="str">
        <f>VLOOKUP(A1494,Übersicht!$C$2:$K$67,9,FALSE)</f>
        <v>-</v>
      </c>
      <c r="T1494" s="4" t="str">
        <f>VLOOKUP(A1494,Übersicht!$C$2:$L$67,10,FALSE)</f>
        <v>-</v>
      </c>
      <c r="U1494" s="25">
        <f>VLOOKUP(A1494,Übersicht!$C$2:$M$67,11,FALSE)</f>
        <v>400</v>
      </c>
      <c r="V1494" s="25" t="str">
        <f>VLOOKUP(A1494,Übersicht!$C$2:$N$67,12,FALSE)</f>
        <v>-</v>
      </c>
      <c r="W1494" s="25" t="str">
        <f>VLOOKUP(A1494,Übersicht!$C$2:$O$67,13,FALSE)</f>
        <v>-</v>
      </c>
      <c r="X1494" s="4" t="s">
        <v>67</v>
      </c>
    </row>
    <row r="1495" spans="1:24" x14ac:dyDescent="0.35">
      <c r="A1495" s="3">
        <v>4002</v>
      </c>
      <c r="B1495" t="s">
        <v>52</v>
      </c>
      <c r="C1495" t="s">
        <v>54</v>
      </c>
      <c r="D1495" s="23">
        <f>VLOOKUP(A1495,Übersicht!$C$2:$D$67,2,FALSE)</f>
        <v>0</v>
      </c>
      <c r="E1495" s="23">
        <f>VLOOKUP(A1495,Übersicht!$C$2:$E$67,3,FALSE)</f>
        <v>0</v>
      </c>
      <c r="F1495" s="3">
        <v>1489</v>
      </c>
      <c r="G1495" s="3">
        <f>VLOOKUP(A1495,Übersicht!$C$2:$P$67,14,FALSE)</f>
        <v>4</v>
      </c>
      <c r="H1495" s="3">
        <v>1</v>
      </c>
      <c r="I1495" s="24">
        <v>585675.5</v>
      </c>
      <c r="J1495" s="3">
        <v>1975</v>
      </c>
      <c r="K1495" s="4">
        <f>IF(M1495-('MKG (best case)'!$K$2-J1495)&lt;=0,0,M1495-('MKG (best case)'!$K$2-J1495))</f>
        <v>14</v>
      </c>
      <c r="L1495" s="21">
        <f>VLOOKUP(A1495,Übersicht!$C$2:$F$67,4,FALSE)</f>
        <v>60</v>
      </c>
      <c r="M1495" s="21">
        <f>VLOOKUP(A1495,Übersicht!$C$2:$F$67,4,FALSE)</f>
        <v>60</v>
      </c>
      <c r="N1495" s="3" t="s">
        <v>67</v>
      </c>
      <c r="O1495" s="3">
        <v>1</v>
      </c>
      <c r="P1495" s="4">
        <f>VLOOKUP(A1495,Übersicht!$C$2:$I$67,7,FALSE)*100</f>
        <v>100</v>
      </c>
      <c r="Q1495" s="4" t="s">
        <v>67</v>
      </c>
      <c r="R1495" s="4">
        <f>VLOOKUP(A1495,Übersicht!$C$2:$J$67,8,FALSE)*100</f>
        <v>100</v>
      </c>
      <c r="S1495" s="4" t="str">
        <f>VLOOKUP(A1495,Übersicht!$C$2:$K$67,9,FALSE)</f>
        <v>-</v>
      </c>
      <c r="T1495" s="4" t="str">
        <f>VLOOKUP(A1495,Übersicht!$C$2:$L$67,10,FALSE)</f>
        <v>-</v>
      </c>
      <c r="U1495" s="25">
        <f>VLOOKUP(A1495,Übersicht!$C$2:$M$67,11,FALSE)</f>
        <v>400</v>
      </c>
      <c r="V1495" s="25" t="str">
        <f>VLOOKUP(A1495,Übersicht!$C$2:$N$67,12,FALSE)</f>
        <v>-</v>
      </c>
      <c r="W1495" s="25" t="str">
        <f>VLOOKUP(A1495,Übersicht!$C$2:$O$67,13,FALSE)</f>
        <v>-</v>
      </c>
      <c r="X1495" s="4" t="s">
        <v>67</v>
      </c>
    </row>
    <row r="1496" spans="1:24" x14ac:dyDescent="0.35">
      <c r="A1496" s="3">
        <v>4002</v>
      </c>
      <c r="B1496" t="s">
        <v>52</v>
      </c>
      <c r="C1496" t="s">
        <v>54</v>
      </c>
      <c r="D1496" s="23">
        <f>VLOOKUP(A1496,Übersicht!$C$2:$D$67,2,FALSE)</f>
        <v>0</v>
      </c>
      <c r="E1496" s="23">
        <f>VLOOKUP(A1496,Übersicht!$C$2:$E$67,3,FALSE)</f>
        <v>0</v>
      </c>
      <c r="F1496" s="3">
        <v>1490</v>
      </c>
      <c r="G1496" s="3">
        <f>VLOOKUP(A1496,Übersicht!$C$2:$P$67,14,FALSE)</f>
        <v>4</v>
      </c>
      <c r="H1496" s="3">
        <v>1</v>
      </c>
      <c r="I1496" s="24">
        <v>585675.5</v>
      </c>
      <c r="J1496" s="3">
        <v>1976</v>
      </c>
      <c r="K1496" s="4">
        <f>IF(M1496-('MKG (best case)'!$K$2-J1496)&lt;=0,0,M1496-('MKG (best case)'!$K$2-J1496))</f>
        <v>15</v>
      </c>
      <c r="L1496" s="21">
        <f>VLOOKUP(A1496,Übersicht!$C$2:$F$67,4,FALSE)</f>
        <v>60</v>
      </c>
      <c r="M1496" s="21">
        <f>VLOOKUP(A1496,Übersicht!$C$2:$F$67,4,FALSE)</f>
        <v>60</v>
      </c>
      <c r="N1496" s="3" t="s">
        <v>67</v>
      </c>
      <c r="O1496" s="3">
        <v>1</v>
      </c>
      <c r="P1496" s="4">
        <f>VLOOKUP(A1496,Übersicht!$C$2:$I$67,7,FALSE)*100</f>
        <v>100</v>
      </c>
      <c r="Q1496" s="4" t="s">
        <v>67</v>
      </c>
      <c r="R1496" s="4">
        <f>VLOOKUP(A1496,Übersicht!$C$2:$J$67,8,FALSE)*100</f>
        <v>100</v>
      </c>
      <c r="S1496" s="4" t="str">
        <f>VLOOKUP(A1496,Übersicht!$C$2:$K$67,9,FALSE)</f>
        <v>-</v>
      </c>
      <c r="T1496" s="4" t="str">
        <f>VLOOKUP(A1496,Übersicht!$C$2:$L$67,10,FALSE)</f>
        <v>-</v>
      </c>
      <c r="U1496" s="25">
        <f>VLOOKUP(A1496,Übersicht!$C$2:$M$67,11,FALSE)</f>
        <v>400</v>
      </c>
      <c r="V1496" s="25" t="str">
        <f>VLOOKUP(A1496,Übersicht!$C$2:$N$67,12,FALSE)</f>
        <v>-</v>
      </c>
      <c r="W1496" s="25" t="str">
        <f>VLOOKUP(A1496,Übersicht!$C$2:$O$67,13,FALSE)</f>
        <v>-</v>
      </c>
      <c r="X1496" s="4" t="s">
        <v>67</v>
      </c>
    </row>
    <row r="1497" spans="1:24" x14ac:dyDescent="0.35">
      <c r="A1497" s="3">
        <v>4002</v>
      </c>
      <c r="B1497" t="s">
        <v>52</v>
      </c>
      <c r="C1497" t="s">
        <v>54</v>
      </c>
      <c r="D1497" s="23">
        <f>VLOOKUP(A1497,Übersicht!$C$2:$D$67,2,FALSE)</f>
        <v>0</v>
      </c>
      <c r="E1497" s="23">
        <f>VLOOKUP(A1497,Übersicht!$C$2:$E$67,3,FALSE)</f>
        <v>0</v>
      </c>
      <c r="F1497" s="3">
        <v>1491</v>
      </c>
      <c r="G1497" s="3">
        <f>VLOOKUP(A1497,Übersicht!$C$2:$P$67,14,FALSE)</f>
        <v>4</v>
      </c>
      <c r="H1497" s="3">
        <v>1</v>
      </c>
      <c r="I1497" s="24">
        <v>585675.5</v>
      </c>
      <c r="J1497" s="3">
        <v>1977</v>
      </c>
      <c r="K1497" s="4">
        <f>IF(M1497-('MKG (best case)'!$K$2-J1497)&lt;=0,0,M1497-('MKG (best case)'!$K$2-J1497))</f>
        <v>16</v>
      </c>
      <c r="L1497" s="21">
        <f>VLOOKUP(A1497,Übersicht!$C$2:$F$67,4,FALSE)</f>
        <v>60</v>
      </c>
      <c r="M1497" s="21">
        <f>VLOOKUP(A1497,Übersicht!$C$2:$F$67,4,FALSE)</f>
        <v>60</v>
      </c>
      <c r="N1497" s="3" t="s">
        <v>67</v>
      </c>
      <c r="O1497" s="3">
        <v>1</v>
      </c>
      <c r="P1497" s="4">
        <f>VLOOKUP(A1497,Übersicht!$C$2:$I$67,7,FALSE)*100</f>
        <v>100</v>
      </c>
      <c r="Q1497" s="4" t="s">
        <v>67</v>
      </c>
      <c r="R1497" s="4">
        <f>VLOOKUP(A1497,Übersicht!$C$2:$J$67,8,FALSE)*100</f>
        <v>100</v>
      </c>
      <c r="S1497" s="4" t="str">
        <f>VLOOKUP(A1497,Übersicht!$C$2:$K$67,9,FALSE)</f>
        <v>-</v>
      </c>
      <c r="T1497" s="4" t="str">
        <f>VLOOKUP(A1497,Übersicht!$C$2:$L$67,10,FALSE)</f>
        <v>-</v>
      </c>
      <c r="U1497" s="25">
        <f>VLOOKUP(A1497,Übersicht!$C$2:$M$67,11,FALSE)</f>
        <v>400</v>
      </c>
      <c r="V1497" s="25" t="str">
        <f>VLOOKUP(A1497,Übersicht!$C$2:$N$67,12,FALSE)</f>
        <v>-</v>
      </c>
      <c r="W1497" s="25" t="str">
        <f>VLOOKUP(A1497,Übersicht!$C$2:$O$67,13,FALSE)</f>
        <v>-</v>
      </c>
      <c r="X1497" s="4" t="s">
        <v>67</v>
      </c>
    </row>
    <row r="1498" spans="1:24" x14ac:dyDescent="0.35">
      <c r="A1498" s="3">
        <v>4002</v>
      </c>
      <c r="B1498" t="s">
        <v>52</v>
      </c>
      <c r="C1498" t="s">
        <v>54</v>
      </c>
      <c r="D1498" s="23">
        <f>VLOOKUP(A1498,Übersicht!$C$2:$D$67,2,FALSE)</f>
        <v>0</v>
      </c>
      <c r="E1498" s="23">
        <f>VLOOKUP(A1498,Übersicht!$C$2:$E$67,3,FALSE)</f>
        <v>0</v>
      </c>
      <c r="F1498" s="3">
        <v>1492</v>
      </c>
      <c r="G1498" s="3">
        <f>VLOOKUP(A1498,Übersicht!$C$2:$P$67,14,FALSE)</f>
        <v>4</v>
      </c>
      <c r="H1498" s="3">
        <v>1</v>
      </c>
      <c r="I1498" s="24">
        <v>585675.5</v>
      </c>
      <c r="J1498" s="3">
        <v>1978</v>
      </c>
      <c r="K1498" s="4">
        <f>IF(M1498-('MKG (best case)'!$K$2-J1498)&lt;=0,0,M1498-('MKG (best case)'!$K$2-J1498))</f>
        <v>17</v>
      </c>
      <c r="L1498" s="21">
        <f>VLOOKUP(A1498,Übersicht!$C$2:$F$67,4,FALSE)</f>
        <v>60</v>
      </c>
      <c r="M1498" s="21">
        <f>VLOOKUP(A1498,Übersicht!$C$2:$F$67,4,FALSE)</f>
        <v>60</v>
      </c>
      <c r="N1498" s="3" t="s">
        <v>67</v>
      </c>
      <c r="O1498" s="3">
        <v>1</v>
      </c>
      <c r="P1498" s="4">
        <f>VLOOKUP(A1498,Übersicht!$C$2:$I$67,7,FALSE)*100</f>
        <v>100</v>
      </c>
      <c r="Q1498" s="4" t="s">
        <v>67</v>
      </c>
      <c r="R1498" s="4">
        <f>VLOOKUP(A1498,Übersicht!$C$2:$J$67,8,FALSE)*100</f>
        <v>100</v>
      </c>
      <c r="S1498" s="4" t="str">
        <f>VLOOKUP(A1498,Übersicht!$C$2:$K$67,9,FALSE)</f>
        <v>-</v>
      </c>
      <c r="T1498" s="4" t="str">
        <f>VLOOKUP(A1498,Übersicht!$C$2:$L$67,10,FALSE)</f>
        <v>-</v>
      </c>
      <c r="U1498" s="25">
        <f>VLOOKUP(A1498,Übersicht!$C$2:$M$67,11,FALSE)</f>
        <v>400</v>
      </c>
      <c r="V1498" s="25" t="str">
        <f>VLOOKUP(A1498,Übersicht!$C$2:$N$67,12,FALSE)</f>
        <v>-</v>
      </c>
      <c r="W1498" s="25" t="str">
        <f>VLOOKUP(A1498,Übersicht!$C$2:$O$67,13,FALSE)</f>
        <v>-</v>
      </c>
      <c r="X1498" s="4" t="s">
        <v>67</v>
      </c>
    </row>
    <row r="1499" spans="1:24" x14ac:dyDescent="0.35">
      <c r="A1499" s="3">
        <v>4002</v>
      </c>
      <c r="B1499" t="s">
        <v>52</v>
      </c>
      <c r="C1499" t="s">
        <v>54</v>
      </c>
      <c r="D1499" s="23">
        <f>VLOOKUP(A1499,Übersicht!$C$2:$D$67,2,FALSE)</f>
        <v>0</v>
      </c>
      <c r="E1499" s="23">
        <f>VLOOKUP(A1499,Übersicht!$C$2:$E$67,3,FALSE)</f>
        <v>0</v>
      </c>
      <c r="F1499" s="3">
        <v>1493</v>
      </c>
      <c r="G1499" s="3">
        <f>VLOOKUP(A1499,Übersicht!$C$2:$P$67,14,FALSE)</f>
        <v>4</v>
      </c>
      <c r="H1499" s="3">
        <v>1</v>
      </c>
      <c r="I1499" s="24">
        <v>585675.5</v>
      </c>
      <c r="J1499" s="3">
        <v>1979</v>
      </c>
      <c r="K1499" s="4">
        <f>IF(M1499-('MKG (best case)'!$K$2-J1499)&lt;=0,0,M1499-('MKG (best case)'!$K$2-J1499))</f>
        <v>18</v>
      </c>
      <c r="L1499" s="21">
        <f>VLOOKUP(A1499,Übersicht!$C$2:$F$67,4,FALSE)</f>
        <v>60</v>
      </c>
      <c r="M1499" s="21">
        <f>VLOOKUP(A1499,Übersicht!$C$2:$F$67,4,FALSE)</f>
        <v>60</v>
      </c>
      <c r="N1499" s="3" t="s">
        <v>67</v>
      </c>
      <c r="O1499" s="3">
        <v>1</v>
      </c>
      <c r="P1499" s="4">
        <f>VLOOKUP(A1499,Übersicht!$C$2:$I$67,7,FALSE)*100</f>
        <v>100</v>
      </c>
      <c r="Q1499" s="4" t="s">
        <v>67</v>
      </c>
      <c r="R1499" s="4">
        <f>VLOOKUP(A1499,Übersicht!$C$2:$J$67,8,FALSE)*100</f>
        <v>100</v>
      </c>
      <c r="S1499" s="4" t="str">
        <f>VLOOKUP(A1499,Übersicht!$C$2:$K$67,9,FALSE)</f>
        <v>-</v>
      </c>
      <c r="T1499" s="4" t="str">
        <f>VLOOKUP(A1499,Übersicht!$C$2:$L$67,10,FALSE)</f>
        <v>-</v>
      </c>
      <c r="U1499" s="25">
        <f>VLOOKUP(A1499,Übersicht!$C$2:$M$67,11,FALSE)</f>
        <v>400</v>
      </c>
      <c r="V1499" s="25" t="str">
        <f>VLOOKUP(A1499,Übersicht!$C$2:$N$67,12,FALSE)</f>
        <v>-</v>
      </c>
      <c r="W1499" s="25" t="str">
        <f>VLOOKUP(A1499,Übersicht!$C$2:$O$67,13,FALSE)</f>
        <v>-</v>
      </c>
      <c r="X1499" s="4" t="s">
        <v>67</v>
      </c>
    </row>
    <row r="1500" spans="1:24" x14ac:dyDescent="0.35">
      <c r="A1500" s="3">
        <v>4002</v>
      </c>
      <c r="B1500" t="s">
        <v>52</v>
      </c>
      <c r="C1500" t="s">
        <v>54</v>
      </c>
      <c r="D1500" s="23">
        <f>VLOOKUP(A1500,Übersicht!$C$2:$D$67,2,FALSE)</f>
        <v>0</v>
      </c>
      <c r="E1500" s="23">
        <f>VLOOKUP(A1500,Übersicht!$C$2:$E$67,3,FALSE)</f>
        <v>0</v>
      </c>
      <c r="F1500" s="3">
        <v>1494</v>
      </c>
      <c r="G1500" s="3">
        <f>VLOOKUP(A1500,Übersicht!$C$2:$P$67,14,FALSE)</f>
        <v>4</v>
      </c>
      <c r="H1500" s="3">
        <v>1</v>
      </c>
      <c r="I1500" s="24">
        <v>1588214.1500000001</v>
      </c>
      <c r="J1500" s="3">
        <v>1980</v>
      </c>
      <c r="K1500" s="4">
        <f>IF(M1500-('MKG (best case)'!$K$2-J1500)&lt;=0,0,M1500-('MKG (best case)'!$K$2-J1500))</f>
        <v>19</v>
      </c>
      <c r="L1500" s="21">
        <f>VLOOKUP(A1500,Übersicht!$C$2:$F$67,4,FALSE)</f>
        <v>60</v>
      </c>
      <c r="M1500" s="21">
        <f>VLOOKUP(A1500,Übersicht!$C$2:$F$67,4,FALSE)</f>
        <v>60</v>
      </c>
      <c r="N1500" s="3" t="s">
        <v>67</v>
      </c>
      <c r="O1500" s="3">
        <v>1</v>
      </c>
      <c r="P1500" s="4">
        <f>VLOOKUP(A1500,Übersicht!$C$2:$I$67,7,FALSE)*100</f>
        <v>100</v>
      </c>
      <c r="Q1500" s="4" t="s">
        <v>67</v>
      </c>
      <c r="R1500" s="4">
        <f>VLOOKUP(A1500,Übersicht!$C$2:$J$67,8,FALSE)*100</f>
        <v>100</v>
      </c>
      <c r="S1500" s="4" t="str">
        <f>VLOOKUP(A1500,Übersicht!$C$2:$K$67,9,FALSE)</f>
        <v>-</v>
      </c>
      <c r="T1500" s="4" t="str">
        <f>VLOOKUP(A1500,Übersicht!$C$2:$L$67,10,FALSE)</f>
        <v>-</v>
      </c>
      <c r="U1500" s="25">
        <f>VLOOKUP(A1500,Übersicht!$C$2:$M$67,11,FALSE)</f>
        <v>400</v>
      </c>
      <c r="V1500" s="25" t="str">
        <f>VLOOKUP(A1500,Übersicht!$C$2:$N$67,12,FALSE)</f>
        <v>-</v>
      </c>
      <c r="W1500" s="25" t="str">
        <f>VLOOKUP(A1500,Übersicht!$C$2:$O$67,13,FALSE)</f>
        <v>-</v>
      </c>
      <c r="X1500" s="4" t="s">
        <v>67</v>
      </c>
    </row>
    <row r="1501" spans="1:24" x14ac:dyDescent="0.35">
      <c r="A1501" s="3">
        <v>4002</v>
      </c>
      <c r="B1501" t="s">
        <v>52</v>
      </c>
      <c r="C1501" t="s">
        <v>54</v>
      </c>
      <c r="D1501" s="23">
        <f>VLOOKUP(A1501,Übersicht!$C$2:$D$67,2,FALSE)</f>
        <v>0</v>
      </c>
      <c r="E1501" s="23">
        <f>VLOOKUP(A1501,Übersicht!$C$2:$E$67,3,FALSE)</f>
        <v>0</v>
      </c>
      <c r="F1501" s="3">
        <v>1495</v>
      </c>
      <c r="G1501" s="3">
        <f>VLOOKUP(A1501,Übersicht!$C$2:$P$67,14,FALSE)</f>
        <v>4</v>
      </c>
      <c r="H1501" s="3">
        <v>1</v>
      </c>
      <c r="I1501" s="24">
        <v>1588214.1500000001</v>
      </c>
      <c r="J1501" s="3">
        <v>1981</v>
      </c>
      <c r="K1501" s="4">
        <f>IF(M1501-('MKG (best case)'!$K$2-J1501)&lt;=0,0,M1501-('MKG (best case)'!$K$2-J1501))</f>
        <v>20</v>
      </c>
      <c r="L1501" s="21">
        <f>VLOOKUP(A1501,Übersicht!$C$2:$F$67,4,FALSE)</f>
        <v>60</v>
      </c>
      <c r="M1501" s="21">
        <f>VLOOKUP(A1501,Übersicht!$C$2:$F$67,4,FALSE)</f>
        <v>60</v>
      </c>
      <c r="N1501" s="3" t="s">
        <v>67</v>
      </c>
      <c r="O1501" s="3">
        <v>1</v>
      </c>
      <c r="P1501" s="4">
        <f>VLOOKUP(A1501,Übersicht!$C$2:$I$67,7,FALSE)*100</f>
        <v>100</v>
      </c>
      <c r="Q1501" s="4" t="s">
        <v>67</v>
      </c>
      <c r="R1501" s="4">
        <f>VLOOKUP(A1501,Übersicht!$C$2:$J$67,8,FALSE)*100</f>
        <v>100</v>
      </c>
      <c r="S1501" s="4" t="str">
        <f>VLOOKUP(A1501,Übersicht!$C$2:$K$67,9,FALSE)</f>
        <v>-</v>
      </c>
      <c r="T1501" s="4" t="str">
        <f>VLOOKUP(A1501,Übersicht!$C$2:$L$67,10,FALSE)</f>
        <v>-</v>
      </c>
      <c r="U1501" s="25">
        <f>VLOOKUP(A1501,Übersicht!$C$2:$M$67,11,FALSE)</f>
        <v>400</v>
      </c>
      <c r="V1501" s="25" t="str">
        <f>VLOOKUP(A1501,Übersicht!$C$2:$N$67,12,FALSE)</f>
        <v>-</v>
      </c>
      <c r="W1501" s="25" t="str">
        <f>VLOOKUP(A1501,Übersicht!$C$2:$O$67,13,FALSE)</f>
        <v>-</v>
      </c>
      <c r="X1501" s="4" t="s">
        <v>67</v>
      </c>
    </row>
    <row r="1502" spans="1:24" x14ac:dyDescent="0.35">
      <c r="A1502" s="3">
        <v>4002</v>
      </c>
      <c r="B1502" t="s">
        <v>52</v>
      </c>
      <c r="C1502" t="s">
        <v>54</v>
      </c>
      <c r="D1502" s="23">
        <f>VLOOKUP(A1502,Übersicht!$C$2:$D$67,2,FALSE)</f>
        <v>0</v>
      </c>
      <c r="E1502" s="23">
        <f>VLOOKUP(A1502,Übersicht!$C$2:$E$67,3,FALSE)</f>
        <v>0</v>
      </c>
      <c r="F1502" s="3">
        <v>1496</v>
      </c>
      <c r="G1502" s="3">
        <f>VLOOKUP(A1502,Übersicht!$C$2:$P$67,14,FALSE)</f>
        <v>4</v>
      </c>
      <c r="H1502" s="3">
        <v>1</v>
      </c>
      <c r="I1502" s="24">
        <v>1588214.1500000001</v>
      </c>
      <c r="J1502" s="3">
        <v>1982</v>
      </c>
      <c r="K1502" s="4">
        <f>IF(M1502-('MKG (best case)'!$K$2-J1502)&lt;=0,0,M1502-('MKG (best case)'!$K$2-J1502))</f>
        <v>21</v>
      </c>
      <c r="L1502" s="21">
        <f>VLOOKUP(A1502,Übersicht!$C$2:$F$67,4,FALSE)</f>
        <v>60</v>
      </c>
      <c r="M1502" s="21">
        <f>VLOOKUP(A1502,Übersicht!$C$2:$F$67,4,FALSE)</f>
        <v>60</v>
      </c>
      <c r="N1502" s="3" t="s">
        <v>67</v>
      </c>
      <c r="O1502" s="3">
        <v>1</v>
      </c>
      <c r="P1502" s="4">
        <f>VLOOKUP(A1502,Übersicht!$C$2:$I$67,7,FALSE)*100</f>
        <v>100</v>
      </c>
      <c r="Q1502" s="4" t="s">
        <v>67</v>
      </c>
      <c r="R1502" s="4">
        <f>VLOOKUP(A1502,Übersicht!$C$2:$J$67,8,FALSE)*100</f>
        <v>100</v>
      </c>
      <c r="S1502" s="4" t="str">
        <f>VLOOKUP(A1502,Übersicht!$C$2:$K$67,9,FALSE)</f>
        <v>-</v>
      </c>
      <c r="T1502" s="4" t="str">
        <f>VLOOKUP(A1502,Übersicht!$C$2:$L$67,10,FALSE)</f>
        <v>-</v>
      </c>
      <c r="U1502" s="25">
        <f>VLOOKUP(A1502,Übersicht!$C$2:$M$67,11,FALSE)</f>
        <v>400</v>
      </c>
      <c r="V1502" s="25" t="str">
        <f>VLOOKUP(A1502,Übersicht!$C$2:$N$67,12,FALSE)</f>
        <v>-</v>
      </c>
      <c r="W1502" s="25" t="str">
        <f>VLOOKUP(A1502,Übersicht!$C$2:$O$67,13,FALSE)</f>
        <v>-</v>
      </c>
      <c r="X1502" s="4" t="s">
        <v>67</v>
      </c>
    </row>
    <row r="1503" spans="1:24" x14ac:dyDescent="0.35">
      <c r="A1503" s="3">
        <v>4002</v>
      </c>
      <c r="B1503" t="s">
        <v>52</v>
      </c>
      <c r="C1503" t="s">
        <v>54</v>
      </c>
      <c r="D1503" s="23">
        <f>VLOOKUP(A1503,Übersicht!$C$2:$D$67,2,FALSE)</f>
        <v>0</v>
      </c>
      <c r="E1503" s="23">
        <f>VLOOKUP(A1503,Übersicht!$C$2:$E$67,3,FALSE)</f>
        <v>0</v>
      </c>
      <c r="F1503" s="3">
        <v>1497</v>
      </c>
      <c r="G1503" s="3">
        <f>VLOOKUP(A1503,Übersicht!$C$2:$P$67,14,FALSE)</f>
        <v>4</v>
      </c>
      <c r="H1503" s="3">
        <v>1</v>
      </c>
      <c r="I1503" s="24">
        <v>1588214.1500000001</v>
      </c>
      <c r="J1503" s="3">
        <v>1983</v>
      </c>
      <c r="K1503" s="4">
        <f>IF(M1503-('MKG (best case)'!$K$2-J1503)&lt;=0,0,M1503-('MKG (best case)'!$K$2-J1503))</f>
        <v>22</v>
      </c>
      <c r="L1503" s="21">
        <f>VLOOKUP(A1503,Übersicht!$C$2:$F$67,4,FALSE)</f>
        <v>60</v>
      </c>
      <c r="M1503" s="21">
        <f>VLOOKUP(A1503,Übersicht!$C$2:$F$67,4,FALSE)</f>
        <v>60</v>
      </c>
      <c r="N1503" s="3" t="s">
        <v>67</v>
      </c>
      <c r="O1503" s="3">
        <v>1</v>
      </c>
      <c r="P1503" s="4">
        <f>VLOOKUP(A1503,Übersicht!$C$2:$I$67,7,FALSE)*100</f>
        <v>100</v>
      </c>
      <c r="Q1503" s="4" t="s">
        <v>67</v>
      </c>
      <c r="R1503" s="4">
        <f>VLOOKUP(A1503,Übersicht!$C$2:$J$67,8,FALSE)*100</f>
        <v>100</v>
      </c>
      <c r="S1503" s="4" t="str">
        <f>VLOOKUP(A1503,Übersicht!$C$2:$K$67,9,FALSE)</f>
        <v>-</v>
      </c>
      <c r="T1503" s="4" t="str">
        <f>VLOOKUP(A1503,Übersicht!$C$2:$L$67,10,FALSE)</f>
        <v>-</v>
      </c>
      <c r="U1503" s="25">
        <f>VLOOKUP(A1503,Übersicht!$C$2:$M$67,11,FALSE)</f>
        <v>400</v>
      </c>
      <c r="V1503" s="25" t="str">
        <f>VLOOKUP(A1503,Übersicht!$C$2:$N$67,12,FALSE)</f>
        <v>-</v>
      </c>
      <c r="W1503" s="25" t="str">
        <f>VLOOKUP(A1503,Übersicht!$C$2:$O$67,13,FALSE)</f>
        <v>-</v>
      </c>
      <c r="X1503" s="4" t="s">
        <v>67</v>
      </c>
    </row>
    <row r="1504" spans="1:24" x14ac:dyDescent="0.35">
      <c r="A1504" s="3">
        <v>4002</v>
      </c>
      <c r="B1504" t="s">
        <v>52</v>
      </c>
      <c r="C1504" t="s">
        <v>54</v>
      </c>
      <c r="D1504" s="23">
        <f>VLOOKUP(A1504,Übersicht!$C$2:$D$67,2,FALSE)</f>
        <v>0</v>
      </c>
      <c r="E1504" s="23">
        <f>VLOOKUP(A1504,Übersicht!$C$2:$E$67,3,FALSE)</f>
        <v>0</v>
      </c>
      <c r="F1504" s="3">
        <v>1498</v>
      </c>
      <c r="G1504" s="3">
        <f>VLOOKUP(A1504,Übersicht!$C$2:$P$67,14,FALSE)</f>
        <v>4</v>
      </c>
      <c r="H1504" s="3">
        <v>1</v>
      </c>
      <c r="I1504" s="24">
        <v>1588214.1500000001</v>
      </c>
      <c r="J1504" s="3">
        <v>1984</v>
      </c>
      <c r="K1504" s="4">
        <f>IF(M1504-('MKG (best case)'!$K$2-J1504)&lt;=0,0,M1504-('MKG (best case)'!$K$2-J1504))</f>
        <v>23</v>
      </c>
      <c r="L1504" s="21">
        <f>VLOOKUP(A1504,Übersicht!$C$2:$F$67,4,FALSE)</f>
        <v>60</v>
      </c>
      <c r="M1504" s="21">
        <f>VLOOKUP(A1504,Übersicht!$C$2:$F$67,4,FALSE)</f>
        <v>60</v>
      </c>
      <c r="N1504" s="3" t="s">
        <v>67</v>
      </c>
      <c r="O1504" s="3">
        <v>1</v>
      </c>
      <c r="P1504" s="4">
        <f>VLOOKUP(A1504,Übersicht!$C$2:$I$67,7,FALSE)*100</f>
        <v>100</v>
      </c>
      <c r="Q1504" s="4" t="s">
        <v>67</v>
      </c>
      <c r="R1504" s="4">
        <f>VLOOKUP(A1504,Übersicht!$C$2:$J$67,8,FALSE)*100</f>
        <v>100</v>
      </c>
      <c r="S1504" s="4" t="str">
        <f>VLOOKUP(A1504,Übersicht!$C$2:$K$67,9,FALSE)</f>
        <v>-</v>
      </c>
      <c r="T1504" s="4" t="str">
        <f>VLOOKUP(A1504,Übersicht!$C$2:$L$67,10,FALSE)</f>
        <v>-</v>
      </c>
      <c r="U1504" s="25">
        <f>VLOOKUP(A1504,Übersicht!$C$2:$M$67,11,FALSE)</f>
        <v>400</v>
      </c>
      <c r="V1504" s="25" t="str">
        <f>VLOOKUP(A1504,Übersicht!$C$2:$N$67,12,FALSE)</f>
        <v>-</v>
      </c>
      <c r="W1504" s="25" t="str">
        <f>VLOOKUP(A1504,Übersicht!$C$2:$O$67,13,FALSE)</f>
        <v>-</v>
      </c>
      <c r="X1504" s="4" t="s">
        <v>67</v>
      </c>
    </row>
    <row r="1505" spans="1:24" x14ac:dyDescent="0.35">
      <c r="A1505" s="3">
        <v>4002</v>
      </c>
      <c r="B1505" t="s">
        <v>52</v>
      </c>
      <c r="C1505" t="s">
        <v>54</v>
      </c>
      <c r="D1505" s="23">
        <f>VLOOKUP(A1505,Übersicht!$C$2:$D$67,2,FALSE)</f>
        <v>0</v>
      </c>
      <c r="E1505" s="23">
        <f>VLOOKUP(A1505,Übersicht!$C$2:$E$67,3,FALSE)</f>
        <v>0</v>
      </c>
      <c r="F1505" s="3">
        <v>1499</v>
      </c>
      <c r="G1505" s="3">
        <f>VLOOKUP(A1505,Übersicht!$C$2:$P$67,14,FALSE)</f>
        <v>4</v>
      </c>
      <c r="H1505" s="3">
        <v>1</v>
      </c>
      <c r="I1505" s="24">
        <v>1588214.1500000001</v>
      </c>
      <c r="J1505" s="3">
        <v>1985</v>
      </c>
      <c r="K1505" s="4">
        <f>IF(M1505-('MKG (best case)'!$K$2-J1505)&lt;=0,0,M1505-('MKG (best case)'!$K$2-J1505))</f>
        <v>24</v>
      </c>
      <c r="L1505" s="21">
        <f>VLOOKUP(A1505,Übersicht!$C$2:$F$67,4,FALSE)</f>
        <v>60</v>
      </c>
      <c r="M1505" s="21">
        <f>VLOOKUP(A1505,Übersicht!$C$2:$F$67,4,FALSE)</f>
        <v>60</v>
      </c>
      <c r="N1505" s="3" t="s">
        <v>67</v>
      </c>
      <c r="O1505" s="3">
        <v>1</v>
      </c>
      <c r="P1505" s="4">
        <f>VLOOKUP(A1505,Übersicht!$C$2:$I$67,7,FALSE)*100</f>
        <v>100</v>
      </c>
      <c r="Q1505" s="4" t="s">
        <v>67</v>
      </c>
      <c r="R1505" s="4">
        <f>VLOOKUP(A1505,Übersicht!$C$2:$J$67,8,FALSE)*100</f>
        <v>100</v>
      </c>
      <c r="S1505" s="4" t="str">
        <f>VLOOKUP(A1505,Übersicht!$C$2:$K$67,9,FALSE)</f>
        <v>-</v>
      </c>
      <c r="T1505" s="4" t="str">
        <f>VLOOKUP(A1505,Übersicht!$C$2:$L$67,10,FALSE)</f>
        <v>-</v>
      </c>
      <c r="U1505" s="25">
        <f>VLOOKUP(A1505,Übersicht!$C$2:$M$67,11,FALSE)</f>
        <v>400</v>
      </c>
      <c r="V1505" s="25" t="str">
        <f>VLOOKUP(A1505,Übersicht!$C$2:$N$67,12,FALSE)</f>
        <v>-</v>
      </c>
      <c r="W1505" s="25" t="str">
        <f>VLOOKUP(A1505,Übersicht!$C$2:$O$67,13,FALSE)</f>
        <v>-</v>
      </c>
      <c r="X1505" s="4" t="s">
        <v>67</v>
      </c>
    </row>
    <row r="1506" spans="1:24" x14ac:dyDescent="0.35">
      <c r="A1506" s="3">
        <v>4002</v>
      </c>
      <c r="B1506" t="s">
        <v>52</v>
      </c>
      <c r="C1506" t="s">
        <v>54</v>
      </c>
      <c r="D1506" s="23">
        <f>VLOOKUP(A1506,Übersicht!$C$2:$D$67,2,FALSE)</f>
        <v>0</v>
      </c>
      <c r="E1506" s="23">
        <f>VLOOKUP(A1506,Übersicht!$C$2:$E$67,3,FALSE)</f>
        <v>0</v>
      </c>
      <c r="F1506" s="3">
        <v>1500</v>
      </c>
      <c r="G1506" s="3">
        <f>VLOOKUP(A1506,Übersicht!$C$2:$P$67,14,FALSE)</f>
        <v>4</v>
      </c>
      <c r="H1506" s="3">
        <v>1</v>
      </c>
      <c r="I1506" s="24">
        <v>1588214.1500000001</v>
      </c>
      <c r="J1506" s="3">
        <v>1986</v>
      </c>
      <c r="K1506" s="4">
        <f>IF(M1506-('MKG (best case)'!$K$2-J1506)&lt;=0,0,M1506-('MKG (best case)'!$K$2-J1506))</f>
        <v>25</v>
      </c>
      <c r="L1506" s="21">
        <f>VLOOKUP(A1506,Übersicht!$C$2:$F$67,4,FALSE)</f>
        <v>60</v>
      </c>
      <c r="M1506" s="21">
        <f>VLOOKUP(A1506,Übersicht!$C$2:$F$67,4,FALSE)</f>
        <v>60</v>
      </c>
      <c r="N1506" s="3" t="s">
        <v>67</v>
      </c>
      <c r="O1506" s="3">
        <v>1</v>
      </c>
      <c r="P1506" s="4">
        <f>VLOOKUP(A1506,Übersicht!$C$2:$I$67,7,FALSE)*100</f>
        <v>100</v>
      </c>
      <c r="Q1506" s="4" t="s">
        <v>67</v>
      </c>
      <c r="R1506" s="4">
        <f>VLOOKUP(A1506,Übersicht!$C$2:$J$67,8,FALSE)*100</f>
        <v>100</v>
      </c>
      <c r="S1506" s="4" t="str">
        <f>VLOOKUP(A1506,Übersicht!$C$2:$K$67,9,FALSE)</f>
        <v>-</v>
      </c>
      <c r="T1506" s="4" t="str">
        <f>VLOOKUP(A1506,Übersicht!$C$2:$L$67,10,FALSE)</f>
        <v>-</v>
      </c>
      <c r="U1506" s="25">
        <f>VLOOKUP(A1506,Übersicht!$C$2:$M$67,11,FALSE)</f>
        <v>400</v>
      </c>
      <c r="V1506" s="25" t="str">
        <f>VLOOKUP(A1506,Übersicht!$C$2:$N$67,12,FALSE)</f>
        <v>-</v>
      </c>
      <c r="W1506" s="25" t="str">
        <f>VLOOKUP(A1506,Übersicht!$C$2:$O$67,13,FALSE)</f>
        <v>-</v>
      </c>
      <c r="X1506" s="4" t="s">
        <v>67</v>
      </c>
    </row>
    <row r="1507" spans="1:24" x14ac:dyDescent="0.35">
      <c r="A1507" s="3">
        <v>4002</v>
      </c>
      <c r="B1507" t="s">
        <v>52</v>
      </c>
      <c r="C1507" t="s">
        <v>54</v>
      </c>
      <c r="D1507" s="23">
        <f>VLOOKUP(A1507,Übersicht!$C$2:$D$67,2,FALSE)</f>
        <v>0</v>
      </c>
      <c r="E1507" s="23">
        <f>VLOOKUP(A1507,Übersicht!$C$2:$E$67,3,FALSE)</f>
        <v>0</v>
      </c>
      <c r="F1507" s="3">
        <v>1501</v>
      </c>
      <c r="G1507" s="3">
        <f>VLOOKUP(A1507,Übersicht!$C$2:$P$67,14,FALSE)</f>
        <v>4</v>
      </c>
      <c r="H1507" s="3">
        <v>1</v>
      </c>
      <c r="I1507" s="24">
        <v>1588214.1500000001</v>
      </c>
      <c r="J1507" s="3">
        <v>1987</v>
      </c>
      <c r="K1507" s="4">
        <f>IF(M1507-('MKG (best case)'!$K$2-J1507)&lt;=0,0,M1507-('MKG (best case)'!$K$2-J1507))</f>
        <v>26</v>
      </c>
      <c r="L1507" s="21">
        <f>VLOOKUP(A1507,Übersicht!$C$2:$F$67,4,FALSE)</f>
        <v>60</v>
      </c>
      <c r="M1507" s="21">
        <f>VLOOKUP(A1507,Übersicht!$C$2:$F$67,4,FALSE)</f>
        <v>60</v>
      </c>
      <c r="N1507" s="3" t="s">
        <v>67</v>
      </c>
      <c r="O1507" s="3">
        <v>1</v>
      </c>
      <c r="P1507" s="4">
        <f>VLOOKUP(A1507,Übersicht!$C$2:$I$67,7,FALSE)*100</f>
        <v>100</v>
      </c>
      <c r="Q1507" s="4" t="s">
        <v>67</v>
      </c>
      <c r="R1507" s="4">
        <f>VLOOKUP(A1507,Übersicht!$C$2:$J$67,8,FALSE)*100</f>
        <v>100</v>
      </c>
      <c r="S1507" s="4" t="str">
        <f>VLOOKUP(A1507,Übersicht!$C$2:$K$67,9,FALSE)</f>
        <v>-</v>
      </c>
      <c r="T1507" s="4" t="str">
        <f>VLOOKUP(A1507,Übersicht!$C$2:$L$67,10,FALSE)</f>
        <v>-</v>
      </c>
      <c r="U1507" s="25">
        <f>VLOOKUP(A1507,Übersicht!$C$2:$M$67,11,FALSE)</f>
        <v>400</v>
      </c>
      <c r="V1507" s="25" t="str">
        <f>VLOOKUP(A1507,Übersicht!$C$2:$N$67,12,FALSE)</f>
        <v>-</v>
      </c>
      <c r="W1507" s="25" t="str">
        <f>VLOOKUP(A1507,Übersicht!$C$2:$O$67,13,FALSE)</f>
        <v>-</v>
      </c>
      <c r="X1507" s="4" t="s">
        <v>67</v>
      </c>
    </row>
    <row r="1508" spans="1:24" x14ac:dyDescent="0.35">
      <c r="A1508" s="3">
        <v>4002</v>
      </c>
      <c r="B1508" t="s">
        <v>52</v>
      </c>
      <c r="C1508" t="s">
        <v>54</v>
      </c>
      <c r="D1508" s="23">
        <f>VLOOKUP(A1508,Übersicht!$C$2:$D$67,2,FALSE)</f>
        <v>0</v>
      </c>
      <c r="E1508" s="23">
        <f>VLOOKUP(A1508,Übersicht!$C$2:$E$67,3,FALSE)</f>
        <v>0</v>
      </c>
      <c r="F1508" s="3">
        <v>1502</v>
      </c>
      <c r="G1508" s="3">
        <f>VLOOKUP(A1508,Übersicht!$C$2:$P$67,14,FALSE)</f>
        <v>4</v>
      </c>
      <c r="H1508" s="3">
        <v>1</v>
      </c>
      <c r="I1508" s="24">
        <v>1588214.1500000001</v>
      </c>
      <c r="J1508" s="3">
        <v>1988</v>
      </c>
      <c r="K1508" s="4">
        <f>IF(M1508-('MKG (best case)'!$K$2-J1508)&lt;=0,0,M1508-('MKG (best case)'!$K$2-J1508))</f>
        <v>27</v>
      </c>
      <c r="L1508" s="21">
        <f>VLOOKUP(A1508,Übersicht!$C$2:$F$67,4,FALSE)</f>
        <v>60</v>
      </c>
      <c r="M1508" s="21">
        <f>VLOOKUP(A1508,Übersicht!$C$2:$F$67,4,FALSE)</f>
        <v>60</v>
      </c>
      <c r="N1508" s="3" t="s">
        <v>67</v>
      </c>
      <c r="O1508" s="3">
        <v>1</v>
      </c>
      <c r="P1508" s="4">
        <f>VLOOKUP(A1508,Übersicht!$C$2:$I$67,7,FALSE)*100</f>
        <v>100</v>
      </c>
      <c r="Q1508" s="4" t="s">
        <v>67</v>
      </c>
      <c r="R1508" s="4">
        <f>VLOOKUP(A1508,Übersicht!$C$2:$J$67,8,FALSE)*100</f>
        <v>100</v>
      </c>
      <c r="S1508" s="4" t="str">
        <f>VLOOKUP(A1508,Übersicht!$C$2:$K$67,9,FALSE)</f>
        <v>-</v>
      </c>
      <c r="T1508" s="4" t="str">
        <f>VLOOKUP(A1508,Übersicht!$C$2:$L$67,10,FALSE)</f>
        <v>-</v>
      </c>
      <c r="U1508" s="25">
        <f>VLOOKUP(A1508,Übersicht!$C$2:$M$67,11,FALSE)</f>
        <v>400</v>
      </c>
      <c r="V1508" s="25" t="str">
        <f>VLOOKUP(A1508,Übersicht!$C$2:$N$67,12,FALSE)</f>
        <v>-</v>
      </c>
      <c r="W1508" s="25" t="str">
        <f>VLOOKUP(A1508,Übersicht!$C$2:$O$67,13,FALSE)</f>
        <v>-</v>
      </c>
      <c r="X1508" s="4" t="s">
        <v>67</v>
      </c>
    </row>
    <row r="1509" spans="1:24" x14ac:dyDescent="0.35">
      <c r="A1509" s="3">
        <v>4002</v>
      </c>
      <c r="B1509" t="s">
        <v>52</v>
      </c>
      <c r="C1509" t="s">
        <v>54</v>
      </c>
      <c r="D1509" s="23">
        <f>VLOOKUP(A1509,Übersicht!$C$2:$D$67,2,FALSE)</f>
        <v>0</v>
      </c>
      <c r="E1509" s="23">
        <f>VLOOKUP(A1509,Übersicht!$C$2:$E$67,3,FALSE)</f>
        <v>0</v>
      </c>
      <c r="F1509" s="3">
        <v>1503</v>
      </c>
      <c r="G1509" s="3">
        <f>VLOOKUP(A1509,Übersicht!$C$2:$P$67,14,FALSE)</f>
        <v>4</v>
      </c>
      <c r="H1509" s="3">
        <v>1</v>
      </c>
      <c r="I1509" s="24">
        <v>1588214.1500000001</v>
      </c>
      <c r="J1509" s="3">
        <v>1989</v>
      </c>
      <c r="K1509" s="4">
        <f>IF(M1509-('MKG (best case)'!$K$2-J1509)&lt;=0,0,M1509-('MKG (best case)'!$K$2-J1509))</f>
        <v>28</v>
      </c>
      <c r="L1509" s="21">
        <f>VLOOKUP(A1509,Übersicht!$C$2:$F$67,4,FALSE)</f>
        <v>60</v>
      </c>
      <c r="M1509" s="21">
        <f>VLOOKUP(A1509,Übersicht!$C$2:$F$67,4,FALSE)</f>
        <v>60</v>
      </c>
      <c r="N1509" s="3" t="s">
        <v>67</v>
      </c>
      <c r="O1509" s="3">
        <v>1</v>
      </c>
      <c r="P1509" s="4">
        <f>VLOOKUP(A1509,Übersicht!$C$2:$I$67,7,FALSE)*100</f>
        <v>100</v>
      </c>
      <c r="Q1509" s="4" t="s">
        <v>67</v>
      </c>
      <c r="R1509" s="4">
        <f>VLOOKUP(A1509,Übersicht!$C$2:$J$67,8,FALSE)*100</f>
        <v>100</v>
      </c>
      <c r="S1509" s="4" t="str">
        <f>VLOOKUP(A1509,Übersicht!$C$2:$K$67,9,FALSE)</f>
        <v>-</v>
      </c>
      <c r="T1509" s="4" t="str">
        <f>VLOOKUP(A1509,Übersicht!$C$2:$L$67,10,FALSE)</f>
        <v>-</v>
      </c>
      <c r="U1509" s="25">
        <f>VLOOKUP(A1509,Übersicht!$C$2:$M$67,11,FALSE)</f>
        <v>400</v>
      </c>
      <c r="V1509" s="25" t="str">
        <f>VLOOKUP(A1509,Übersicht!$C$2:$N$67,12,FALSE)</f>
        <v>-</v>
      </c>
      <c r="W1509" s="25" t="str">
        <f>VLOOKUP(A1509,Übersicht!$C$2:$O$67,13,FALSE)</f>
        <v>-</v>
      </c>
      <c r="X1509" s="4" t="s">
        <v>67</v>
      </c>
    </row>
    <row r="1510" spans="1:24" x14ac:dyDescent="0.35">
      <c r="A1510" s="3">
        <v>4002</v>
      </c>
      <c r="B1510" t="s">
        <v>52</v>
      </c>
      <c r="C1510" t="s">
        <v>54</v>
      </c>
      <c r="D1510" s="23">
        <f>VLOOKUP(A1510,Übersicht!$C$2:$D$67,2,FALSE)</f>
        <v>0</v>
      </c>
      <c r="E1510" s="23">
        <f>VLOOKUP(A1510,Übersicht!$C$2:$E$67,3,FALSE)</f>
        <v>0</v>
      </c>
      <c r="F1510" s="3">
        <v>1504</v>
      </c>
      <c r="G1510" s="3">
        <f>VLOOKUP(A1510,Übersicht!$C$2:$P$67,14,FALSE)</f>
        <v>4</v>
      </c>
      <c r="H1510" s="3">
        <v>1</v>
      </c>
      <c r="I1510" s="24">
        <v>3616682.2999999993</v>
      </c>
      <c r="J1510" s="3">
        <v>1990</v>
      </c>
      <c r="K1510" s="4">
        <f>IF(M1510-('MKG (best case)'!$K$2-J1510)&lt;=0,0,M1510-('MKG (best case)'!$K$2-J1510))</f>
        <v>29</v>
      </c>
      <c r="L1510" s="21">
        <f>VLOOKUP(A1510,Übersicht!$C$2:$F$67,4,FALSE)</f>
        <v>60</v>
      </c>
      <c r="M1510" s="21">
        <f>VLOOKUP(A1510,Übersicht!$C$2:$F$67,4,FALSE)</f>
        <v>60</v>
      </c>
      <c r="N1510" s="3" t="s">
        <v>67</v>
      </c>
      <c r="O1510" s="3">
        <v>1</v>
      </c>
      <c r="P1510" s="4">
        <f>VLOOKUP(A1510,Übersicht!$C$2:$I$67,7,FALSE)*100</f>
        <v>100</v>
      </c>
      <c r="Q1510" s="4" t="s">
        <v>67</v>
      </c>
      <c r="R1510" s="4">
        <f>VLOOKUP(A1510,Übersicht!$C$2:$J$67,8,FALSE)*100</f>
        <v>100</v>
      </c>
      <c r="S1510" s="4" t="str">
        <f>VLOOKUP(A1510,Übersicht!$C$2:$K$67,9,FALSE)</f>
        <v>-</v>
      </c>
      <c r="T1510" s="4" t="str">
        <f>VLOOKUP(A1510,Übersicht!$C$2:$L$67,10,FALSE)</f>
        <v>-</v>
      </c>
      <c r="U1510" s="25">
        <f>VLOOKUP(A1510,Übersicht!$C$2:$M$67,11,FALSE)</f>
        <v>400</v>
      </c>
      <c r="V1510" s="25" t="str">
        <f>VLOOKUP(A1510,Übersicht!$C$2:$N$67,12,FALSE)</f>
        <v>-</v>
      </c>
      <c r="W1510" s="25" t="str">
        <f>VLOOKUP(A1510,Übersicht!$C$2:$O$67,13,FALSE)</f>
        <v>-</v>
      </c>
      <c r="X1510" s="4" t="s">
        <v>67</v>
      </c>
    </row>
    <row r="1511" spans="1:24" x14ac:dyDescent="0.35">
      <c r="A1511" s="3">
        <v>4002</v>
      </c>
      <c r="B1511" t="s">
        <v>52</v>
      </c>
      <c r="C1511" t="s">
        <v>54</v>
      </c>
      <c r="D1511" s="23">
        <f>VLOOKUP(A1511,Übersicht!$C$2:$D$67,2,FALSE)</f>
        <v>0</v>
      </c>
      <c r="E1511" s="23">
        <f>VLOOKUP(A1511,Übersicht!$C$2:$E$67,3,FALSE)</f>
        <v>0</v>
      </c>
      <c r="F1511" s="3">
        <v>1505</v>
      </c>
      <c r="G1511" s="3">
        <f>VLOOKUP(A1511,Übersicht!$C$2:$P$67,14,FALSE)</f>
        <v>4</v>
      </c>
      <c r="H1511" s="3">
        <v>1</v>
      </c>
      <c r="I1511" s="24">
        <v>3616682.2999999993</v>
      </c>
      <c r="J1511" s="3">
        <v>1991</v>
      </c>
      <c r="K1511" s="4">
        <f>IF(M1511-('MKG (best case)'!$K$2-J1511)&lt;=0,0,M1511-('MKG (best case)'!$K$2-J1511))</f>
        <v>30</v>
      </c>
      <c r="L1511" s="21">
        <f>VLOOKUP(A1511,Übersicht!$C$2:$F$67,4,FALSE)</f>
        <v>60</v>
      </c>
      <c r="M1511" s="21">
        <f>VLOOKUP(A1511,Übersicht!$C$2:$F$67,4,FALSE)</f>
        <v>60</v>
      </c>
      <c r="N1511" s="3" t="s">
        <v>67</v>
      </c>
      <c r="O1511" s="3">
        <v>1</v>
      </c>
      <c r="P1511" s="4">
        <f>VLOOKUP(A1511,Übersicht!$C$2:$I$67,7,FALSE)*100</f>
        <v>100</v>
      </c>
      <c r="Q1511" s="4" t="s">
        <v>67</v>
      </c>
      <c r="R1511" s="4">
        <f>VLOOKUP(A1511,Übersicht!$C$2:$J$67,8,FALSE)*100</f>
        <v>100</v>
      </c>
      <c r="S1511" s="4" t="str">
        <f>VLOOKUP(A1511,Übersicht!$C$2:$K$67,9,FALSE)</f>
        <v>-</v>
      </c>
      <c r="T1511" s="4" t="str">
        <f>VLOOKUP(A1511,Übersicht!$C$2:$L$67,10,FALSE)</f>
        <v>-</v>
      </c>
      <c r="U1511" s="25">
        <f>VLOOKUP(A1511,Übersicht!$C$2:$M$67,11,FALSE)</f>
        <v>400</v>
      </c>
      <c r="V1511" s="25" t="str">
        <f>VLOOKUP(A1511,Übersicht!$C$2:$N$67,12,FALSE)</f>
        <v>-</v>
      </c>
      <c r="W1511" s="25" t="str">
        <f>VLOOKUP(A1511,Übersicht!$C$2:$O$67,13,FALSE)</f>
        <v>-</v>
      </c>
      <c r="X1511" s="4" t="s">
        <v>67</v>
      </c>
    </row>
    <row r="1512" spans="1:24" x14ac:dyDescent="0.35">
      <c r="A1512" s="3">
        <v>4002</v>
      </c>
      <c r="B1512" t="s">
        <v>52</v>
      </c>
      <c r="C1512" t="s">
        <v>54</v>
      </c>
      <c r="D1512" s="23">
        <f>VLOOKUP(A1512,Übersicht!$C$2:$D$67,2,FALSE)</f>
        <v>0</v>
      </c>
      <c r="E1512" s="23">
        <f>VLOOKUP(A1512,Übersicht!$C$2:$E$67,3,FALSE)</f>
        <v>0</v>
      </c>
      <c r="F1512" s="3">
        <v>1506</v>
      </c>
      <c r="G1512" s="3">
        <f>VLOOKUP(A1512,Übersicht!$C$2:$P$67,14,FALSE)</f>
        <v>4</v>
      </c>
      <c r="H1512" s="3">
        <v>1</v>
      </c>
      <c r="I1512" s="24">
        <v>3616682.2999999993</v>
      </c>
      <c r="J1512" s="3">
        <v>1992</v>
      </c>
      <c r="K1512" s="4">
        <f>IF(M1512-('MKG (best case)'!$K$2-J1512)&lt;=0,0,M1512-('MKG (best case)'!$K$2-J1512))</f>
        <v>31</v>
      </c>
      <c r="L1512" s="21">
        <f>VLOOKUP(A1512,Übersicht!$C$2:$F$67,4,FALSE)</f>
        <v>60</v>
      </c>
      <c r="M1512" s="21">
        <f>VLOOKUP(A1512,Übersicht!$C$2:$F$67,4,FALSE)</f>
        <v>60</v>
      </c>
      <c r="N1512" s="3" t="s">
        <v>67</v>
      </c>
      <c r="O1512" s="3">
        <v>1</v>
      </c>
      <c r="P1512" s="4">
        <f>VLOOKUP(A1512,Übersicht!$C$2:$I$67,7,FALSE)*100</f>
        <v>100</v>
      </c>
      <c r="Q1512" s="4" t="s">
        <v>67</v>
      </c>
      <c r="R1512" s="4">
        <f>VLOOKUP(A1512,Übersicht!$C$2:$J$67,8,FALSE)*100</f>
        <v>100</v>
      </c>
      <c r="S1512" s="4" t="str">
        <f>VLOOKUP(A1512,Übersicht!$C$2:$K$67,9,FALSE)</f>
        <v>-</v>
      </c>
      <c r="T1512" s="4" t="str">
        <f>VLOOKUP(A1512,Übersicht!$C$2:$L$67,10,FALSE)</f>
        <v>-</v>
      </c>
      <c r="U1512" s="25">
        <f>VLOOKUP(A1512,Übersicht!$C$2:$M$67,11,FALSE)</f>
        <v>400</v>
      </c>
      <c r="V1512" s="25" t="str">
        <f>VLOOKUP(A1512,Übersicht!$C$2:$N$67,12,FALSE)</f>
        <v>-</v>
      </c>
      <c r="W1512" s="25" t="str">
        <f>VLOOKUP(A1512,Übersicht!$C$2:$O$67,13,FALSE)</f>
        <v>-</v>
      </c>
      <c r="X1512" s="4" t="s">
        <v>67</v>
      </c>
    </row>
    <row r="1513" spans="1:24" x14ac:dyDescent="0.35">
      <c r="A1513" s="3">
        <v>4002</v>
      </c>
      <c r="B1513" t="s">
        <v>52</v>
      </c>
      <c r="C1513" t="s">
        <v>54</v>
      </c>
      <c r="D1513" s="23">
        <f>VLOOKUP(A1513,Übersicht!$C$2:$D$67,2,FALSE)</f>
        <v>0</v>
      </c>
      <c r="E1513" s="23">
        <f>VLOOKUP(A1513,Übersicht!$C$2:$E$67,3,FALSE)</f>
        <v>0</v>
      </c>
      <c r="F1513" s="3">
        <v>1507</v>
      </c>
      <c r="G1513" s="3">
        <f>VLOOKUP(A1513,Übersicht!$C$2:$P$67,14,FALSE)</f>
        <v>4</v>
      </c>
      <c r="H1513" s="3">
        <v>1</v>
      </c>
      <c r="I1513" s="24">
        <v>3616682.2999999993</v>
      </c>
      <c r="J1513" s="3">
        <v>1993</v>
      </c>
      <c r="K1513" s="4">
        <f>IF(M1513-('MKG (best case)'!$K$2-J1513)&lt;=0,0,M1513-('MKG (best case)'!$K$2-J1513))</f>
        <v>32</v>
      </c>
      <c r="L1513" s="21">
        <f>VLOOKUP(A1513,Übersicht!$C$2:$F$67,4,FALSE)</f>
        <v>60</v>
      </c>
      <c r="M1513" s="21">
        <f>VLOOKUP(A1513,Übersicht!$C$2:$F$67,4,FALSE)</f>
        <v>60</v>
      </c>
      <c r="N1513" s="3" t="s">
        <v>67</v>
      </c>
      <c r="O1513" s="3">
        <v>1</v>
      </c>
      <c r="P1513" s="4">
        <f>VLOOKUP(A1513,Übersicht!$C$2:$I$67,7,FALSE)*100</f>
        <v>100</v>
      </c>
      <c r="Q1513" s="4" t="s">
        <v>67</v>
      </c>
      <c r="R1513" s="4">
        <f>VLOOKUP(A1513,Übersicht!$C$2:$J$67,8,FALSE)*100</f>
        <v>100</v>
      </c>
      <c r="S1513" s="4" t="str">
        <f>VLOOKUP(A1513,Übersicht!$C$2:$K$67,9,FALSE)</f>
        <v>-</v>
      </c>
      <c r="T1513" s="4" t="str">
        <f>VLOOKUP(A1513,Übersicht!$C$2:$L$67,10,FALSE)</f>
        <v>-</v>
      </c>
      <c r="U1513" s="25">
        <f>VLOOKUP(A1513,Übersicht!$C$2:$M$67,11,FALSE)</f>
        <v>400</v>
      </c>
      <c r="V1513" s="25" t="str">
        <f>VLOOKUP(A1513,Übersicht!$C$2:$N$67,12,FALSE)</f>
        <v>-</v>
      </c>
      <c r="W1513" s="25" t="str">
        <f>VLOOKUP(A1513,Übersicht!$C$2:$O$67,13,FALSE)</f>
        <v>-</v>
      </c>
      <c r="X1513" s="4" t="s">
        <v>67</v>
      </c>
    </row>
    <row r="1514" spans="1:24" x14ac:dyDescent="0.35">
      <c r="A1514" s="3">
        <v>4002</v>
      </c>
      <c r="B1514" t="s">
        <v>52</v>
      </c>
      <c r="C1514" t="s">
        <v>54</v>
      </c>
      <c r="D1514" s="23">
        <f>VLOOKUP(A1514,Übersicht!$C$2:$D$67,2,FALSE)</f>
        <v>0</v>
      </c>
      <c r="E1514" s="23">
        <f>VLOOKUP(A1514,Übersicht!$C$2:$E$67,3,FALSE)</f>
        <v>0</v>
      </c>
      <c r="F1514" s="3">
        <v>1508</v>
      </c>
      <c r="G1514" s="3">
        <f>VLOOKUP(A1514,Übersicht!$C$2:$P$67,14,FALSE)</f>
        <v>4</v>
      </c>
      <c r="H1514" s="3">
        <v>1</v>
      </c>
      <c r="I1514" s="24">
        <v>3616682.2999999993</v>
      </c>
      <c r="J1514" s="3">
        <v>1994</v>
      </c>
      <c r="K1514" s="4">
        <f>IF(M1514-('MKG (best case)'!$K$2-J1514)&lt;=0,0,M1514-('MKG (best case)'!$K$2-J1514))</f>
        <v>33</v>
      </c>
      <c r="L1514" s="21">
        <f>VLOOKUP(A1514,Übersicht!$C$2:$F$67,4,FALSE)</f>
        <v>60</v>
      </c>
      <c r="M1514" s="21">
        <f>VLOOKUP(A1514,Übersicht!$C$2:$F$67,4,FALSE)</f>
        <v>60</v>
      </c>
      <c r="N1514" s="3" t="s">
        <v>67</v>
      </c>
      <c r="O1514" s="3">
        <v>1</v>
      </c>
      <c r="P1514" s="4">
        <f>VLOOKUP(A1514,Übersicht!$C$2:$I$67,7,FALSE)*100</f>
        <v>100</v>
      </c>
      <c r="Q1514" s="4" t="s">
        <v>67</v>
      </c>
      <c r="R1514" s="4">
        <f>VLOOKUP(A1514,Übersicht!$C$2:$J$67,8,FALSE)*100</f>
        <v>100</v>
      </c>
      <c r="S1514" s="4" t="str">
        <f>VLOOKUP(A1514,Übersicht!$C$2:$K$67,9,FALSE)</f>
        <v>-</v>
      </c>
      <c r="T1514" s="4" t="str">
        <f>VLOOKUP(A1514,Übersicht!$C$2:$L$67,10,FALSE)</f>
        <v>-</v>
      </c>
      <c r="U1514" s="25">
        <f>VLOOKUP(A1514,Übersicht!$C$2:$M$67,11,FALSE)</f>
        <v>400</v>
      </c>
      <c r="V1514" s="25" t="str">
        <f>VLOOKUP(A1514,Übersicht!$C$2:$N$67,12,FALSE)</f>
        <v>-</v>
      </c>
      <c r="W1514" s="25" t="str">
        <f>VLOOKUP(A1514,Übersicht!$C$2:$O$67,13,FALSE)</f>
        <v>-</v>
      </c>
      <c r="X1514" s="4" t="s">
        <v>67</v>
      </c>
    </row>
    <row r="1515" spans="1:24" x14ac:dyDescent="0.35">
      <c r="A1515" s="3">
        <v>4002</v>
      </c>
      <c r="B1515" t="s">
        <v>52</v>
      </c>
      <c r="C1515" t="s">
        <v>54</v>
      </c>
      <c r="D1515" s="23">
        <f>VLOOKUP(A1515,Übersicht!$C$2:$D$67,2,FALSE)</f>
        <v>0</v>
      </c>
      <c r="E1515" s="23">
        <f>VLOOKUP(A1515,Übersicht!$C$2:$E$67,3,FALSE)</f>
        <v>0</v>
      </c>
      <c r="F1515" s="3">
        <v>1509</v>
      </c>
      <c r="G1515" s="3">
        <f>VLOOKUP(A1515,Übersicht!$C$2:$P$67,14,FALSE)</f>
        <v>4</v>
      </c>
      <c r="H1515" s="3">
        <v>1</v>
      </c>
      <c r="I1515" s="24">
        <v>3616682.2999999993</v>
      </c>
      <c r="J1515" s="3">
        <v>1995</v>
      </c>
      <c r="K1515" s="4">
        <f>IF(M1515-('MKG (best case)'!$K$2-J1515)&lt;=0,0,M1515-('MKG (best case)'!$K$2-J1515))</f>
        <v>34</v>
      </c>
      <c r="L1515" s="21">
        <f>VLOOKUP(A1515,Übersicht!$C$2:$F$67,4,FALSE)</f>
        <v>60</v>
      </c>
      <c r="M1515" s="21">
        <f>VLOOKUP(A1515,Übersicht!$C$2:$F$67,4,FALSE)</f>
        <v>60</v>
      </c>
      <c r="N1515" s="3" t="s">
        <v>67</v>
      </c>
      <c r="O1515" s="3">
        <v>1</v>
      </c>
      <c r="P1515" s="4">
        <f>VLOOKUP(A1515,Übersicht!$C$2:$I$67,7,FALSE)*100</f>
        <v>100</v>
      </c>
      <c r="Q1515" s="4" t="s">
        <v>67</v>
      </c>
      <c r="R1515" s="4">
        <f>VLOOKUP(A1515,Übersicht!$C$2:$J$67,8,FALSE)*100</f>
        <v>100</v>
      </c>
      <c r="S1515" s="4" t="str">
        <f>VLOOKUP(A1515,Übersicht!$C$2:$K$67,9,FALSE)</f>
        <v>-</v>
      </c>
      <c r="T1515" s="4" t="str">
        <f>VLOOKUP(A1515,Übersicht!$C$2:$L$67,10,FALSE)</f>
        <v>-</v>
      </c>
      <c r="U1515" s="25">
        <f>VLOOKUP(A1515,Übersicht!$C$2:$M$67,11,FALSE)</f>
        <v>400</v>
      </c>
      <c r="V1515" s="25" t="str">
        <f>VLOOKUP(A1515,Übersicht!$C$2:$N$67,12,FALSE)</f>
        <v>-</v>
      </c>
      <c r="W1515" s="25" t="str">
        <f>VLOOKUP(A1515,Übersicht!$C$2:$O$67,13,FALSE)</f>
        <v>-</v>
      </c>
      <c r="X1515" s="4" t="s">
        <v>67</v>
      </c>
    </row>
    <row r="1516" spans="1:24" x14ac:dyDescent="0.35">
      <c r="A1516" s="3">
        <v>4002</v>
      </c>
      <c r="B1516" t="s">
        <v>52</v>
      </c>
      <c r="C1516" t="s">
        <v>54</v>
      </c>
      <c r="D1516" s="23">
        <f>VLOOKUP(A1516,Übersicht!$C$2:$D$67,2,FALSE)</f>
        <v>0</v>
      </c>
      <c r="E1516" s="23">
        <f>VLOOKUP(A1516,Übersicht!$C$2:$E$67,3,FALSE)</f>
        <v>0</v>
      </c>
      <c r="F1516" s="3">
        <v>1510</v>
      </c>
      <c r="G1516" s="3">
        <f>VLOOKUP(A1516,Übersicht!$C$2:$P$67,14,FALSE)</f>
        <v>4</v>
      </c>
      <c r="H1516" s="3">
        <v>1</v>
      </c>
      <c r="I1516" s="24">
        <v>3616682.2999999993</v>
      </c>
      <c r="J1516" s="3">
        <v>1996</v>
      </c>
      <c r="K1516" s="4">
        <f>IF(M1516-('MKG (best case)'!$K$2-J1516)&lt;=0,0,M1516-('MKG (best case)'!$K$2-J1516))</f>
        <v>35</v>
      </c>
      <c r="L1516" s="21">
        <f>VLOOKUP(A1516,Übersicht!$C$2:$F$67,4,FALSE)</f>
        <v>60</v>
      </c>
      <c r="M1516" s="21">
        <f>VLOOKUP(A1516,Übersicht!$C$2:$F$67,4,FALSE)</f>
        <v>60</v>
      </c>
      <c r="N1516" s="3" t="s">
        <v>67</v>
      </c>
      <c r="O1516" s="3">
        <v>1</v>
      </c>
      <c r="P1516" s="4">
        <f>VLOOKUP(A1516,Übersicht!$C$2:$I$67,7,FALSE)*100</f>
        <v>100</v>
      </c>
      <c r="Q1516" s="4" t="s">
        <v>67</v>
      </c>
      <c r="R1516" s="4">
        <f>VLOOKUP(A1516,Übersicht!$C$2:$J$67,8,FALSE)*100</f>
        <v>100</v>
      </c>
      <c r="S1516" s="4" t="str">
        <f>VLOOKUP(A1516,Übersicht!$C$2:$K$67,9,FALSE)</f>
        <v>-</v>
      </c>
      <c r="T1516" s="4" t="str">
        <f>VLOOKUP(A1516,Übersicht!$C$2:$L$67,10,FALSE)</f>
        <v>-</v>
      </c>
      <c r="U1516" s="25">
        <f>VLOOKUP(A1516,Übersicht!$C$2:$M$67,11,FALSE)</f>
        <v>400</v>
      </c>
      <c r="V1516" s="25" t="str">
        <f>VLOOKUP(A1516,Übersicht!$C$2:$N$67,12,FALSE)</f>
        <v>-</v>
      </c>
      <c r="W1516" s="25" t="str">
        <f>VLOOKUP(A1516,Übersicht!$C$2:$O$67,13,FALSE)</f>
        <v>-</v>
      </c>
      <c r="X1516" s="4" t="s">
        <v>67</v>
      </c>
    </row>
    <row r="1517" spans="1:24" x14ac:dyDescent="0.35">
      <c r="A1517" s="3">
        <v>4002</v>
      </c>
      <c r="B1517" t="s">
        <v>52</v>
      </c>
      <c r="C1517" t="s">
        <v>54</v>
      </c>
      <c r="D1517" s="23">
        <f>VLOOKUP(A1517,Übersicht!$C$2:$D$67,2,FALSE)</f>
        <v>0</v>
      </c>
      <c r="E1517" s="23">
        <f>VLOOKUP(A1517,Übersicht!$C$2:$E$67,3,FALSE)</f>
        <v>0</v>
      </c>
      <c r="F1517" s="3">
        <v>1511</v>
      </c>
      <c r="G1517" s="3">
        <f>VLOOKUP(A1517,Übersicht!$C$2:$P$67,14,FALSE)</f>
        <v>4</v>
      </c>
      <c r="H1517" s="3">
        <v>1</v>
      </c>
      <c r="I1517" s="24">
        <v>3616682.2999999993</v>
      </c>
      <c r="J1517" s="3">
        <v>1997</v>
      </c>
      <c r="K1517" s="4">
        <f>IF(M1517-('MKG (best case)'!$K$2-J1517)&lt;=0,0,M1517-('MKG (best case)'!$K$2-J1517))</f>
        <v>36</v>
      </c>
      <c r="L1517" s="21">
        <f>VLOOKUP(A1517,Übersicht!$C$2:$F$67,4,FALSE)</f>
        <v>60</v>
      </c>
      <c r="M1517" s="21">
        <f>VLOOKUP(A1517,Übersicht!$C$2:$F$67,4,FALSE)</f>
        <v>60</v>
      </c>
      <c r="N1517" s="3" t="s">
        <v>67</v>
      </c>
      <c r="O1517" s="3">
        <v>1</v>
      </c>
      <c r="P1517" s="4">
        <f>VLOOKUP(A1517,Übersicht!$C$2:$I$67,7,FALSE)*100</f>
        <v>100</v>
      </c>
      <c r="Q1517" s="4" t="s">
        <v>67</v>
      </c>
      <c r="R1517" s="4">
        <f>VLOOKUP(A1517,Übersicht!$C$2:$J$67,8,FALSE)*100</f>
        <v>100</v>
      </c>
      <c r="S1517" s="4" t="str">
        <f>VLOOKUP(A1517,Übersicht!$C$2:$K$67,9,FALSE)</f>
        <v>-</v>
      </c>
      <c r="T1517" s="4" t="str">
        <f>VLOOKUP(A1517,Übersicht!$C$2:$L$67,10,FALSE)</f>
        <v>-</v>
      </c>
      <c r="U1517" s="25">
        <f>VLOOKUP(A1517,Übersicht!$C$2:$M$67,11,FALSE)</f>
        <v>400</v>
      </c>
      <c r="V1517" s="25" t="str">
        <f>VLOOKUP(A1517,Übersicht!$C$2:$N$67,12,FALSE)</f>
        <v>-</v>
      </c>
      <c r="W1517" s="25" t="str">
        <f>VLOOKUP(A1517,Übersicht!$C$2:$O$67,13,FALSE)</f>
        <v>-</v>
      </c>
      <c r="X1517" s="4" t="s">
        <v>67</v>
      </c>
    </row>
    <row r="1518" spans="1:24" x14ac:dyDescent="0.35">
      <c r="A1518" s="3">
        <v>4002</v>
      </c>
      <c r="B1518" t="s">
        <v>52</v>
      </c>
      <c r="C1518" t="s">
        <v>54</v>
      </c>
      <c r="D1518" s="23">
        <f>VLOOKUP(A1518,Übersicht!$C$2:$D$67,2,FALSE)</f>
        <v>0</v>
      </c>
      <c r="E1518" s="23">
        <f>VLOOKUP(A1518,Übersicht!$C$2:$E$67,3,FALSE)</f>
        <v>0</v>
      </c>
      <c r="F1518" s="3">
        <v>1512</v>
      </c>
      <c r="G1518" s="3">
        <f>VLOOKUP(A1518,Übersicht!$C$2:$P$67,14,FALSE)</f>
        <v>4</v>
      </c>
      <c r="H1518" s="3">
        <v>1</v>
      </c>
      <c r="I1518" s="24">
        <v>3616682.2999999993</v>
      </c>
      <c r="J1518" s="3">
        <v>1998</v>
      </c>
      <c r="K1518" s="4">
        <f>IF(M1518-('MKG (best case)'!$K$2-J1518)&lt;=0,0,M1518-('MKG (best case)'!$K$2-J1518))</f>
        <v>37</v>
      </c>
      <c r="L1518" s="21">
        <f>VLOOKUP(A1518,Übersicht!$C$2:$F$67,4,FALSE)</f>
        <v>60</v>
      </c>
      <c r="M1518" s="21">
        <f>VLOOKUP(A1518,Übersicht!$C$2:$F$67,4,FALSE)</f>
        <v>60</v>
      </c>
      <c r="N1518" s="3" t="s">
        <v>67</v>
      </c>
      <c r="O1518" s="3">
        <v>1</v>
      </c>
      <c r="P1518" s="4">
        <f>VLOOKUP(A1518,Übersicht!$C$2:$I$67,7,FALSE)*100</f>
        <v>100</v>
      </c>
      <c r="Q1518" s="4" t="s">
        <v>67</v>
      </c>
      <c r="R1518" s="4">
        <f>VLOOKUP(A1518,Übersicht!$C$2:$J$67,8,FALSE)*100</f>
        <v>100</v>
      </c>
      <c r="S1518" s="4" t="str">
        <f>VLOOKUP(A1518,Übersicht!$C$2:$K$67,9,FALSE)</f>
        <v>-</v>
      </c>
      <c r="T1518" s="4" t="str">
        <f>VLOOKUP(A1518,Übersicht!$C$2:$L$67,10,FALSE)</f>
        <v>-</v>
      </c>
      <c r="U1518" s="25">
        <f>VLOOKUP(A1518,Übersicht!$C$2:$M$67,11,FALSE)</f>
        <v>400</v>
      </c>
      <c r="V1518" s="25" t="str">
        <f>VLOOKUP(A1518,Übersicht!$C$2:$N$67,12,FALSE)</f>
        <v>-</v>
      </c>
      <c r="W1518" s="25" t="str">
        <f>VLOOKUP(A1518,Übersicht!$C$2:$O$67,13,FALSE)</f>
        <v>-</v>
      </c>
      <c r="X1518" s="4" t="s">
        <v>67</v>
      </c>
    </row>
    <row r="1519" spans="1:24" x14ac:dyDescent="0.35">
      <c r="A1519" s="3">
        <v>4002</v>
      </c>
      <c r="B1519" t="s">
        <v>52</v>
      </c>
      <c r="C1519" t="s">
        <v>54</v>
      </c>
      <c r="D1519" s="23">
        <f>VLOOKUP(A1519,Übersicht!$C$2:$D$67,2,FALSE)</f>
        <v>0</v>
      </c>
      <c r="E1519" s="23">
        <f>VLOOKUP(A1519,Übersicht!$C$2:$E$67,3,FALSE)</f>
        <v>0</v>
      </c>
      <c r="F1519" s="3">
        <v>1513</v>
      </c>
      <c r="G1519" s="3">
        <f>VLOOKUP(A1519,Übersicht!$C$2:$P$67,14,FALSE)</f>
        <v>4</v>
      </c>
      <c r="H1519" s="3">
        <v>1</v>
      </c>
      <c r="I1519" s="24">
        <v>3616682.2999999993</v>
      </c>
      <c r="J1519" s="3">
        <v>1999</v>
      </c>
      <c r="K1519" s="4">
        <f>IF(M1519-('MKG (best case)'!$K$2-J1519)&lt;=0,0,M1519-('MKG (best case)'!$K$2-J1519))</f>
        <v>38</v>
      </c>
      <c r="L1519" s="21">
        <f>VLOOKUP(A1519,Übersicht!$C$2:$F$67,4,FALSE)</f>
        <v>60</v>
      </c>
      <c r="M1519" s="21">
        <f>VLOOKUP(A1519,Übersicht!$C$2:$F$67,4,FALSE)</f>
        <v>60</v>
      </c>
      <c r="N1519" s="3" t="s">
        <v>67</v>
      </c>
      <c r="O1519" s="3">
        <v>1</v>
      </c>
      <c r="P1519" s="4">
        <f>VLOOKUP(A1519,Übersicht!$C$2:$I$67,7,FALSE)*100</f>
        <v>100</v>
      </c>
      <c r="Q1519" s="4" t="s">
        <v>67</v>
      </c>
      <c r="R1519" s="4">
        <f>VLOOKUP(A1519,Übersicht!$C$2:$J$67,8,FALSE)*100</f>
        <v>100</v>
      </c>
      <c r="S1519" s="4" t="str">
        <f>VLOOKUP(A1519,Übersicht!$C$2:$K$67,9,FALSE)</f>
        <v>-</v>
      </c>
      <c r="T1519" s="4" t="str">
        <f>VLOOKUP(A1519,Übersicht!$C$2:$L$67,10,FALSE)</f>
        <v>-</v>
      </c>
      <c r="U1519" s="25">
        <f>VLOOKUP(A1519,Übersicht!$C$2:$M$67,11,FALSE)</f>
        <v>400</v>
      </c>
      <c r="V1519" s="25" t="str">
        <f>VLOOKUP(A1519,Übersicht!$C$2:$N$67,12,FALSE)</f>
        <v>-</v>
      </c>
      <c r="W1519" s="25" t="str">
        <f>VLOOKUP(A1519,Übersicht!$C$2:$O$67,13,FALSE)</f>
        <v>-</v>
      </c>
      <c r="X1519" s="4" t="s">
        <v>67</v>
      </c>
    </row>
    <row r="1520" spans="1:24" x14ac:dyDescent="0.35">
      <c r="A1520" s="3">
        <v>4002</v>
      </c>
      <c r="B1520" t="s">
        <v>52</v>
      </c>
      <c r="C1520" t="s">
        <v>54</v>
      </c>
      <c r="D1520" s="23">
        <f>VLOOKUP(A1520,Übersicht!$C$2:$D$67,2,FALSE)</f>
        <v>0</v>
      </c>
      <c r="E1520" s="23">
        <f>VLOOKUP(A1520,Übersicht!$C$2:$E$67,3,FALSE)</f>
        <v>0</v>
      </c>
      <c r="F1520" s="3">
        <v>1514</v>
      </c>
      <c r="G1520" s="3">
        <f>VLOOKUP(A1520,Übersicht!$C$2:$P$67,14,FALSE)</f>
        <v>4</v>
      </c>
      <c r="H1520" s="3">
        <v>1</v>
      </c>
      <c r="I1520" s="24">
        <v>2806437.2750000008</v>
      </c>
      <c r="J1520" s="3">
        <v>2000</v>
      </c>
      <c r="K1520" s="4">
        <f>IF(M1520-('MKG (best case)'!$K$2-J1520)&lt;=0,0,M1520-('MKG (best case)'!$K$2-J1520))</f>
        <v>39</v>
      </c>
      <c r="L1520" s="21">
        <f>VLOOKUP(A1520,Übersicht!$C$2:$F$67,4,FALSE)</f>
        <v>60</v>
      </c>
      <c r="M1520" s="21">
        <f>VLOOKUP(A1520,Übersicht!$C$2:$F$67,4,FALSE)</f>
        <v>60</v>
      </c>
      <c r="N1520" s="3" t="s">
        <v>67</v>
      </c>
      <c r="O1520" s="3">
        <v>1</v>
      </c>
      <c r="P1520" s="4">
        <f>VLOOKUP(A1520,Übersicht!$C$2:$I$67,7,FALSE)*100</f>
        <v>100</v>
      </c>
      <c r="Q1520" s="4" t="s">
        <v>67</v>
      </c>
      <c r="R1520" s="4">
        <f>VLOOKUP(A1520,Übersicht!$C$2:$J$67,8,FALSE)*100</f>
        <v>100</v>
      </c>
      <c r="S1520" s="4" t="str">
        <f>VLOOKUP(A1520,Übersicht!$C$2:$K$67,9,FALSE)</f>
        <v>-</v>
      </c>
      <c r="T1520" s="4" t="str">
        <f>VLOOKUP(A1520,Übersicht!$C$2:$L$67,10,FALSE)</f>
        <v>-</v>
      </c>
      <c r="U1520" s="25">
        <f>VLOOKUP(A1520,Übersicht!$C$2:$M$67,11,FALSE)</f>
        <v>400</v>
      </c>
      <c r="V1520" s="25" t="str">
        <f>VLOOKUP(A1520,Übersicht!$C$2:$N$67,12,FALSE)</f>
        <v>-</v>
      </c>
      <c r="W1520" s="25" t="str">
        <f>VLOOKUP(A1520,Übersicht!$C$2:$O$67,13,FALSE)</f>
        <v>-</v>
      </c>
      <c r="X1520" s="4" t="s">
        <v>67</v>
      </c>
    </row>
    <row r="1521" spans="1:24" x14ac:dyDescent="0.35">
      <c r="A1521" s="3">
        <v>4002</v>
      </c>
      <c r="B1521" t="s">
        <v>52</v>
      </c>
      <c r="C1521" t="s">
        <v>54</v>
      </c>
      <c r="D1521" s="23">
        <f>VLOOKUP(A1521,Übersicht!$C$2:$D$67,2,FALSE)</f>
        <v>0</v>
      </c>
      <c r="E1521" s="23">
        <f>VLOOKUP(A1521,Übersicht!$C$2:$E$67,3,FALSE)</f>
        <v>0</v>
      </c>
      <c r="F1521" s="3">
        <v>1515</v>
      </c>
      <c r="G1521" s="3">
        <f>VLOOKUP(A1521,Übersicht!$C$2:$P$67,14,FALSE)</f>
        <v>4</v>
      </c>
      <c r="H1521" s="3">
        <v>1</v>
      </c>
      <c r="I1521" s="24">
        <v>2806437.2750000008</v>
      </c>
      <c r="J1521" s="3">
        <v>2001</v>
      </c>
      <c r="K1521" s="4">
        <f>IF(M1521-('MKG (best case)'!$K$2-J1521)&lt;=0,0,M1521-('MKG (best case)'!$K$2-J1521))</f>
        <v>40</v>
      </c>
      <c r="L1521" s="21">
        <f>VLOOKUP(A1521,Übersicht!$C$2:$F$67,4,FALSE)</f>
        <v>60</v>
      </c>
      <c r="M1521" s="21">
        <f>VLOOKUP(A1521,Übersicht!$C$2:$F$67,4,FALSE)</f>
        <v>60</v>
      </c>
      <c r="N1521" s="3" t="s">
        <v>67</v>
      </c>
      <c r="O1521" s="3">
        <v>1</v>
      </c>
      <c r="P1521" s="4">
        <f>VLOOKUP(A1521,Übersicht!$C$2:$I$67,7,FALSE)*100</f>
        <v>100</v>
      </c>
      <c r="Q1521" s="4" t="s">
        <v>67</v>
      </c>
      <c r="R1521" s="4">
        <f>VLOOKUP(A1521,Übersicht!$C$2:$J$67,8,FALSE)*100</f>
        <v>100</v>
      </c>
      <c r="S1521" s="4" t="str">
        <f>VLOOKUP(A1521,Übersicht!$C$2:$K$67,9,FALSE)</f>
        <v>-</v>
      </c>
      <c r="T1521" s="4" t="str">
        <f>VLOOKUP(A1521,Übersicht!$C$2:$L$67,10,FALSE)</f>
        <v>-</v>
      </c>
      <c r="U1521" s="25">
        <f>VLOOKUP(A1521,Übersicht!$C$2:$M$67,11,FALSE)</f>
        <v>400</v>
      </c>
      <c r="V1521" s="25" t="str">
        <f>VLOOKUP(A1521,Übersicht!$C$2:$N$67,12,FALSE)</f>
        <v>-</v>
      </c>
      <c r="W1521" s="25" t="str">
        <f>VLOOKUP(A1521,Übersicht!$C$2:$O$67,13,FALSE)</f>
        <v>-</v>
      </c>
      <c r="X1521" s="4" t="s">
        <v>67</v>
      </c>
    </row>
    <row r="1522" spans="1:24" x14ac:dyDescent="0.35">
      <c r="A1522" s="3">
        <v>4002</v>
      </c>
      <c r="B1522" t="s">
        <v>52</v>
      </c>
      <c r="C1522" t="s">
        <v>54</v>
      </c>
      <c r="D1522" s="23">
        <f>VLOOKUP(A1522,Übersicht!$C$2:$D$67,2,FALSE)</f>
        <v>0</v>
      </c>
      <c r="E1522" s="23">
        <f>VLOOKUP(A1522,Übersicht!$C$2:$E$67,3,FALSE)</f>
        <v>0</v>
      </c>
      <c r="F1522" s="3">
        <v>1516</v>
      </c>
      <c r="G1522" s="3">
        <f>VLOOKUP(A1522,Übersicht!$C$2:$P$67,14,FALSE)</f>
        <v>4</v>
      </c>
      <c r="H1522" s="3">
        <v>1</v>
      </c>
      <c r="I1522" s="24">
        <v>2806437.2750000008</v>
      </c>
      <c r="J1522" s="3">
        <v>2002</v>
      </c>
      <c r="K1522" s="4">
        <f>IF(M1522-('MKG (best case)'!$K$2-J1522)&lt;=0,0,M1522-('MKG (best case)'!$K$2-J1522))</f>
        <v>41</v>
      </c>
      <c r="L1522" s="21">
        <f>VLOOKUP(A1522,Übersicht!$C$2:$F$67,4,FALSE)</f>
        <v>60</v>
      </c>
      <c r="M1522" s="21">
        <f>VLOOKUP(A1522,Übersicht!$C$2:$F$67,4,FALSE)</f>
        <v>60</v>
      </c>
      <c r="N1522" s="3" t="s">
        <v>67</v>
      </c>
      <c r="O1522" s="3">
        <v>1</v>
      </c>
      <c r="P1522" s="4">
        <f>VLOOKUP(A1522,Übersicht!$C$2:$I$67,7,FALSE)*100</f>
        <v>100</v>
      </c>
      <c r="Q1522" s="4" t="s">
        <v>67</v>
      </c>
      <c r="R1522" s="4">
        <f>VLOOKUP(A1522,Übersicht!$C$2:$J$67,8,FALSE)*100</f>
        <v>100</v>
      </c>
      <c r="S1522" s="4" t="str">
        <f>VLOOKUP(A1522,Übersicht!$C$2:$K$67,9,FALSE)</f>
        <v>-</v>
      </c>
      <c r="T1522" s="4" t="str">
        <f>VLOOKUP(A1522,Übersicht!$C$2:$L$67,10,FALSE)</f>
        <v>-</v>
      </c>
      <c r="U1522" s="25">
        <f>VLOOKUP(A1522,Übersicht!$C$2:$M$67,11,FALSE)</f>
        <v>400</v>
      </c>
      <c r="V1522" s="25" t="str">
        <f>VLOOKUP(A1522,Übersicht!$C$2:$N$67,12,FALSE)</f>
        <v>-</v>
      </c>
      <c r="W1522" s="25" t="str">
        <f>VLOOKUP(A1522,Übersicht!$C$2:$O$67,13,FALSE)</f>
        <v>-</v>
      </c>
      <c r="X1522" s="4" t="s">
        <v>67</v>
      </c>
    </row>
    <row r="1523" spans="1:24" x14ac:dyDescent="0.35">
      <c r="A1523" s="3">
        <v>4002</v>
      </c>
      <c r="B1523" t="s">
        <v>52</v>
      </c>
      <c r="C1523" t="s">
        <v>54</v>
      </c>
      <c r="D1523" s="23">
        <f>VLOOKUP(A1523,Übersicht!$C$2:$D$67,2,FALSE)</f>
        <v>0</v>
      </c>
      <c r="E1523" s="23">
        <f>VLOOKUP(A1523,Übersicht!$C$2:$E$67,3,FALSE)</f>
        <v>0</v>
      </c>
      <c r="F1523" s="3">
        <v>1517</v>
      </c>
      <c r="G1523" s="3">
        <f>VLOOKUP(A1523,Übersicht!$C$2:$P$67,14,FALSE)</f>
        <v>4</v>
      </c>
      <c r="H1523" s="3">
        <v>1</v>
      </c>
      <c r="I1523" s="24">
        <v>2806437.2750000008</v>
      </c>
      <c r="J1523" s="3">
        <v>2003</v>
      </c>
      <c r="K1523" s="4">
        <f>IF(M1523-('MKG (best case)'!$K$2-J1523)&lt;=0,0,M1523-('MKG (best case)'!$K$2-J1523))</f>
        <v>42</v>
      </c>
      <c r="L1523" s="21">
        <f>VLOOKUP(A1523,Übersicht!$C$2:$F$67,4,FALSE)</f>
        <v>60</v>
      </c>
      <c r="M1523" s="21">
        <f>VLOOKUP(A1523,Übersicht!$C$2:$F$67,4,FALSE)</f>
        <v>60</v>
      </c>
      <c r="N1523" s="3" t="s">
        <v>67</v>
      </c>
      <c r="O1523" s="3">
        <v>1</v>
      </c>
      <c r="P1523" s="4">
        <f>VLOOKUP(A1523,Übersicht!$C$2:$I$67,7,FALSE)*100</f>
        <v>100</v>
      </c>
      <c r="Q1523" s="4" t="s">
        <v>67</v>
      </c>
      <c r="R1523" s="4">
        <f>VLOOKUP(A1523,Übersicht!$C$2:$J$67,8,FALSE)*100</f>
        <v>100</v>
      </c>
      <c r="S1523" s="4" t="str">
        <f>VLOOKUP(A1523,Übersicht!$C$2:$K$67,9,FALSE)</f>
        <v>-</v>
      </c>
      <c r="T1523" s="4" t="str">
        <f>VLOOKUP(A1523,Übersicht!$C$2:$L$67,10,FALSE)</f>
        <v>-</v>
      </c>
      <c r="U1523" s="25">
        <f>VLOOKUP(A1523,Übersicht!$C$2:$M$67,11,FALSE)</f>
        <v>400</v>
      </c>
      <c r="V1523" s="25" t="str">
        <f>VLOOKUP(A1523,Übersicht!$C$2:$N$67,12,FALSE)</f>
        <v>-</v>
      </c>
      <c r="W1523" s="25" t="str">
        <f>VLOOKUP(A1523,Übersicht!$C$2:$O$67,13,FALSE)</f>
        <v>-</v>
      </c>
      <c r="X1523" s="4" t="s">
        <v>67</v>
      </c>
    </row>
    <row r="1524" spans="1:24" x14ac:dyDescent="0.35">
      <c r="A1524" s="3">
        <v>4002</v>
      </c>
      <c r="B1524" t="s">
        <v>52</v>
      </c>
      <c r="C1524" t="s">
        <v>54</v>
      </c>
      <c r="D1524" s="23">
        <f>VLOOKUP(A1524,Übersicht!$C$2:$D$67,2,FALSE)</f>
        <v>0</v>
      </c>
      <c r="E1524" s="23">
        <f>VLOOKUP(A1524,Übersicht!$C$2:$E$67,3,FALSE)</f>
        <v>0</v>
      </c>
      <c r="F1524" s="3">
        <v>1518</v>
      </c>
      <c r="G1524" s="3">
        <f>VLOOKUP(A1524,Übersicht!$C$2:$P$67,14,FALSE)</f>
        <v>4</v>
      </c>
      <c r="H1524" s="3">
        <v>1</v>
      </c>
      <c r="I1524" s="24">
        <v>2806437.2750000008</v>
      </c>
      <c r="J1524" s="3">
        <v>2004</v>
      </c>
      <c r="K1524" s="4">
        <f>IF(M1524-('MKG (best case)'!$K$2-J1524)&lt;=0,0,M1524-('MKG (best case)'!$K$2-J1524))</f>
        <v>43</v>
      </c>
      <c r="L1524" s="21">
        <f>VLOOKUP(A1524,Übersicht!$C$2:$F$67,4,FALSE)</f>
        <v>60</v>
      </c>
      <c r="M1524" s="21">
        <f>VLOOKUP(A1524,Übersicht!$C$2:$F$67,4,FALSE)</f>
        <v>60</v>
      </c>
      <c r="N1524" s="3" t="s">
        <v>67</v>
      </c>
      <c r="O1524" s="3">
        <v>1</v>
      </c>
      <c r="P1524" s="4">
        <f>VLOOKUP(A1524,Übersicht!$C$2:$I$67,7,FALSE)*100</f>
        <v>100</v>
      </c>
      <c r="Q1524" s="4" t="s">
        <v>67</v>
      </c>
      <c r="R1524" s="4">
        <f>VLOOKUP(A1524,Übersicht!$C$2:$J$67,8,FALSE)*100</f>
        <v>100</v>
      </c>
      <c r="S1524" s="4" t="str">
        <f>VLOOKUP(A1524,Übersicht!$C$2:$K$67,9,FALSE)</f>
        <v>-</v>
      </c>
      <c r="T1524" s="4" t="str">
        <f>VLOOKUP(A1524,Übersicht!$C$2:$L$67,10,FALSE)</f>
        <v>-</v>
      </c>
      <c r="U1524" s="25">
        <f>VLOOKUP(A1524,Übersicht!$C$2:$M$67,11,FALSE)</f>
        <v>400</v>
      </c>
      <c r="V1524" s="25" t="str">
        <f>VLOOKUP(A1524,Übersicht!$C$2:$N$67,12,FALSE)</f>
        <v>-</v>
      </c>
      <c r="W1524" s="25" t="str">
        <f>VLOOKUP(A1524,Übersicht!$C$2:$O$67,13,FALSE)</f>
        <v>-</v>
      </c>
      <c r="X1524" s="4" t="s">
        <v>67</v>
      </c>
    </row>
    <row r="1525" spans="1:24" x14ac:dyDescent="0.35">
      <c r="A1525" s="3">
        <v>4002</v>
      </c>
      <c r="B1525" t="s">
        <v>52</v>
      </c>
      <c r="C1525" t="s">
        <v>54</v>
      </c>
      <c r="D1525" s="23">
        <f>VLOOKUP(A1525,Übersicht!$C$2:$D$67,2,FALSE)</f>
        <v>0</v>
      </c>
      <c r="E1525" s="23">
        <f>VLOOKUP(A1525,Übersicht!$C$2:$E$67,3,FALSE)</f>
        <v>0</v>
      </c>
      <c r="F1525" s="3">
        <v>1519</v>
      </c>
      <c r="G1525" s="3">
        <f>VLOOKUP(A1525,Übersicht!$C$2:$P$67,14,FALSE)</f>
        <v>4</v>
      </c>
      <c r="H1525" s="3">
        <v>1</v>
      </c>
      <c r="I1525" s="24">
        <v>2806437.2750000008</v>
      </c>
      <c r="J1525" s="3">
        <v>2005</v>
      </c>
      <c r="K1525" s="4">
        <f>IF(M1525-('MKG (best case)'!$K$2-J1525)&lt;=0,0,M1525-('MKG (best case)'!$K$2-J1525))</f>
        <v>44</v>
      </c>
      <c r="L1525" s="21">
        <f>VLOOKUP(A1525,Übersicht!$C$2:$F$67,4,FALSE)</f>
        <v>60</v>
      </c>
      <c r="M1525" s="21">
        <f>VLOOKUP(A1525,Übersicht!$C$2:$F$67,4,FALSE)</f>
        <v>60</v>
      </c>
      <c r="N1525" s="3" t="s">
        <v>67</v>
      </c>
      <c r="O1525" s="3">
        <v>1</v>
      </c>
      <c r="P1525" s="4">
        <f>VLOOKUP(A1525,Übersicht!$C$2:$I$67,7,FALSE)*100</f>
        <v>100</v>
      </c>
      <c r="Q1525" s="4" t="s">
        <v>67</v>
      </c>
      <c r="R1525" s="4">
        <f>VLOOKUP(A1525,Übersicht!$C$2:$J$67,8,FALSE)*100</f>
        <v>100</v>
      </c>
      <c r="S1525" s="4" t="str">
        <f>VLOOKUP(A1525,Übersicht!$C$2:$K$67,9,FALSE)</f>
        <v>-</v>
      </c>
      <c r="T1525" s="4" t="str">
        <f>VLOOKUP(A1525,Übersicht!$C$2:$L$67,10,FALSE)</f>
        <v>-</v>
      </c>
      <c r="U1525" s="25">
        <f>VLOOKUP(A1525,Übersicht!$C$2:$M$67,11,FALSE)</f>
        <v>400</v>
      </c>
      <c r="V1525" s="25" t="str">
        <f>VLOOKUP(A1525,Übersicht!$C$2:$N$67,12,FALSE)</f>
        <v>-</v>
      </c>
      <c r="W1525" s="25" t="str">
        <f>VLOOKUP(A1525,Übersicht!$C$2:$O$67,13,FALSE)</f>
        <v>-</v>
      </c>
      <c r="X1525" s="4" t="s">
        <v>67</v>
      </c>
    </row>
    <row r="1526" spans="1:24" x14ac:dyDescent="0.35">
      <c r="A1526" s="3">
        <v>4002</v>
      </c>
      <c r="B1526" t="s">
        <v>52</v>
      </c>
      <c r="C1526" t="s">
        <v>54</v>
      </c>
      <c r="D1526" s="23">
        <f>VLOOKUP(A1526,Übersicht!$C$2:$D$67,2,FALSE)</f>
        <v>0</v>
      </c>
      <c r="E1526" s="23">
        <f>VLOOKUP(A1526,Übersicht!$C$2:$E$67,3,FALSE)</f>
        <v>0</v>
      </c>
      <c r="F1526" s="3">
        <v>1520</v>
      </c>
      <c r="G1526" s="3">
        <f>VLOOKUP(A1526,Übersicht!$C$2:$P$67,14,FALSE)</f>
        <v>4</v>
      </c>
      <c r="H1526" s="3">
        <v>1</v>
      </c>
      <c r="I1526" s="24">
        <v>2806437.2750000008</v>
      </c>
      <c r="J1526" s="3">
        <v>2006</v>
      </c>
      <c r="K1526" s="4">
        <f>IF(M1526-('MKG (best case)'!$K$2-J1526)&lt;=0,0,M1526-('MKG (best case)'!$K$2-J1526))</f>
        <v>45</v>
      </c>
      <c r="L1526" s="21">
        <f>VLOOKUP(A1526,Übersicht!$C$2:$F$67,4,FALSE)</f>
        <v>60</v>
      </c>
      <c r="M1526" s="21">
        <f>VLOOKUP(A1526,Übersicht!$C$2:$F$67,4,FALSE)</f>
        <v>60</v>
      </c>
      <c r="N1526" s="3" t="s">
        <v>67</v>
      </c>
      <c r="O1526" s="3">
        <v>1</v>
      </c>
      <c r="P1526" s="4">
        <f>VLOOKUP(A1526,Übersicht!$C$2:$I$67,7,FALSE)*100</f>
        <v>100</v>
      </c>
      <c r="Q1526" s="4" t="s">
        <v>67</v>
      </c>
      <c r="R1526" s="4">
        <f>VLOOKUP(A1526,Übersicht!$C$2:$J$67,8,FALSE)*100</f>
        <v>100</v>
      </c>
      <c r="S1526" s="4" t="str">
        <f>VLOOKUP(A1526,Übersicht!$C$2:$K$67,9,FALSE)</f>
        <v>-</v>
      </c>
      <c r="T1526" s="4" t="str">
        <f>VLOOKUP(A1526,Übersicht!$C$2:$L$67,10,FALSE)</f>
        <v>-</v>
      </c>
      <c r="U1526" s="25">
        <f>VLOOKUP(A1526,Übersicht!$C$2:$M$67,11,FALSE)</f>
        <v>400</v>
      </c>
      <c r="V1526" s="25" t="str">
        <f>VLOOKUP(A1526,Übersicht!$C$2:$N$67,12,FALSE)</f>
        <v>-</v>
      </c>
      <c r="W1526" s="25" t="str">
        <f>VLOOKUP(A1526,Übersicht!$C$2:$O$67,13,FALSE)</f>
        <v>-</v>
      </c>
      <c r="X1526" s="4" t="s">
        <v>67</v>
      </c>
    </row>
    <row r="1527" spans="1:24" x14ac:dyDescent="0.35">
      <c r="A1527" s="3">
        <v>4002</v>
      </c>
      <c r="B1527" t="s">
        <v>52</v>
      </c>
      <c r="C1527" t="s">
        <v>54</v>
      </c>
      <c r="D1527" s="23">
        <f>VLOOKUP(A1527,Übersicht!$C$2:$D$67,2,FALSE)</f>
        <v>0</v>
      </c>
      <c r="E1527" s="23">
        <f>VLOOKUP(A1527,Übersicht!$C$2:$E$67,3,FALSE)</f>
        <v>0</v>
      </c>
      <c r="F1527" s="3">
        <v>1521</v>
      </c>
      <c r="G1527" s="3">
        <f>VLOOKUP(A1527,Übersicht!$C$2:$P$67,14,FALSE)</f>
        <v>4</v>
      </c>
      <c r="H1527" s="3">
        <v>1</v>
      </c>
      <c r="I1527" s="24">
        <v>2806437.2750000008</v>
      </c>
      <c r="J1527" s="3">
        <v>2007</v>
      </c>
      <c r="K1527" s="4">
        <f>IF(M1527-('MKG (best case)'!$K$2-J1527)&lt;=0,0,M1527-('MKG (best case)'!$K$2-J1527))</f>
        <v>46</v>
      </c>
      <c r="L1527" s="21">
        <f>VLOOKUP(A1527,Übersicht!$C$2:$F$67,4,FALSE)</f>
        <v>60</v>
      </c>
      <c r="M1527" s="21">
        <f>VLOOKUP(A1527,Übersicht!$C$2:$F$67,4,FALSE)</f>
        <v>60</v>
      </c>
      <c r="N1527" s="3" t="s">
        <v>67</v>
      </c>
      <c r="O1527" s="3">
        <v>1</v>
      </c>
      <c r="P1527" s="4">
        <f>VLOOKUP(A1527,Übersicht!$C$2:$I$67,7,FALSE)*100</f>
        <v>100</v>
      </c>
      <c r="Q1527" s="4" t="s">
        <v>67</v>
      </c>
      <c r="R1527" s="4">
        <f>VLOOKUP(A1527,Übersicht!$C$2:$J$67,8,FALSE)*100</f>
        <v>100</v>
      </c>
      <c r="S1527" s="4" t="str">
        <f>VLOOKUP(A1527,Übersicht!$C$2:$K$67,9,FALSE)</f>
        <v>-</v>
      </c>
      <c r="T1527" s="4" t="str">
        <f>VLOOKUP(A1527,Übersicht!$C$2:$L$67,10,FALSE)</f>
        <v>-</v>
      </c>
      <c r="U1527" s="25">
        <f>VLOOKUP(A1527,Übersicht!$C$2:$M$67,11,FALSE)</f>
        <v>400</v>
      </c>
      <c r="V1527" s="25" t="str">
        <f>VLOOKUP(A1527,Übersicht!$C$2:$N$67,12,FALSE)</f>
        <v>-</v>
      </c>
      <c r="W1527" s="25" t="str">
        <f>VLOOKUP(A1527,Übersicht!$C$2:$O$67,13,FALSE)</f>
        <v>-</v>
      </c>
      <c r="X1527" s="4" t="s">
        <v>67</v>
      </c>
    </row>
    <row r="1528" spans="1:24" x14ac:dyDescent="0.35">
      <c r="A1528" s="3">
        <v>4002</v>
      </c>
      <c r="B1528" t="s">
        <v>52</v>
      </c>
      <c r="C1528" t="s">
        <v>54</v>
      </c>
      <c r="D1528" s="23">
        <f>VLOOKUP(A1528,Übersicht!$C$2:$D$67,2,FALSE)</f>
        <v>0</v>
      </c>
      <c r="E1528" s="23">
        <f>VLOOKUP(A1528,Übersicht!$C$2:$E$67,3,FALSE)</f>
        <v>0</v>
      </c>
      <c r="F1528" s="3">
        <v>1522</v>
      </c>
      <c r="G1528" s="3">
        <f>VLOOKUP(A1528,Übersicht!$C$2:$P$67,14,FALSE)</f>
        <v>4</v>
      </c>
      <c r="H1528" s="3">
        <v>1</v>
      </c>
      <c r="I1528" s="24">
        <v>2806437.2750000008</v>
      </c>
      <c r="J1528" s="3">
        <v>2008</v>
      </c>
      <c r="K1528" s="4">
        <f>IF(M1528-('MKG (best case)'!$K$2-J1528)&lt;=0,0,M1528-('MKG (best case)'!$K$2-J1528))</f>
        <v>47</v>
      </c>
      <c r="L1528" s="21">
        <f>VLOOKUP(A1528,Übersicht!$C$2:$F$67,4,FALSE)</f>
        <v>60</v>
      </c>
      <c r="M1528" s="21">
        <f>VLOOKUP(A1528,Übersicht!$C$2:$F$67,4,FALSE)</f>
        <v>60</v>
      </c>
      <c r="N1528" s="3" t="s">
        <v>67</v>
      </c>
      <c r="O1528" s="3">
        <v>1</v>
      </c>
      <c r="P1528" s="4">
        <f>VLOOKUP(A1528,Übersicht!$C$2:$I$67,7,FALSE)*100</f>
        <v>100</v>
      </c>
      <c r="Q1528" s="4" t="s">
        <v>67</v>
      </c>
      <c r="R1528" s="4">
        <f>VLOOKUP(A1528,Übersicht!$C$2:$J$67,8,FALSE)*100</f>
        <v>100</v>
      </c>
      <c r="S1528" s="4" t="str">
        <f>VLOOKUP(A1528,Übersicht!$C$2:$K$67,9,FALSE)</f>
        <v>-</v>
      </c>
      <c r="T1528" s="4" t="str">
        <f>VLOOKUP(A1528,Übersicht!$C$2:$L$67,10,FALSE)</f>
        <v>-</v>
      </c>
      <c r="U1528" s="25">
        <f>VLOOKUP(A1528,Übersicht!$C$2:$M$67,11,FALSE)</f>
        <v>400</v>
      </c>
      <c r="V1528" s="25" t="str">
        <f>VLOOKUP(A1528,Übersicht!$C$2:$N$67,12,FALSE)</f>
        <v>-</v>
      </c>
      <c r="W1528" s="25" t="str">
        <f>VLOOKUP(A1528,Übersicht!$C$2:$O$67,13,FALSE)</f>
        <v>-</v>
      </c>
      <c r="X1528" s="4" t="s">
        <v>67</v>
      </c>
    </row>
    <row r="1529" spans="1:24" x14ac:dyDescent="0.35">
      <c r="A1529" s="3">
        <v>4002</v>
      </c>
      <c r="B1529" t="s">
        <v>52</v>
      </c>
      <c r="C1529" t="s">
        <v>54</v>
      </c>
      <c r="D1529" s="23">
        <f>VLOOKUP(A1529,Übersicht!$C$2:$D$67,2,FALSE)</f>
        <v>0</v>
      </c>
      <c r="E1529" s="23">
        <f>VLOOKUP(A1529,Übersicht!$C$2:$E$67,3,FALSE)</f>
        <v>0</v>
      </c>
      <c r="F1529" s="3">
        <v>1523</v>
      </c>
      <c r="G1529" s="3">
        <f>VLOOKUP(A1529,Übersicht!$C$2:$P$67,14,FALSE)</f>
        <v>4</v>
      </c>
      <c r="H1529" s="3">
        <v>1</v>
      </c>
      <c r="I1529" s="24">
        <v>2806437.2750000008</v>
      </c>
      <c r="J1529" s="3">
        <v>2009</v>
      </c>
      <c r="K1529" s="4">
        <f>IF(M1529-('MKG (best case)'!$K$2-J1529)&lt;=0,0,M1529-('MKG (best case)'!$K$2-J1529))</f>
        <v>48</v>
      </c>
      <c r="L1529" s="21">
        <f>VLOOKUP(A1529,Übersicht!$C$2:$F$67,4,FALSE)</f>
        <v>60</v>
      </c>
      <c r="M1529" s="21">
        <f>VLOOKUP(A1529,Übersicht!$C$2:$F$67,4,FALSE)</f>
        <v>60</v>
      </c>
      <c r="N1529" s="3" t="s">
        <v>67</v>
      </c>
      <c r="O1529" s="3">
        <v>1</v>
      </c>
      <c r="P1529" s="4">
        <f>VLOOKUP(A1529,Übersicht!$C$2:$I$67,7,FALSE)*100</f>
        <v>100</v>
      </c>
      <c r="Q1529" s="4" t="s">
        <v>67</v>
      </c>
      <c r="R1529" s="4">
        <f>VLOOKUP(A1529,Übersicht!$C$2:$J$67,8,FALSE)*100</f>
        <v>100</v>
      </c>
      <c r="S1529" s="4" t="str">
        <f>VLOOKUP(A1529,Übersicht!$C$2:$K$67,9,FALSE)</f>
        <v>-</v>
      </c>
      <c r="T1529" s="4" t="str">
        <f>VLOOKUP(A1529,Übersicht!$C$2:$L$67,10,FALSE)</f>
        <v>-</v>
      </c>
      <c r="U1529" s="25">
        <f>VLOOKUP(A1529,Übersicht!$C$2:$M$67,11,FALSE)</f>
        <v>400</v>
      </c>
      <c r="V1529" s="25" t="str">
        <f>VLOOKUP(A1529,Übersicht!$C$2:$N$67,12,FALSE)</f>
        <v>-</v>
      </c>
      <c r="W1529" s="25" t="str">
        <f>VLOOKUP(A1529,Übersicht!$C$2:$O$67,13,FALSE)</f>
        <v>-</v>
      </c>
      <c r="X1529" s="4" t="s">
        <v>67</v>
      </c>
    </row>
    <row r="1530" spans="1:24" x14ac:dyDescent="0.35">
      <c r="A1530" s="3">
        <v>4002</v>
      </c>
      <c r="B1530" t="s">
        <v>52</v>
      </c>
      <c r="C1530" t="s">
        <v>54</v>
      </c>
      <c r="D1530" s="23">
        <f>VLOOKUP(A1530,Übersicht!$C$2:$D$67,2,FALSE)</f>
        <v>0</v>
      </c>
      <c r="E1530" s="23">
        <f>VLOOKUP(A1530,Übersicht!$C$2:$E$67,3,FALSE)</f>
        <v>0</v>
      </c>
      <c r="F1530" s="3">
        <v>1524</v>
      </c>
      <c r="G1530" s="3">
        <f>VLOOKUP(A1530,Übersicht!$C$2:$P$67,14,FALSE)</f>
        <v>4</v>
      </c>
      <c r="H1530" s="3">
        <v>1</v>
      </c>
      <c r="I1530" s="24">
        <v>1690208.6750000003</v>
      </c>
      <c r="J1530" s="3">
        <v>2010</v>
      </c>
      <c r="K1530" s="4">
        <f>IF(M1530-('MKG (best case)'!$K$2-J1530)&lt;=0,0,M1530-('MKG (best case)'!$K$2-J1530))</f>
        <v>49</v>
      </c>
      <c r="L1530" s="21">
        <f>VLOOKUP(A1530,Übersicht!$C$2:$F$67,4,FALSE)</f>
        <v>60</v>
      </c>
      <c r="M1530" s="21">
        <f>VLOOKUP(A1530,Übersicht!$C$2:$F$67,4,FALSE)</f>
        <v>60</v>
      </c>
      <c r="N1530" s="3" t="s">
        <v>67</v>
      </c>
      <c r="O1530" s="3">
        <v>1</v>
      </c>
      <c r="P1530" s="4">
        <f>VLOOKUP(A1530,Übersicht!$C$2:$I$67,7,FALSE)*100</f>
        <v>100</v>
      </c>
      <c r="Q1530" s="4" t="s">
        <v>67</v>
      </c>
      <c r="R1530" s="4">
        <f>VLOOKUP(A1530,Übersicht!$C$2:$J$67,8,FALSE)*100</f>
        <v>100</v>
      </c>
      <c r="S1530" s="4" t="str">
        <f>VLOOKUP(A1530,Übersicht!$C$2:$K$67,9,FALSE)</f>
        <v>-</v>
      </c>
      <c r="T1530" s="4" t="str">
        <f>VLOOKUP(A1530,Übersicht!$C$2:$L$67,10,FALSE)</f>
        <v>-</v>
      </c>
      <c r="U1530" s="25">
        <f>VLOOKUP(A1530,Übersicht!$C$2:$M$67,11,FALSE)</f>
        <v>400</v>
      </c>
      <c r="V1530" s="25" t="str">
        <f>VLOOKUP(A1530,Übersicht!$C$2:$N$67,12,FALSE)</f>
        <v>-</v>
      </c>
      <c r="W1530" s="25" t="str">
        <f>VLOOKUP(A1530,Übersicht!$C$2:$O$67,13,FALSE)</f>
        <v>-</v>
      </c>
      <c r="X1530" s="4" t="s">
        <v>67</v>
      </c>
    </row>
    <row r="1531" spans="1:24" x14ac:dyDescent="0.35">
      <c r="A1531" s="3">
        <v>4002</v>
      </c>
      <c r="B1531" t="s">
        <v>52</v>
      </c>
      <c r="C1531" t="s">
        <v>54</v>
      </c>
      <c r="D1531" s="23">
        <f>VLOOKUP(A1531,Übersicht!$C$2:$D$67,2,FALSE)</f>
        <v>0</v>
      </c>
      <c r="E1531" s="23">
        <f>VLOOKUP(A1531,Übersicht!$C$2:$E$67,3,FALSE)</f>
        <v>0</v>
      </c>
      <c r="F1531" s="3">
        <v>1525</v>
      </c>
      <c r="G1531" s="3">
        <f>VLOOKUP(A1531,Übersicht!$C$2:$P$67,14,FALSE)</f>
        <v>4</v>
      </c>
      <c r="H1531" s="3">
        <v>1</v>
      </c>
      <c r="I1531" s="24">
        <v>1690208.6750000003</v>
      </c>
      <c r="J1531" s="3">
        <v>2011</v>
      </c>
      <c r="K1531" s="4">
        <f>IF(M1531-('MKG (best case)'!$K$2-J1531)&lt;=0,0,M1531-('MKG (best case)'!$K$2-J1531))</f>
        <v>50</v>
      </c>
      <c r="L1531" s="21">
        <f>VLOOKUP(A1531,Übersicht!$C$2:$F$67,4,FALSE)</f>
        <v>60</v>
      </c>
      <c r="M1531" s="21">
        <f>VLOOKUP(A1531,Übersicht!$C$2:$F$67,4,FALSE)</f>
        <v>60</v>
      </c>
      <c r="N1531" s="3" t="s">
        <v>67</v>
      </c>
      <c r="O1531" s="3">
        <v>1</v>
      </c>
      <c r="P1531" s="4">
        <f>VLOOKUP(A1531,Übersicht!$C$2:$I$67,7,FALSE)*100</f>
        <v>100</v>
      </c>
      <c r="Q1531" s="4" t="s">
        <v>67</v>
      </c>
      <c r="R1531" s="4">
        <f>VLOOKUP(A1531,Übersicht!$C$2:$J$67,8,FALSE)*100</f>
        <v>100</v>
      </c>
      <c r="S1531" s="4" t="str">
        <f>VLOOKUP(A1531,Übersicht!$C$2:$K$67,9,FALSE)</f>
        <v>-</v>
      </c>
      <c r="T1531" s="4" t="str">
        <f>VLOOKUP(A1531,Übersicht!$C$2:$L$67,10,FALSE)</f>
        <v>-</v>
      </c>
      <c r="U1531" s="25">
        <f>VLOOKUP(A1531,Übersicht!$C$2:$M$67,11,FALSE)</f>
        <v>400</v>
      </c>
      <c r="V1531" s="25" t="str">
        <f>VLOOKUP(A1531,Übersicht!$C$2:$N$67,12,FALSE)</f>
        <v>-</v>
      </c>
      <c r="W1531" s="25" t="str">
        <f>VLOOKUP(A1531,Übersicht!$C$2:$O$67,13,FALSE)</f>
        <v>-</v>
      </c>
      <c r="X1531" s="4" t="s">
        <v>67</v>
      </c>
    </row>
    <row r="1532" spans="1:24" x14ac:dyDescent="0.35">
      <c r="A1532" s="3">
        <v>4002</v>
      </c>
      <c r="B1532" t="s">
        <v>52</v>
      </c>
      <c r="C1532" t="s">
        <v>54</v>
      </c>
      <c r="D1532" s="23">
        <f>VLOOKUP(A1532,Übersicht!$C$2:$D$67,2,FALSE)</f>
        <v>0</v>
      </c>
      <c r="E1532" s="23">
        <f>VLOOKUP(A1532,Übersicht!$C$2:$E$67,3,FALSE)</f>
        <v>0</v>
      </c>
      <c r="F1532" s="3">
        <v>1526</v>
      </c>
      <c r="G1532" s="3">
        <f>VLOOKUP(A1532,Übersicht!$C$2:$P$67,14,FALSE)</f>
        <v>4</v>
      </c>
      <c r="H1532" s="3">
        <v>1</v>
      </c>
      <c r="I1532" s="24">
        <v>1690208.6750000003</v>
      </c>
      <c r="J1532" s="3">
        <v>2012</v>
      </c>
      <c r="K1532" s="4">
        <f>IF(M1532-('MKG (best case)'!$K$2-J1532)&lt;=0,0,M1532-('MKG (best case)'!$K$2-J1532))</f>
        <v>51</v>
      </c>
      <c r="L1532" s="21">
        <f>VLOOKUP(A1532,Übersicht!$C$2:$F$67,4,FALSE)</f>
        <v>60</v>
      </c>
      <c r="M1532" s="21">
        <f>VLOOKUP(A1532,Übersicht!$C$2:$F$67,4,FALSE)</f>
        <v>60</v>
      </c>
      <c r="N1532" s="3" t="s">
        <v>67</v>
      </c>
      <c r="O1532" s="3">
        <v>1</v>
      </c>
      <c r="P1532" s="4">
        <f>VLOOKUP(A1532,Übersicht!$C$2:$I$67,7,FALSE)*100</f>
        <v>100</v>
      </c>
      <c r="Q1532" s="4" t="s">
        <v>67</v>
      </c>
      <c r="R1532" s="4">
        <f>VLOOKUP(A1532,Übersicht!$C$2:$J$67,8,FALSE)*100</f>
        <v>100</v>
      </c>
      <c r="S1532" s="4" t="str">
        <f>VLOOKUP(A1532,Übersicht!$C$2:$K$67,9,FALSE)</f>
        <v>-</v>
      </c>
      <c r="T1532" s="4" t="str">
        <f>VLOOKUP(A1532,Übersicht!$C$2:$L$67,10,FALSE)</f>
        <v>-</v>
      </c>
      <c r="U1532" s="25">
        <f>VLOOKUP(A1532,Übersicht!$C$2:$M$67,11,FALSE)</f>
        <v>400</v>
      </c>
      <c r="V1532" s="25" t="str">
        <f>VLOOKUP(A1532,Übersicht!$C$2:$N$67,12,FALSE)</f>
        <v>-</v>
      </c>
      <c r="W1532" s="25" t="str">
        <f>VLOOKUP(A1532,Übersicht!$C$2:$O$67,13,FALSE)</f>
        <v>-</v>
      </c>
      <c r="X1532" s="4" t="s">
        <v>67</v>
      </c>
    </row>
    <row r="1533" spans="1:24" x14ac:dyDescent="0.35">
      <c r="A1533" s="3">
        <v>4002</v>
      </c>
      <c r="B1533" t="s">
        <v>52</v>
      </c>
      <c r="C1533" t="s">
        <v>54</v>
      </c>
      <c r="D1533" s="23">
        <f>VLOOKUP(A1533,Übersicht!$C$2:$D$67,2,FALSE)</f>
        <v>0</v>
      </c>
      <c r="E1533" s="23">
        <f>VLOOKUP(A1533,Übersicht!$C$2:$E$67,3,FALSE)</f>
        <v>0</v>
      </c>
      <c r="F1533" s="3">
        <v>1527</v>
      </c>
      <c r="G1533" s="3">
        <f>VLOOKUP(A1533,Übersicht!$C$2:$P$67,14,FALSE)</f>
        <v>4</v>
      </c>
      <c r="H1533" s="3">
        <v>1</v>
      </c>
      <c r="I1533" s="24">
        <v>1690208.6750000003</v>
      </c>
      <c r="J1533" s="3">
        <v>2013</v>
      </c>
      <c r="K1533" s="4">
        <f>IF(M1533-('MKG (best case)'!$K$2-J1533)&lt;=0,0,M1533-('MKG (best case)'!$K$2-J1533))</f>
        <v>52</v>
      </c>
      <c r="L1533" s="21">
        <f>VLOOKUP(A1533,Übersicht!$C$2:$F$67,4,FALSE)</f>
        <v>60</v>
      </c>
      <c r="M1533" s="21">
        <f>VLOOKUP(A1533,Übersicht!$C$2:$F$67,4,FALSE)</f>
        <v>60</v>
      </c>
      <c r="N1533" s="3" t="s">
        <v>67</v>
      </c>
      <c r="O1533" s="3">
        <v>1</v>
      </c>
      <c r="P1533" s="4">
        <f>VLOOKUP(A1533,Übersicht!$C$2:$I$67,7,FALSE)*100</f>
        <v>100</v>
      </c>
      <c r="Q1533" s="4" t="s">
        <v>67</v>
      </c>
      <c r="R1533" s="4">
        <f>VLOOKUP(A1533,Übersicht!$C$2:$J$67,8,FALSE)*100</f>
        <v>100</v>
      </c>
      <c r="S1533" s="4" t="str">
        <f>VLOOKUP(A1533,Übersicht!$C$2:$K$67,9,FALSE)</f>
        <v>-</v>
      </c>
      <c r="T1533" s="4" t="str">
        <f>VLOOKUP(A1533,Übersicht!$C$2:$L$67,10,FALSE)</f>
        <v>-</v>
      </c>
      <c r="U1533" s="25">
        <f>VLOOKUP(A1533,Übersicht!$C$2:$M$67,11,FALSE)</f>
        <v>400</v>
      </c>
      <c r="V1533" s="25" t="str">
        <f>VLOOKUP(A1533,Übersicht!$C$2:$N$67,12,FALSE)</f>
        <v>-</v>
      </c>
      <c r="W1533" s="25" t="str">
        <f>VLOOKUP(A1533,Übersicht!$C$2:$O$67,13,FALSE)</f>
        <v>-</v>
      </c>
      <c r="X1533" s="4" t="s">
        <v>67</v>
      </c>
    </row>
    <row r="1534" spans="1:24" x14ac:dyDescent="0.35">
      <c r="A1534" s="3">
        <v>4002</v>
      </c>
      <c r="B1534" t="s">
        <v>52</v>
      </c>
      <c r="C1534" t="s">
        <v>54</v>
      </c>
      <c r="D1534" s="23">
        <f>VLOOKUP(A1534,Übersicht!$C$2:$D$67,2,FALSE)</f>
        <v>0</v>
      </c>
      <c r="E1534" s="23">
        <f>VLOOKUP(A1534,Übersicht!$C$2:$E$67,3,FALSE)</f>
        <v>0</v>
      </c>
      <c r="F1534" s="3">
        <v>1528</v>
      </c>
      <c r="G1534" s="3">
        <f>VLOOKUP(A1534,Übersicht!$C$2:$P$67,14,FALSE)</f>
        <v>4</v>
      </c>
      <c r="H1534" s="3">
        <v>1</v>
      </c>
      <c r="I1534" s="24">
        <v>1690208.6750000003</v>
      </c>
      <c r="J1534" s="3">
        <v>2014</v>
      </c>
      <c r="K1534" s="4">
        <f>IF(M1534-('MKG (best case)'!$K$2-J1534)&lt;=0,0,M1534-('MKG (best case)'!$K$2-J1534))</f>
        <v>53</v>
      </c>
      <c r="L1534" s="21">
        <f>VLOOKUP(A1534,Übersicht!$C$2:$F$67,4,FALSE)</f>
        <v>60</v>
      </c>
      <c r="M1534" s="21">
        <f>VLOOKUP(A1534,Übersicht!$C$2:$F$67,4,FALSE)</f>
        <v>60</v>
      </c>
      <c r="N1534" s="3" t="s">
        <v>67</v>
      </c>
      <c r="O1534" s="3">
        <v>1</v>
      </c>
      <c r="P1534" s="4">
        <f>VLOOKUP(A1534,Übersicht!$C$2:$I$67,7,FALSE)*100</f>
        <v>100</v>
      </c>
      <c r="Q1534" s="4" t="s">
        <v>67</v>
      </c>
      <c r="R1534" s="4">
        <f>VLOOKUP(A1534,Übersicht!$C$2:$J$67,8,FALSE)*100</f>
        <v>100</v>
      </c>
      <c r="S1534" s="4" t="str">
        <f>VLOOKUP(A1534,Übersicht!$C$2:$K$67,9,FALSE)</f>
        <v>-</v>
      </c>
      <c r="T1534" s="4" t="str">
        <f>VLOOKUP(A1534,Übersicht!$C$2:$L$67,10,FALSE)</f>
        <v>-</v>
      </c>
      <c r="U1534" s="25">
        <f>VLOOKUP(A1534,Übersicht!$C$2:$M$67,11,FALSE)</f>
        <v>400</v>
      </c>
      <c r="V1534" s="25" t="str">
        <f>VLOOKUP(A1534,Übersicht!$C$2:$N$67,12,FALSE)</f>
        <v>-</v>
      </c>
      <c r="W1534" s="25" t="str">
        <f>VLOOKUP(A1534,Übersicht!$C$2:$O$67,13,FALSE)</f>
        <v>-</v>
      </c>
      <c r="X1534" s="4" t="s">
        <v>67</v>
      </c>
    </row>
    <row r="1535" spans="1:24" x14ac:dyDescent="0.35">
      <c r="A1535" s="3">
        <v>4002</v>
      </c>
      <c r="B1535" t="s">
        <v>52</v>
      </c>
      <c r="C1535" t="s">
        <v>54</v>
      </c>
      <c r="D1535" s="23">
        <f>VLOOKUP(A1535,Übersicht!$C$2:$D$67,2,FALSE)</f>
        <v>0</v>
      </c>
      <c r="E1535" s="23">
        <f>VLOOKUP(A1535,Übersicht!$C$2:$E$67,3,FALSE)</f>
        <v>0</v>
      </c>
      <c r="F1535" s="3">
        <v>1529</v>
      </c>
      <c r="G1535" s="3">
        <f>VLOOKUP(A1535,Übersicht!$C$2:$P$67,14,FALSE)</f>
        <v>4</v>
      </c>
      <c r="H1535" s="3">
        <v>1</v>
      </c>
      <c r="I1535" s="24">
        <v>1690208.6750000003</v>
      </c>
      <c r="J1535" s="3">
        <v>2015</v>
      </c>
      <c r="K1535" s="4">
        <f>IF(M1535-('MKG (best case)'!$K$2-J1535)&lt;=0,0,M1535-('MKG (best case)'!$K$2-J1535))</f>
        <v>54</v>
      </c>
      <c r="L1535" s="21">
        <f>VLOOKUP(A1535,Übersicht!$C$2:$F$67,4,FALSE)</f>
        <v>60</v>
      </c>
      <c r="M1535" s="21">
        <f>VLOOKUP(A1535,Übersicht!$C$2:$F$67,4,FALSE)</f>
        <v>60</v>
      </c>
      <c r="N1535" s="3" t="s">
        <v>67</v>
      </c>
      <c r="O1535" s="3">
        <v>1</v>
      </c>
      <c r="P1535" s="4">
        <f>VLOOKUP(A1535,Übersicht!$C$2:$I$67,7,FALSE)*100</f>
        <v>100</v>
      </c>
      <c r="Q1535" s="4" t="s">
        <v>67</v>
      </c>
      <c r="R1535" s="4">
        <f>VLOOKUP(A1535,Übersicht!$C$2:$J$67,8,FALSE)*100</f>
        <v>100</v>
      </c>
      <c r="S1535" s="4" t="str">
        <f>VLOOKUP(A1535,Übersicht!$C$2:$K$67,9,FALSE)</f>
        <v>-</v>
      </c>
      <c r="T1535" s="4" t="str">
        <f>VLOOKUP(A1535,Übersicht!$C$2:$L$67,10,FALSE)</f>
        <v>-</v>
      </c>
      <c r="U1535" s="25">
        <f>VLOOKUP(A1535,Übersicht!$C$2:$M$67,11,FALSE)</f>
        <v>400</v>
      </c>
      <c r="V1535" s="25" t="str">
        <f>VLOOKUP(A1535,Übersicht!$C$2:$N$67,12,FALSE)</f>
        <v>-</v>
      </c>
      <c r="W1535" s="25" t="str">
        <f>VLOOKUP(A1535,Übersicht!$C$2:$O$67,13,FALSE)</f>
        <v>-</v>
      </c>
      <c r="X1535" s="4" t="s">
        <v>67</v>
      </c>
    </row>
    <row r="1536" spans="1:24" x14ac:dyDescent="0.35">
      <c r="A1536" s="3">
        <v>4002</v>
      </c>
      <c r="B1536" t="s">
        <v>52</v>
      </c>
      <c r="C1536" t="s">
        <v>54</v>
      </c>
      <c r="D1536" s="23">
        <f>VLOOKUP(A1536,Übersicht!$C$2:$D$67,2,FALSE)</f>
        <v>0</v>
      </c>
      <c r="E1536" s="23">
        <f>VLOOKUP(A1536,Übersicht!$C$2:$E$67,3,FALSE)</f>
        <v>0</v>
      </c>
      <c r="F1536" s="3">
        <v>1530</v>
      </c>
      <c r="G1536" s="3">
        <f>VLOOKUP(A1536,Übersicht!$C$2:$P$67,14,FALSE)</f>
        <v>4</v>
      </c>
      <c r="H1536" s="3">
        <v>1</v>
      </c>
      <c r="I1536" s="24">
        <v>1690208.6750000003</v>
      </c>
      <c r="J1536" s="3">
        <v>2016</v>
      </c>
      <c r="K1536" s="4">
        <f>IF(M1536-('MKG (best case)'!$K$2-J1536)&lt;=0,0,M1536-('MKG (best case)'!$K$2-J1536))</f>
        <v>55</v>
      </c>
      <c r="L1536" s="21">
        <f>VLOOKUP(A1536,Übersicht!$C$2:$F$67,4,FALSE)</f>
        <v>60</v>
      </c>
      <c r="M1536" s="21">
        <f>VLOOKUP(A1536,Übersicht!$C$2:$F$67,4,FALSE)</f>
        <v>60</v>
      </c>
      <c r="N1536" s="3" t="s">
        <v>67</v>
      </c>
      <c r="O1536" s="3">
        <v>1</v>
      </c>
      <c r="P1536" s="4">
        <f>VLOOKUP(A1536,Übersicht!$C$2:$I$67,7,FALSE)*100</f>
        <v>100</v>
      </c>
      <c r="Q1536" s="4" t="s">
        <v>67</v>
      </c>
      <c r="R1536" s="4">
        <f>VLOOKUP(A1536,Übersicht!$C$2:$J$67,8,FALSE)*100</f>
        <v>100</v>
      </c>
      <c r="S1536" s="4" t="str">
        <f>VLOOKUP(A1536,Übersicht!$C$2:$K$67,9,FALSE)</f>
        <v>-</v>
      </c>
      <c r="T1536" s="4" t="str">
        <f>VLOOKUP(A1536,Übersicht!$C$2:$L$67,10,FALSE)</f>
        <v>-</v>
      </c>
      <c r="U1536" s="25">
        <f>VLOOKUP(A1536,Übersicht!$C$2:$M$67,11,FALSE)</f>
        <v>400</v>
      </c>
      <c r="V1536" s="25" t="str">
        <f>VLOOKUP(A1536,Übersicht!$C$2:$N$67,12,FALSE)</f>
        <v>-</v>
      </c>
      <c r="W1536" s="25" t="str">
        <f>VLOOKUP(A1536,Übersicht!$C$2:$O$67,13,FALSE)</f>
        <v>-</v>
      </c>
      <c r="X1536" s="4" t="s">
        <v>67</v>
      </c>
    </row>
    <row r="1537" spans="1:24" x14ac:dyDescent="0.35">
      <c r="A1537" s="3">
        <v>4002</v>
      </c>
      <c r="B1537" t="s">
        <v>52</v>
      </c>
      <c r="C1537" t="s">
        <v>54</v>
      </c>
      <c r="D1537" s="23">
        <f>VLOOKUP(A1537,Übersicht!$C$2:$D$67,2,FALSE)</f>
        <v>0</v>
      </c>
      <c r="E1537" s="23">
        <f>VLOOKUP(A1537,Übersicht!$C$2:$E$67,3,FALSE)</f>
        <v>0</v>
      </c>
      <c r="F1537" s="3">
        <v>1531</v>
      </c>
      <c r="G1537" s="3">
        <f>VLOOKUP(A1537,Übersicht!$C$2:$P$67,14,FALSE)</f>
        <v>4</v>
      </c>
      <c r="H1537" s="3">
        <v>1</v>
      </c>
      <c r="I1537" s="24">
        <v>1690208.6750000003</v>
      </c>
      <c r="J1537" s="3">
        <v>2017</v>
      </c>
      <c r="K1537" s="4">
        <f>IF(M1537-('MKG (best case)'!$K$2-J1537)&lt;=0,0,M1537-('MKG (best case)'!$K$2-J1537))</f>
        <v>56</v>
      </c>
      <c r="L1537" s="21">
        <f>VLOOKUP(A1537,Übersicht!$C$2:$F$67,4,FALSE)</f>
        <v>60</v>
      </c>
      <c r="M1537" s="21">
        <f>VLOOKUP(A1537,Übersicht!$C$2:$F$67,4,FALSE)</f>
        <v>60</v>
      </c>
      <c r="N1537" s="3" t="s">
        <v>67</v>
      </c>
      <c r="O1537" s="3">
        <v>1</v>
      </c>
      <c r="P1537" s="4">
        <f>VLOOKUP(A1537,Übersicht!$C$2:$I$67,7,FALSE)*100</f>
        <v>100</v>
      </c>
      <c r="Q1537" s="4" t="s">
        <v>67</v>
      </c>
      <c r="R1537" s="4">
        <f>VLOOKUP(A1537,Übersicht!$C$2:$J$67,8,FALSE)*100</f>
        <v>100</v>
      </c>
      <c r="S1537" s="4" t="str">
        <f>VLOOKUP(A1537,Übersicht!$C$2:$K$67,9,FALSE)</f>
        <v>-</v>
      </c>
      <c r="T1537" s="4" t="str">
        <f>VLOOKUP(A1537,Übersicht!$C$2:$L$67,10,FALSE)</f>
        <v>-</v>
      </c>
      <c r="U1537" s="25">
        <f>VLOOKUP(A1537,Übersicht!$C$2:$M$67,11,FALSE)</f>
        <v>400</v>
      </c>
      <c r="V1537" s="25" t="str">
        <f>VLOOKUP(A1537,Übersicht!$C$2:$N$67,12,FALSE)</f>
        <v>-</v>
      </c>
      <c r="W1537" s="25" t="str">
        <f>VLOOKUP(A1537,Übersicht!$C$2:$O$67,13,FALSE)</f>
        <v>-</v>
      </c>
      <c r="X1537" s="4" t="s">
        <v>67</v>
      </c>
    </row>
    <row r="1538" spans="1:24" x14ac:dyDescent="0.35">
      <c r="A1538" s="3">
        <v>4002</v>
      </c>
      <c r="B1538" t="s">
        <v>52</v>
      </c>
      <c r="C1538" t="s">
        <v>54</v>
      </c>
      <c r="D1538" s="23">
        <f>VLOOKUP(A1538,Übersicht!$C$2:$D$67,2,FALSE)</f>
        <v>0</v>
      </c>
      <c r="E1538" s="23">
        <f>VLOOKUP(A1538,Übersicht!$C$2:$E$67,3,FALSE)</f>
        <v>0</v>
      </c>
      <c r="F1538" s="3">
        <v>1532</v>
      </c>
      <c r="G1538" s="3">
        <f>VLOOKUP(A1538,Übersicht!$C$2:$P$67,14,FALSE)</f>
        <v>4</v>
      </c>
      <c r="H1538" s="3">
        <v>1</v>
      </c>
      <c r="I1538" s="24">
        <v>1690208.6750000003</v>
      </c>
      <c r="J1538" s="3">
        <v>2018</v>
      </c>
      <c r="K1538" s="4">
        <f>IF(M1538-('MKG (best case)'!$K$2-J1538)&lt;=0,0,M1538-('MKG (best case)'!$K$2-J1538))</f>
        <v>57</v>
      </c>
      <c r="L1538" s="21">
        <f>VLOOKUP(A1538,Übersicht!$C$2:$F$67,4,FALSE)</f>
        <v>60</v>
      </c>
      <c r="M1538" s="21">
        <f>VLOOKUP(A1538,Übersicht!$C$2:$F$67,4,FALSE)</f>
        <v>60</v>
      </c>
      <c r="N1538" s="3" t="s">
        <v>67</v>
      </c>
      <c r="O1538" s="3">
        <v>1</v>
      </c>
      <c r="P1538" s="4">
        <f>VLOOKUP(A1538,Übersicht!$C$2:$I$67,7,FALSE)*100</f>
        <v>100</v>
      </c>
      <c r="Q1538" s="4" t="s">
        <v>67</v>
      </c>
      <c r="R1538" s="4">
        <f>VLOOKUP(A1538,Übersicht!$C$2:$J$67,8,FALSE)*100</f>
        <v>100</v>
      </c>
      <c r="S1538" s="4" t="str">
        <f>VLOOKUP(A1538,Übersicht!$C$2:$K$67,9,FALSE)</f>
        <v>-</v>
      </c>
      <c r="T1538" s="4" t="str">
        <f>VLOOKUP(A1538,Übersicht!$C$2:$L$67,10,FALSE)</f>
        <v>-</v>
      </c>
      <c r="U1538" s="25">
        <f>VLOOKUP(A1538,Übersicht!$C$2:$M$67,11,FALSE)</f>
        <v>400</v>
      </c>
      <c r="V1538" s="25" t="str">
        <f>VLOOKUP(A1538,Übersicht!$C$2:$N$67,12,FALSE)</f>
        <v>-</v>
      </c>
      <c r="W1538" s="25" t="str">
        <f>VLOOKUP(A1538,Übersicht!$C$2:$O$67,13,FALSE)</f>
        <v>-</v>
      </c>
      <c r="X1538" s="4" t="s">
        <v>67</v>
      </c>
    </row>
    <row r="1539" spans="1:24" x14ac:dyDescent="0.35">
      <c r="A1539" s="3">
        <v>4002</v>
      </c>
      <c r="B1539" t="s">
        <v>52</v>
      </c>
      <c r="C1539" t="s">
        <v>54</v>
      </c>
      <c r="D1539" s="23">
        <f>VLOOKUP(A1539,Übersicht!$C$2:$D$67,2,FALSE)</f>
        <v>0</v>
      </c>
      <c r="E1539" s="23">
        <f>VLOOKUP(A1539,Übersicht!$C$2:$E$67,3,FALSE)</f>
        <v>0</v>
      </c>
      <c r="F1539" s="3">
        <v>1533</v>
      </c>
      <c r="G1539" s="3">
        <f>VLOOKUP(A1539,Übersicht!$C$2:$P$67,14,FALSE)</f>
        <v>4</v>
      </c>
      <c r="H1539" s="3">
        <v>1</v>
      </c>
      <c r="I1539" s="24">
        <v>1690208.6750000003</v>
      </c>
      <c r="J1539" s="3">
        <v>2019</v>
      </c>
      <c r="K1539" s="4">
        <f>IF(M1539-('MKG (best case)'!$K$2-J1539)&lt;=0,0,M1539-('MKG (best case)'!$K$2-J1539))</f>
        <v>58</v>
      </c>
      <c r="L1539" s="21">
        <f>VLOOKUP(A1539,Übersicht!$C$2:$F$67,4,FALSE)</f>
        <v>60</v>
      </c>
      <c r="M1539" s="21">
        <f>VLOOKUP(A1539,Übersicht!$C$2:$F$67,4,FALSE)</f>
        <v>60</v>
      </c>
      <c r="N1539" s="3" t="s">
        <v>67</v>
      </c>
      <c r="O1539" s="3">
        <v>1</v>
      </c>
      <c r="P1539" s="4">
        <f>VLOOKUP(A1539,Übersicht!$C$2:$I$67,7,FALSE)*100</f>
        <v>100</v>
      </c>
      <c r="Q1539" s="4" t="s">
        <v>67</v>
      </c>
      <c r="R1539" s="4">
        <f>VLOOKUP(A1539,Übersicht!$C$2:$J$67,8,FALSE)*100</f>
        <v>100</v>
      </c>
      <c r="S1539" s="4" t="str">
        <f>VLOOKUP(A1539,Übersicht!$C$2:$K$67,9,FALSE)</f>
        <v>-</v>
      </c>
      <c r="T1539" s="4" t="str">
        <f>VLOOKUP(A1539,Übersicht!$C$2:$L$67,10,FALSE)</f>
        <v>-</v>
      </c>
      <c r="U1539" s="25">
        <f>VLOOKUP(A1539,Übersicht!$C$2:$M$67,11,FALSE)</f>
        <v>400</v>
      </c>
      <c r="V1539" s="25" t="str">
        <f>VLOOKUP(A1539,Übersicht!$C$2:$N$67,12,FALSE)</f>
        <v>-</v>
      </c>
      <c r="W1539" s="25" t="str">
        <f>VLOOKUP(A1539,Übersicht!$C$2:$O$67,13,FALSE)</f>
        <v>-</v>
      </c>
      <c r="X1539" s="4" t="s">
        <v>67</v>
      </c>
    </row>
    <row r="1540" spans="1:24" x14ac:dyDescent="0.35">
      <c r="A1540" s="3">
        <v>4003</v>
      </c>
      <c r="B1540" t="s">
        <v>52</v>
      </c>
      <c r="C1540" t="s">
        <v>55</v>
      </c>
      <c r="D1540" s="23">
        <f>VLOOKUP(A1540,Übersicht!$C$2:$D$67,2,FALSE)</f>
        <v>0</v>
      </c>
      <c r="E1540" s="23">
        <f>VLOOKUP(A1540,Übersicht!$C$2:$E$67,3,FALSE)</f>
        <v>0</v>
      </c>
      <c r="F1540" s="3">
        <v>1534</v>
      </c>
      <c r="G1540" s="3">
        <f>VLOOKUP(A1540,Übersicht!$C$2:$P$67,14,FALSE)</f>
        <v>4</v>
      </c>
      <c r="H1540" s="3">
        <v>1</v>
      </c>
      <c r="I1540" s="24">
        <v>75793.3</v>
      </c>
      <c r="J1540" s="3">
        <v>1960</v>
      </c>
      <c r="K1540" s="4">
        <f>IF(M1540-('MKG (best case)'!$K$2-J1540)&lt;=0,0,M1540-('MKG (best case)'!$K$2-J1540))</f>
        <v>0</v>
      </c>
      <c r="L1540" s="21">
        <f>VLOOKUP(A1540,Übersicht!$C$2:$F$67,4,FALSE)</f>
        <v>60</v>
      </c>
      <c r="M1540" s="21">
        <f>VLOOKUP(A1540,Übersicht!$C$2:$F$67,4,FALSE)</f>
        <v>60</v>
      </c>
      <c r="N1540" s="3" t="s">
        <v>67</v>
      </c>
      <c r="O1540" s="3">
        <v>1</v>
      </c>
      <c r="P1540" s="4">
        <f>VLOOKUP(A1540,Übersicht!$C$2:$I$67,7,FALSE)*100</f>
        <v>100</v>
      </c>
      <c r="Q1540" s="4" t="s">
        <v>67</v>
      </c>
      <c r="R1540" s="4">
        <f>VLOOKUP(A1540,Übersicht!$C$2:$J$67,8,FALSE)*100</f>
        <v>100</v>
      </c>
      <c r="S1540" s="4" t="str">
        <f>VLOOKUP(A1540,Übersicht!$C$2:$K$67,9,FALSE)</f>
        <v>-</v>
      </c>
      <c r="T1540" s="4" t="str">
        <f>VLOOKUP(A1540,Übersicht!$C$2:$L$67,10,FALSE)</f>
        <v>-</v>
      </c>
      <c r="U1540" s="25">
        <f>VLOOKUP(A1540,Übersicht!$C$2:$M$67,11,FALSE)</f>
        <v>400</v>
      </c>
      <c r="V1540" s="25" t="str">
        <f>VLOOKUP(A1540,Übersicht!$C$2:$N$67,12,FALSE)</f>
        <v>-</v>
      </c>
      <c r="W1540" s="25" t="str">
        <f>VLOOKUP(A1540,Übersicht!$C$2:$O$67,13,FALSE)</f>
        <v>-</v>
      </c>
      <c r="X1540" s="4" t="s">
        <v>67</v>
      </c>
    </row>
    <row r="1541" spans="1:24" x14ac:dyDescent="0.35">
      <c r="A1541" s="3">
        <v>4003</v>
      </c>
      <c r="B1541" t="s">
        <v>52</v>
      </c>
      <c r="C1541" t="s">
        <v>55</v>
      </c>
      <c r="D1541" s="23">
        <f>VLOOKUP(A1541,Übersicht!$C$2:$D$67,2,FALSE)</f>
        <v>0</v>
      </c>
      <c r="E1541" s="23">
        <f>VLOOKUP(A1541,Übersicht!$C$2:$E$67,3,FALSE)</f>
        <v>0</v>
      </c>
      <c r="F1541" s="3">
        <v>1535</v>
      </c>
      <c r="G1541" s="3">
        <f>VLOOKUP(A1541,Übersicht!$C$2:$P$67,14,FALSE)</f>
        <v>4</v>
      </c>
      <c r="H1541" s="3">
        <v>1</v>
      </c>
      <c r="I1541" s="24">
        <v>75793.3</v>
      </c>
      <c r="J1541" s="3">
        <v>1961</v>
      </c>
      <c r="K1541" s="4">
        <f>IF(M1541-('MKG (best case)'!$K$2-J1541)&lt;=0,0,M1541-('MKG (best case)'!$K$2-J1541))</f>
        <v>0</v>
      </c>
      <c r="L1541" s="21">
        <f>VLOOKUP(A1541,Übersicht!$C$2:$F$67,4,FALSE)</f>
        <v>60</v>
      </c>
      <c r="M1541" s="21">
        <f>VLOOKUP(A1541,Übersicht!$C$2:$F$67,4,FALSE)</f>
        <v>60</v>
      </c>
      <c r="N1541" s="3" t="s">
        <v>67</v>
      </c>
      <c r="O1541" s="3">
        <v>1</v>
      </c>
      <c r="P1541" s="4">
        <f>VLOOKUP(A1541,Übersicht!$C$2:$I$67,7,FALSE)*100</f>
        <v>100</v>
      </c>
      <c r="Q1541" s="4" t="s">
        <v>67</v>
      </c>
      <c r="R1541" s="4">
        <f>VLOOKUP(A1541,Übersicht!$C$2:$J$67,8,FALSE)*100</f>
        <v>100</v>
      </c>
      <c r="S1541" s="4" t="str">
        <f>VLOOKUP(A1541,Übersicht!$C$2:$K$67,9,FALSE)</f>
        <v>-</v>
      </c>
      <c r="T1541" s="4" t="str">
        <f>VLOOKUP(A1541,Übersicht!$C$2:$L$67,10,FALSE)</f>
        <v>-</v>
      </c>
      <c r="U1541" s="25">
        <f>VLOOKUP(A1541,Übersicht!$C$2:$M$67,11,FALSE)</f>
        <v>400</v>
      </c>
      <c r="V1541" s="25" t="str">
        <f>VLOOKUP(A1541,Übersicht!$C$2:$N$67,12,FALSE)</f>
        <v>-</v>
      </c>
      <c r="W1541" s="25" t="str">
        <f>VLOOKUP(A1541,Übersicht!$C$2:$O$67,13,FALSE)</f>
        <v>-</v>
      </c>
      <c r="X1541" s="4" t="s">
        <v>67</v>
      </c>
    </row>
    <row r="1542" spans="1:24" x14ac:dyDescent="0.35">
      <c r="A1542" s="3">
        <v>4003</v>
      </c>
      <c r="B1542" t="s">
        <v>52</v>
      </c>
      <c r="C1542" t="s">
        <v>55</v>
      </c>
      <c r="D1542" s="23">
        <f>VLOOKUP(A1542,Übersicht!$C$2:$D$67,2,FALSE)</f>
        <v>0</v>
      </c>
      <c r="E1542" s="23">
        <f>VLOOKUP(A1542,Übersicht!$C$2:$E$67,3,FALSE)</f>
        <v>0</v>
      </c>
      <c r="F1542" s="3">
        <v>1536</v>
      </c>
      <c r="G1542" s="3">
        <f>VLOOKUP(A1542,Übersicht!$C$2:$P$67,14,FALSE)</f>
        <v>4</v>
      </c>
      <c r="H1542" s="3">
        <v>1</v>
      </c>
      <c r="I1542" s="24">
        <v>75793.3</v>
      </c>
      <c r="J1542" s="3">
        <v>1962</v>
      </c>
      <c r="K1542" s="4">
        <f>IF(M1542-('MKG (best case)'!$K$2-J1542)&lt;=0,0,M1542-('MKG (best case)'!$K$2-J1542))</f>
        <v>1</v>
      </c>
      <c r="L1542" s="21">
        <f>VLOOKUP(A1542,Übersicht!$C$2:$F$67,4,FALSE)</f>
        <v>60</v>
      </c>
      <c r="M1542" s="21">
        <f>VLOOKUP(A1542,Übersicht!$C$2:$F$67,4,FALSE)</f>
        <v>60</v>
      </c>
      <c r="N1542" s="3" t="s">
        <v>67</v>
      </c>
      <c r="O1542" s="3">
        <v>1</v>
      </c>
      <c r="P1542" s="4">
        <f>VLOOKUP(A1542,Übersicht!$C$2:$I$67,7,FALSE)*100</f>
        <v>100</v>
      </c>
      <c r="Q1542" s="4" t="s">
        <v>67</v>
      </c>
      <c r="R1542" s="4">
        <f>VLOOKUP(A1542,Übersicht!$C$2:$J$67,8,FALSE)*100</f>
        <v>100</v>
      </c>
      <c r="S1542" s="4" t="str">
        <f>VLOOKUP(A1542,Übersicht!$C$2:$K$67,9,FALSE)</f>
        <v>-</v>
      </c>
      <c r="T1542" s="4" t="str">
        <f>VLOOKUP(A1542,Übersicht!$C$2:$L$67,10,FALSE)</f>
        <v>-</v>
      </c>
      <c r="U1542" s="25">
        <f>VLOOKUP(A1542,Übersicht!$C$2:$M$67,11,FALSE)</f>
        <v>400</v>
      </c>
      <c r="V1542" s="25" t="str">
        <f>VLOOKUP(A1542,Übersicht!$C$2:$N$67,12,FALSE)</f>
        <v>-</v>
      </c>
      <c r="W1542" s="25" t="str">
        <f>VLOOKUP(A1542,Übersicht!$C$2:$O$67,13,FALSE)</f>
        <v>-</v>
      </c>
      <c r="X1542" s="4" t="s">
        <v>67</v>
      </c>
    </row>
    <row r="1543" spans="1:24" x14ac:dyDescent="0.35">
      <c r="A1543" s="3">
        <v>4003</v>
      </c>
      <c r="B1543" t="s">
        <v>52</v>
      </c>
      <c r="C1543" t="s">
        <v>55</v>
      </c>
      <c r="D1543" s="23">
        <f>VLOOKUP(A1543,Übersicht!$C$2:$D$67,2,FALSE)</f>
        <v>0</v>
      </c>
      <c r="E1543" s="23">
        <f>VLOOKUP(A1543,Übersicht!$C$2:$E$67,3,FALSE)</f>
        <v>0</v>
      </c>
      <c r="F1543" s="3">
        <v>1537</v>
      </c>
      <c r="G1543" s="3">
        <f>VLOOKUP(A1543,Übersicht!$C$2:$P$67,14,FALSE)</f>
        <v>4</v>
      </c>
      <c r="H1543" s="3">
        <v>1</v>
      </c>
      <c r="I1543" s="24">
        <v>75793.3</v>
      </c>
      <c r="J1543" s="3">
        <v>1963</v>
      </c>
      <c r="K1543" s="4">
        <f>IF(M1543-('MKG (best case)'!$K$2-J1543)&lt;=0,0,M1543-('MKG (best case)'!$K$2-J1543))</f>
        <v>2</v>
      </c>
      <c r="L1543" s="21">
        <f>VLOOKUP(A1543,Übersicht!$C$2:$F$67,4,FALSE)</f>
        <v>60</v>
      </c>
      <c r="M1543" s="21">
        <f>VLOOKUP(A1543,Übersicht!$C$2:$F$67,4,FALSE)</f>
        <v>60</v>
      </c>
      <c r="N1543" s="3" t="s">
        <v>67</v>
      </c>
      <c r="O1543" s="3">
        <v>1</v>
      </c>
      <c r="P1543" s="4">
        <f>VLOOKUP(A1543,Übersicht!$C$2:$I$67,7,FALSE)*100</f>
        <v>100</v>
      </c>
      <c r="Q1543" s="4" t="s">
        <v>67</v>
      </c>
      <c r="R1543" s="4">
        <f>VLOOKUP(A1543,Übersicht!$C$2:$J$67,8,FALSE)*100</f>
        <v>100</v>
      </c>
      <c r="S1543" s="4" t="str">
        <f>VLOOKUP(A1543,Übersicht!$C$2:$K$67,9,FALSE)</f>
        <v>-</v>
      </c>
      <c r="T1543" s="4" t="str">
        <f>VLOOKUP(A1543,Übersicht!$C$2:$L$67,10,FALSE)</f>
        <v>-</v>
      </c>
      <c r="U1543" s="25">
        <f>VLOOKUP(A1543,Übersicht!$C$2:$M$67,11,FALSE)</f>
        <v>400</v>
      </c>
      <c r="V1543" s="25" t="str">
        <f>VLOOKUP(A1543,Übersicht!$C$2:$N$67,12,FALSE)</f>
        <v>-</v>
      </c>
      <c r="W1543" s="25" t="str">
        <f>VLOOKUP(A1543,Übersicht!$C$2:$O$67,13,FALSE)</f>
        <v>-</v>
      </c>
      <c r="X1543" s="4" t="s">
        <v>67</v>
      </c>
    </row>
    <row r="1544" spans="1:24" x14ac:dyDescent="0.35">
      <c r="A1544" s="3">
        <v>4003</v>
      </c>
      <c r="B1544" t="s">
        <v>52</v>
      </c>
      <c r="C1544" t="s">
        <v>55</v>
      </c>
      <c r="D1544" s="23">
        <f>VLOOKUP(A1544,Übersicht!$C$2:$D$67,2,FALSE)</f>
        <v>0</v>
      </c>
      <c r="E1544" s="23">
        <f>VLOOKUP(A1544,Übersicht!$C$2:$E$67,3,FALSE)</f>
        <v>0</v>
      </c>
      <c r="F1544" s="3">
        <v>1538</v>
      </c>
      <c r="G1544" s="3">
        <f>VLOOKUP(A1544,Übersicht!$C$2:$P$67,14,FALSE)</f>
        <v>4</v>
      </c>
      <c r="H1544" s="3">
        <v>1</v>
      </c>
      <c r="I1544" s="24">
        <v>75793.3</v>
      </c>
      <c r="J1544" s="3">
        <v>1964</v>
      </c>
      <c r="K1544" s="4">
        <f>IF(M1544-('MKG (best case)'!$K$2-J1544)&lt;=0,0,M1544-('MKG (best case)'!$K$2-J1544))</f>
        <v>3</v>
      </c>
      <c r="L1544" s="21">
        <f>VLOOKUP(A1544,Übersicht!$C$2:$F$67,4,FALSE)</f>
        <v>60</v>
      </c>
      <c r="M1544" s="21">
        <f>VLOOKUP(A1544,Übersicht!$C$2:$F$67,4,FALSE)</f>
        <v>60</v>
      </c>
      <c r="N1544" s="3" t="s">
        <v>67</v>
      </c>
      <c r="O1544" s="3">
        <v>1</v>
      </c>
      <c r="P1544" s="4">
        <f>VLOOKUP(A1544,Übersicht!$C$2:$I$67,7,FALSE)*100</f>
        <v>100</v>
      </c>
      <c r="Q1544" s="4" t="s">
        <v>67</v>
      </c>
      <c r="R1544" s="4">
        <f>VLOOKUP(A1544,Übersicht!$C$2:$J$67,8,FALSE)*100</f>
        <v>100</v>
      </c>
      <c r="S1544" s="4" t="str">
        <f>VLOOKUP(A1544,Übersicht!$C$2:$K$67,9,FALSE)</f>
        <v>-</v>
      </c>
      <c r="T1544" s="4" t="str">
        <f>VLOOKUP(A1544,Übersicht!$C$2:$L$67,10,FALSE)</f>
        <v>-</v>
      </c>
      <c r="U1544" s="25">
        <f>VLOOKUP(A1544,Übersicht!$C$2:$M$67,11,FALSE)</f>
        <v>400</v>
      </c>
      <c r="V1544" s="25" t="str">
        <f>VLOOKUP(A1544,Übersicht!$C$2:$N$67,12,FALSE)</f>
        <v>-</v>
      </c>
      <c r="W1544" s="25" t="str">
        <f>VLOOKUP(A1544,Übersicht!$C$2:$O$67,13,FALSE)</f>
        <v>-</v>
      </c>
      <c r="X1544" s="4" t="s">
        <v>67</v>
      </c>
    </row>
    <row r="1545" spans="1:24" x14ac:dyDescent="0.35">
      <c r="A1545" s="3">
        <v>4003</v>
      </c>
      <c r="B1545" t="s">
        <v>52</v>
      </c>
      <c r="C1545" t="s">
        <v>55</v>
      </c>
      <c r="D1545" s="23">
        <f>VLOOKUP(A1545,Übersicht!$C$2:$D$67,2,FALSE)</f>
        <v>0</v>
      </c>
      <c r="E1545" s="23">
        <f>VLOOKUP(A1545,Übersicht!$C$2:$E$67,3,FALSE)</f>
        <v>0</v>
      </c>
      <c r="F1545" s="3">
        <v>1539</v>
      </c>
      <c r="G1545" s="3">
        <f>VLOOKUP(A1545,Übersicht!$C$2:$P$67,14,FALSE)</f>
        <v>4</v>
      </c>
      <c r="H1545" s="3">
        <v>1</v>
      </c>
      <c r="I1545" s="24">
        <v>75793.3</v>
      </c>
      <c r="J1545" s="3">
        <v>1965</v>
      </c>
      <c r="K1545" s="4">
        <f>IF(M1545-('MKG (best case)'!$K$2-J1545)&lt;=0,0,M1545-('MKG (best case)'!$K$2-J1545))</f>
        <v>4</v>
      </c>
      <c r="L1545" s="21">
        <f>VLOOKUP(A1545,Übersicht!$C$2:$F$67,4,FALSE)</f>
        <v>60</v>
      </c>
      <c r="M1545" s="21">
        <f>VLOOKUP(A1545,Übersicht!$C$2:$F$67,4,FALSE)</f>
        <v>60</v>
      </c>
      <c r="N1545" s="3" t="s">
        <v>67</v>
      </c>
      <c r="O1545" s="3">
        <v>1</v>
      </c>
      <c r="P1545" s="4">
        <f>VLOOKUP(A1545,Übersicht!$C$2:$I$67,7,FALSE)*100</f>
        <v>100</v>
      </c>
      <c r="Q1545" s="4" t="s">
        <v>67</v>
      </c>
      <c r="R1545" s="4">
        <f>VLOOKUP(A1545,Übersicht!$C$2:$J$67,8,FALSE)*100</f>
        <v>100</v>
      </c>
      <c r="S1545" s="4" t="str">
        <f>VLOOKUP(A1545,Übersicht!$C$2:$K$67,9,FALSE)</f>
        <v>-</v>
      </c>
      <c r="T1545" s="4" t="str">
        <f>VLOOKUP(A1545,Übersicht!$C$2:$L$67,10,FALSE)</f>
        <v>-</v>
      </c>
      <c r="U1545" s="25">
        <f>VLOOKUP(A1545,Übersicht!$C$2:$M$67,11,FALSE)</f>
        <v>400</v>
      </c>
      <c r="V1545" s="25" t="str">
        <f>VLOOKUP(A1545,Übersicht!$C$2:$N$67,12,FALSE)</f>
        <v>-</v>
      </c>
      <c r="W1545" s="25" t="str">
        <f>VLOOKUP(A1545,Übersicht!$C$2:$O$67,13,FALSE)</f>
        <v>-</v>
      </c>
      <c r="X1545" s="4" t="s">
        <v>67</v>
      </c>
    </row>
    <row r="1546" spans="1:24" x14ac:dyDescent="0.35">
      <c r="A1546" s="3">
        <v>4003</v>
      </c>
      <c r="B1546" t="s">
        <v>52</v>
      </c>
      <c r="C1546" t="s">
        <v>55</v>
      </c>
      <c r="D1546" s="23">
        <f>VLOOKUP(A1546,Übersicht!$C$2:$D$67,2,FALSE)</f>
        <v>0</v>
      </c>
      <c r="E1546" s="23">
        <f>VLOOKUP(A1546,Übersicht!$C$2:$E$67,3,FALSE)</f>
        <v>0</v>
      </c>
      <c r="F1546" s="3">
        <v>1540</v>
      </c>
      <c r="G1546" s="3">
        <f>VLOOKUP(A1546,Übersicht!$C$2:$P$67,14,FALSE)</f>
        <v>4</v>
      </c>
      <c r="H1546" s="3">
        <v>1</v>
      </c>
      <c r="I1546" s="24">
        <v>75793.3</v>
      </c>
      <c r="J1546" s="3">
        <v>1966</v>
      </c>
      <c r="K1546" s="4">
        <f>IF(M1546-('MKG (best case)'!$K$2-J1546)&lt;=0,0,M1546-('MKG (best case)'!$K$2-J1546))</f>
        <v>5</v>
      </c>
      <c r="L1546" s="21">
        <f>VLOOKUP(A1546,Übersicht!$C$2:$F$67,4,FALSE)</f>
        <v>60</v>
      </c>
      <c r="M1546" s="21">
        <f>VLOOKUP(A1546,Übersicht!$C$2:$F$67,4,FALSE)</f>
        <v>60</v>
      </c>
      <c r="N1546" s="3" t="s">
        <v>67</v>
      </c>
      <c r="O1546" s="3">
        <v>1</v>
      </c>
      <c r="P1546" s="4">
        <f>VLOOKUP(A1546,Übersicht!$C$2:$I$67,7,FALSE)*100</f>
        <v>100</v>
      </c>
      <c r="Q1546" s="4" t="s">
        <v>67</v>
      </c>
      <c r="R1546" s="4">
        <f>VLOOKUP(A1546,Übersicht!$C$2:$J$67,8,FALSE)*100</f>
        <v>100</v>
      </c>
      <c r="S1546" s="4" t="str">
        <f>VLOOKUP(A1546,Übersicht!$C$2:$K$67,9,FALSE)</f>
        <v>-</v>
      </c>
      <c r="T1546" s="4" t="str">
        <f>VLOOKUP(A1546,Übersicht!$C$2:$L$67,10,FALSE)</f>
        <v>-</v>
      </c>
      <c r="U1546" s="25">
        <f>VLOOKUP(A1546,Übersicht!$C$2:$M$67,11,FALSE)</f>
        <v>400</v>
      </c>
      <c r="V1546" s="25" t="str">
        <f>VLOOKUP(A1546,Übersicht!$C$2:$N$67,12,FALSE)</f>
        <v>-</v>
      </c>
      <c r="W1546" s="25" t="str">
        <f>VLOOKUP(A1546,Übersicht!$C$2:$O$67,13,FALSE)</f>
        <v>-</v>
      </c>
      <c r="X1546" s="4" t="s">
        <v>67</v>
      </c>
    </row>
    <row r="1547" spans="1:24" x14ac:dyDescent="0.35">
      <c r="A1547" s="3">
        <v>4003</v>
      </c>
      <c r="B1547" t="s">
        <v>52</v>
      </c>
      <c r="C1547" t="s">
        <v>55</v>
      </c>
      <c r="D1547" s="23">
        <f>VLOOKUP(A1547,Übersicht!$C$2:$D$67,2,FALSE)</f>
        <v>0</v>
      </c>
      <c r="E1547" s="23">
        <f>VLOOKUP(A1547,Übersicht!$C$2:$E$67,3,FALSE)</f>
        <v>0</v>
      </c>
      <c r="F1547" s="3">
        <v>1541</v>
      </c>
      <c r="G1547" s="3">
        <f>VLOOKUP(A1547,Übersicht!$C$2:$P$67,14,FALSE)</f>
        <v>4</v>
      </c>
      <c r="H1547" s="3">
        <v>1</v>
      </c>
      <c r="I1547" s="24">
        <v>75793.3</v>
      </c>
      <c r="J1547" s="3">
        <v>1967</v>
      </c>
      <c r="K1547" s="4">
        <f>IF(M1547-('MKG (best case)'!$K$2-J1547)&lt;=0,0,M1547-('MKG (best case)'!$K$2-J1547))</f>
        <v>6</v>
      </c>
      <c r="L1547" s="21">
        <f>VLOOKUP(A1547,Übersicht!$C$2:$F$67,4,FALSE)</f>
        <v>60</v>
      </c>
      <c r="M1547" s="21">
        <f>VLOOKUP(A1547,Übersicht!$C$2:$F$67,4,FALSE)</f>
        <v>60</v>
      </c>
      <c r="N1547" s="3" t="s">
        <v>67</v>
      </c>
      <c r="O1547" s="3">
        <v>1</v>
      </c>
      <c r="P1547" s="4">
        <f>VLOOKUP(A1547,Übersicht!$C$2:$I$67,7,FALSE)*100</f>
        <v>100</v>
      </c>
      <c r="Q1547" s="4" t="s">
        <v>67</v>
      </c>
      <c r="R1547" s="4">
        <f>VLOOKUP(A1547,Übersicht!$C$2:$J$67,8,FALSE)*100</f>
        <v>100</v>
      </c>
      <c r="S1547" s="4" t="str">
        <f>VLOOKUP(A1547,Übersicht!$C$2:$K$67,9,FALSE)</f>
        <v>-</v>
      </c>
      <c r="T1547" s="4" t="str">
        <f>VLOOKUP(A1547,Übersicht!$C$2:$L$67,10,FALSE)</f>
        <v>-</v>
      </c>
      <c r="U1547" s="25">
        <f>VLOOKUP(A1547,Übersicht!$C$2:$M$67,11,FALSE)</f>
        <v>400</v>
      </c>
      <c r="V1547" s="25" t="str">
        <f>VLOOKUP(A1547,Übersicht!$C$2:$N$67,12,FALSE)</f>
        <v>-</v>
      </c>
      <c r="W1547" s="25" t="str">
        <f>VLOOKUP(A1547,Übersicht!$C$2:$O$67,13,FALSE)</f>
        <v>-</v>
      </c>
      <c r="X1547" s="4" t="s">
        <v>67</v>
      </c>
    </row>
    <row r="1548" spans="1:24" x14ac:dyDescent="0.35">
      <c r="A1548" s="3">
        <v>4003</v>
      </c>
      <c r="B1548" t="s">
        <v>52</v>
      </c>
      <c r="C1548" t="s">
        <v>55</v>
      </c>
      <c r="D1548" s="23">
        <f>VLOOKUP(A1548,Übersicht!$C$2:$D$67,2,FALSE)</f>
        <v>0</v>
      </c>
      <c r="E1548" s="23">
        <f>VLOOKUP(A1548,Übersicht!$C$2:$E$67,3,FALSE)</f>
        <v>0</v>
      </c>
      <c r="F1548" s="3">
        <v>1542</v>
      </c>
      <c r="G1548" s="3">
        <f>VLOOKUP(A1548,Übersicht!$C$2:$P$67,14,FALSE)</f>
        <v>4</v>
      </c>
      <c r="H1548" s="3">
        <v>1</v>
      </c>
      <c r="I1548" s="24">
        <v>75793.3</v>
      </c>
      <c r="J1548" s="3">
        <v>1968</v>
      </c>
      <c r="K1548" s="4">
        <f>IF(M1548-('MKG (best case)'!$K$2-J1548)&lt;=0,0,M1548-('MKG (best case)'!$K$2-J1548))</f>
        <v>7</v>
      </c>
      <c r="L1548" s="21">
        <f>VLOOKUP(A1548,Übersicht!$C$2:$F$67,4,FALSE)</f>
        <v>60</v>
      </c>
      <c r="M1548" s="21">
        <f>VLOOKUP(A1548,Übersicht!$C$2:$F$67,4,FALSE)</f>
        <v>60</v>
      </c>
      <c r="N1548" s="3" t="s">
        <v>67</v>
      </c>
      <c r="O1548" s="3">
        <v>1</v>
      </c>
      <c r="P1548" s="4">
        <f>VLOOKUP(A1548,Übersicht!$C$2:$I$67,7,FALSE)*100</f>
        <v>100</v>
      </c>
      <c r="Q1548" s="4" t="s">
        <v>67</v>
      </c>
      <c r="R1548" s="4">
        <f>VLOOKUP(A1548,Übersicht!$C$2:$J$67,8,FALSE)*100</f>
        <v>100</v>
      </c>
      <c r="S1548" s="4" t="str">
        <f>VLOOKUP(A1548,Übersicht!$C$2:$K$67,9,FALSE)</f>
        <v>-</v>
      </c>
      <c r="T1548" s="4" t="str">
        <f>VLOOKUP(A1548,Übersicht!$C$2:$L$67,10,FALSE)</f>
        <v>-</v>
      </c>
      <c r="U1548" s="25">
        <f>VLOOKUP(A1548,Übersicht!$C$2:$M$67,11,FALSE)</f>
        <v>400</v>
      </c>
      <c r="V1548" s="25" t="str">
        <f>VLOOKUP(A1548,Übersicht!$C$2:$N$67,12,FALSE)</f>
        <v>-</v>
      </c>
      <c r="W1548" s="25" t="str">
        <f>VLOOKUP(A1548,Übersicht!$C$2:$O$67,13,FALSE)</f>
        <v>-</v>
      </c>
      <c r="X1548" s="4" t="s">
        <v>67</v>
      </c>
    </row>
    <row r="1549" spans="1:24" x14ac:dyDescent="0.35">
      <c r="A1549" s="3">
        <v>4003</v>
      </c>
      <c r="B1549" t="s">
        <v>52</v>
      </c>
      <c r="C1549" t="s">
        <v>55</v>
      </c>
      <c r="D1549" s="23">
        <f>VLOOKUP(A1549,Übersicht!$C$2:$D$67,2,FALSE)</f>
        <v>0</v>
      </c>
      <c r="E1549" s="23">
        <f>VLOOKUP(A1549,Übersicht!$C$2:$E$67,3,FALSE)</f>
        <v>0</v>
      </c>
      <c r="F1549" s="3">
        <v>1543</v>
      </c>
      <c r="G1549" s="3">
        <f>VLOOKUP(A1549,Übersicht!$C$2:$P$67,14,FALSE)</f>
        <v>4</v>
      </c>
      <c r="H1549" s="3">
        <v>1</v>
      </c>
      <c r="I1549" s="24">
        <v>75793.3</v>
      </c>
      <c r="J1549" s="3">
        <v>1969</v>
      </c>
      <c r="K1549" s="4">
        <f>IF(M1549-('MKG (best case)'!$K$2-J1549)&lt;=0,0,M1549-('MKG (best case)'!$K$2-J1549))</f>
        <v>8</v>
      </c>
      <c r="L1549" s="21">
        <f>VLOOKUP(A1549,Übersicht!$C$2:$F$67,4,FALSE)</f>
        <v>60</v>
      </c>
      <c r="M1549" s="21">
        <f>VLOOKUP(A1549,Übersicht!$C$2:$F$67,4,FALSE)</f>
        <v>60</v>
      </c>
      <c r="N1549" s="3" t="s">
        <v>67</v>
      </c>
      <c r="O1549" s="3">
        <v>1</v>
      </c>
      <c r="P1549" s="4">
        <f>VLOOKUP(A1549,Übersicht!$C$2:$I$67,7,FALSE)*100</f>
        <v>100</v>
      </c>
      <c r="Q1549" s="4" t="s">
        <v>67</v>
      </c>
      <c r="R1549" s="4">
        <f>VLOOKUP(A1549,Übersicht!$C$2:$J$67,8,FALSE)*100</f>
        <v>100</v>
      </c>
      <c r="S1549" s="4" t="str">
        <f>VLOOKUP(A1549,Übersicht!$C$2:$K$67,9,FALSE)</f>
        <v>-</v>
      </c>
      <c r="T1549" s="4" t="str">
        <f>VLOOKUP(A1549,Übersicht!$C$2:$L$67,10,FALSE)</f>
        <v>-</v>
      </c>
      <c r="U1549" s="25">
        <f>VLOOKUP(A1549,Übersicht!$C$2:$M$67,11,FALSE)</f>
        <v>400</v>
      </c>
      <c r="V1549" s="25" t="str">
        <f>VLOOKUP(A1549,Übersicht!$C$2:$N$67,12,FALSE)</f>
        <v>-</v>
      </c>
      <c r="W1549" s="25" t="str">
        <f>VLOOKUP(A1549,Übersicht!$C$2:$O$67,13,FALSE)</f>
        <v>-</v>
      </c>
      <c r="X1549" s="4" t="s">
        <v>67</v>
      </c>
    </row>
    <row r="1550" spans="1:24" x14ac:dyDescent="0.35">
      <c r="A1550" s="3">
        <v>4003</v>
      </c>
      <c r="B1550" t="s">
        <v>52</v>
      </c>
      <c r="C1550" t="s">
        <v>55</v>
      </c>
      <c r="D1550" s="23">
        <f>VLOOKUP(A1550,Übersicht!$C$2:$D$67,2,FALSE)</f>
        <v>0</v>
      </c>
      <c r="E1550" s="23">
        <f>VLOOKUP(A1550,Übersicht!$C$2:$E$67,3,FALSE)</f>
        <v>0</v>
      </c>
      <c r="F1550" s="3">
        <v>1544</v>
      </c>
      <c r="G1550" s="3">
        <f>VLOOKUP(A1550,Übersicht!$C$2:$P$67,14,FALSE)</f>
        <v>4</v>
      </c>
      <c r="H1550" s="3">
        <v>1</v>
      </c>
      <c r="I1550" s="24">
        <v>75793.3</v>
      </c>
      <c r="J1550" s="3">
        <v>1970</v>
      </c>
      <c r="K1550" s="4">
        <f>IF(M1550-('MKG (best case)'!$K$2-J1550)&lt;=0,0,M1550-('MKG (best case)'!$K$2-J1550))</f>
        <v>9</v>
      </c>
      <c r="L1550" s="21">
        <f>VLOOKUP(A1550,Übersicht!$C$2:$F$67,4,FALSE)</f>
        <v>60</v>
      </c>
      <c r="M1550" s="21">
        <f>VLOOKUP(A1550,Übersicht!$C$2:$F$67,4,FALSE)</f>
        <v>60</v>
      </c>
      <c r="N1550" s="3" t="s">
        <v>67</v>
      </c>
      <c r="O1550" s="3">
        <v>1</v>
      </c>
      <c r="P1550" s="4">
        <f>VLOOKUP(A1550,Übersicht!$C$2:$I$67,7,FALSE)*100</f>
        <v>100</v>
      </c>
      <c r="Q1550" s="4" t="s">
        <v>67</v>
      </c>
      <c r="R1550" s="4">
        <f>VLOOKUP(A1550,Übersicht!$C$2:$J$67,8,FALSE)*100</f>
        <v>100</v>
      </c>
      <c r="S1550" s="4" t="str">
        <f>VLOOKUP(A1550,Übersicht!$C$2:$K$67,9,FALSE)</f>
        <v>-</v>
      </c>
      <c r="T1550" s="4" t="str">
        <f>VLOOKUP(A1550,Übersicht!$C$2:$L$67,10,FALSE)</f>
        <v>-</v>
      </c>
      <c r="U1550" s="25">
        <f>VLOOKUP(A1550,Übersicht!$C$2:$M$67,11,FALSE)</f>
        <v>400</v>
      </c>
      <c r="V1550" s="25" t="str">
        <f>VLOOKUP(A1550,Übersicht!$C$2:$N$67,12,FALSE)</f>
        <v>-</v>
      </c>
      <c r="W1550" s="25" t="str">
        <f>VLOOKUP(A1550,Übersicht!$C$2:$O$67,13,FALSE)</f>
        <v>-</v>
      </c>
      <c r="X1550" s="4" t="s">
        <v>67</v>
      </c>
    </row>
    <row r="1551" spans="1:24" x14ac:dyDescent="0.35">
      <c r="A1551" s="3">
        <v>4003</v>
      </c>
      <c r="B1551" t="s">
        <v>52</v>
      </c>
      <c r="C1551" t="s">
        <v>55</v>
      </c>
      <c r="D1551" s="23">
        <f>VLOOKUP(A1551,Übersicht!$C$2:$D$67,2,FALSE)</f>
        <v>0</v>
      </c>
      <c r="E1551" s="23">
        <f>VLOOKUP(A1551,Übersicht!$C$2:$E$67,3,FALSE)</f>
        <v>0</v>
      </c>
      <c r="F1551" s="3">
        <v>1545</v>
      </c>
      <c r="G1551" s="3">
        <f>VLOOKUP(A1551,Übersicht!$C$2:$P$67,14,FALSE)</f>
        <v>4</v>
      </c>
      <c r="H1551" s="3">
        <v>1</v>
      </c>
      <c r="I1551" s="24">
        <v>75793.3</v>
      </c>
      <c r="J1551" s="3">
        <v>1971</v>
      </c>
      <c r="K1551" s="4">
        <f>IF(M1551-('MKG (best case)'!$K$2-J1551)&lt;=0,0,M1551-('MKG (best case)'!$K$2-J1551))</f>
        <v>10</v>
      </c>
      <c r="L1551" s="21">
        <f>VLOOKUP(A1551,Übersicht!$C$2:$F$67,4,FALSE)</f>
        <v>60</v>
      </c>
      <c r="M1551" s="21">
        <f>VLOOKUP(A1551,Übersicht!$C$2:$F$67,4,FALSE)</f>
        <v>60</v>
      </c>
      <c r="N1551" s="3" t="s">
        <v>67</v>
      </c>
      <c r="O1551" s="3">
        <v>1</v>
      </c>
      <c r="P1551" s="4">
        <f>VLOOKUP(A1551,Übersicht!$C$2:$I$67,7,FALSE)*100</f>
        <v>100</v>
      </c>
      <c r="Q1551" s="4" t="s">
        <v>67</v>
      </c>
      <c r="R1551" s="4">
        <f>VLOOKUP(A1551,Übersicht!$C$2:$J$67,8,FALSE)*100</f>
        <v>100</v>
      </c>
      <c r="S1551" s="4" t="str">
        <f>VLOOKUP(A1551,Übersicht!$C$2:$K$67,9,FALSE)</f>
        <v>-</v>
      </c>
      <c r="T1551" s="4" t="str">
        <f>VLOOKUP(A1551,Übersicht!$C$2:$L$67,10,FALSE)</f>
        <v>-</v>
      </c>
      <c r="U1551" s="25">
        <f>VLOOKUP(A1551,Übersicht!$C$2:$M$67,11,FALSE)</f>
        <v>400</v>
      </c>
      <c r="V1551" s="25" t="str">
        <f>VLOOKUP(A1551,Übersicht!$C$2:$N$67,12,FALSE)</f>
        <v>-</v>
      </c>
      <c r="W1551" s="25" t="str">
        <f>VLOOKUP(A1551,Übersicht!$C$2:$O$67,13,FALSE)</f>
        <v>-</v>
      </c>
      <c r="X1551" s="4" t="s">
        <v>67</v>
      </c>
    </row>
    <row r="1552" spans="1:24" x14ac:dyDescent="0.35">
      <c r="A1552" s="3">
        <v>4003</v>
      </c>
      <c r="B1552" t="s">
        <v>52</v>
      </c>
      <c r="C1552" t="s">
        <v>55</v>
      </c>
      <c r="D1552" s="23">
        <f>VLOOKUP(A1552,Übersicht!$C$2:$D$67,2,FALSE)</f>
        <v>0</v>
      </c>
      <c r="E1552" s="23">
        <f>VLOOKUP(A1552,Übersicht!$C$2:$E$67,3,FALSE)</f>
        <v>0</v>
      </c>
      <c r="F1552" s="3">
        <v>1546</v>
      </c>
      <c r="G1552" s="3">
        <f>VLOOKUP(A1552,Übersicht!$C$2:$P$67,14,FALSE)</f>
        <v>4</v>
      </c>
      <c r="H1552" s="3">
        <v>1</v>
      </c>
      <c r="I1552" s="24">
        <v>75793.3</v>
      </c>
      <c r="J1552" s="3">
        <v>1972</v>
      </c>
      <c r="K1552" s="4">
        <f>IF(M1552-('MKG (best case)'!$K$2-J1552)&lt;=0,0,M1552-('MKG (best case)'!$K$2-J1552))</f>
        <v>11</v>
      </c>
      <c r="L1552" s="21">
        <f>VLOOKUP(A1552,Übersicht!$C$2:$F$67,4,FALSE)</f>
        <v>60</v>
      </c>
      <c r="M1552" s="21">
        <f>VLOOKUP(A1552,Übersicht!$C$2:$F$67,4,FALSE)</f>
        <v>60</v>
      </c>
      <c r="N1552" s="3" t="s">
        <v>67</v>
      </c>
      <c r="O1552" s="3">
        <v>1</v>
      </c>
      <c r="P1552" s="4">
        <f>VLOOKUP(A1552,Übersicht!$C$2:$I$67,7,FALSE)*100</f>
        <v>100</v>
      </c>
      <c r="Q1552" s="4" t="s">
        <v>67</v>
      </c>
      <c r="R1552" s="4">
        <f>VLOOKUP(A1552,Übersicht!$C$2:$J$67,8,FALSE)*100</f>
        <v>100</v>
      </c>
      <c r="S1552" s="4" t="str">
        <f>VLOOKUP(A1552,Übersicht!$C$2:$K$67,9,FALSE)</f>
        <v>-</v>
      </c>
      <c r="T1552" s="4" t="str">
        <f>VLOOKUP(A1552,Übersicht!$C$2:$L$67,10,FALSE)</f>
        <v>-</v>
      </c>
      <c r="U1552" s="25">
        <f>VLOOKUP(A1552,Übersicht!$C$2:$M$67,11,FALSE)</f>
        <v>400</v>
      </c>
      <c r="V1552" s="25" t="str">
        <f>VLOOKUP(A1552,Übersicht!$C$2:$N$67,12,FALSE)</f>
        <v>-</v>
      </c>
      <c r="W1552" s="25" t="str">
        <f>VLOOKUP(A1552,Übersicht!$C$2:$O$67,13,FALSE)</f>
        <v>-</v>
      </c>
      <c r="X1552" s="4" t="s">
        <v>67</v>
      </c>
    </row>
    <row r="1553" spans="1:24" x14ac:dyDescent="0.35">
      <c r="A1553" s="3">
        <v>4003</v>
      </c>
      <c r="B1553" t="s">
        <v>52</v>
      </c>
      <c r="C1553" t="s">
        <v>55</v>
      </c>
      <c r="D1553" s="23">
        <f>VLOOKUP(A1553,Übersicht!$C$2:$D$67,2,FALSE)</f>
        <v>0</v>
      </c>
      <c r="E1553" s="23">
        <f>VLOOKUP(A1553,Übersicht!$C$2:$E$67,3,FALSE)</f>
        <v>0</v>
      </c>
      <c r="F1553" s="3">
        <v>1547</v>
      </c>
      <c r="G1553" s="3">
        <f>VLOOKUP(A1553,Übersicht!$C$2:$P$67,14,FALSE)</f>
        <v>4</v>
      </c>
      <c r="H1553" s="3">
        <v>1</v>
      </c>
      <c r="I1553" s="24">
        <v>75793.3</v>
      </c>
      <c r="J1553" s="3">
        <v>1973</v>
      </c>
      <c r="K1553" s="4">
        <f>IF(M1553-('MKG (best case)'!$K$2-J1553)&lt;=0,0,M1553-('MKG (best case)'!$K$2-J1553))</f>
        <v>12</v>
      </c>
      <c r="L1553" s="21">
        <f>VLOOKUP(A1553,Übersicht!$C$2:$F$67,4,FALSE)</f>
        <v>60</v>
      </c>
      <c r="M1553" s="21">
        <f>VLOOKUP(A1553,Übersicht!$C$2:$F$67,4,FALSE)</f>
        <v>60</v>
      </c>
      <c r="N1553" s="3" t="s">
        <v>67</v>
      </c>
      <c r="O1553" s="3">
        <v>1</v>
      </c>
      <c r="P1553" s="4">
        <f>VLOOKUP(A1553,Übersicht!$C$2:$I$67,7,FALSE)*100</f>
        <v>100</v>
      </c>
      <c r="Q1553" s="4" t="s">
        <v>67</v>
      </c>
      <c r="R1553" s="4">
        <f>VLOOKUP(A1553,Übersicht!$C$2:$J$67,8,FALSE)*100</f>
        <v>100</v>
      </c>
      <c r="S1553" s="4" t="str">
        <f>VLOOKUP(A1553,Übersicht!$C$2:$K$67,9,FALSE)</f>
        <v>-</v>
      </c>
      <c r="T1553" s="4" t="str">
        <f>VLOOKUP(A1553,Übersicht!$C$2:$L$67,10,FALSE)</f>
        <v>-</v>
      </c>
      <c r="U1553" s="25">
        <f>VLOOKUP(A1553,Übersicht!$C$2:$M$67,11,FALSE)</f>
        <v>400</v>
      </c>
      <c r="V1553" s="25" t="str">
        <f>VLOOKUP(A1553,Übersicht!$C$2:$N$67,12,FALSE)</f>
        <v>-</v>
      </c>
      <c r="W1553" s="25" t="str">
        <f>VLOOKUP(A1553,Übersicht!$C$2:$O$67,13,FALSE)</f>
        <v>-</v>
      </c>
      <c r="X1553" s="4" t="s">
        <v>67</v>
      </c>
    </row>
    <row r="1554" spans="1:24" x14ac:dyDescent="0.35">
      <c r="A1554" s="3">
        <v>4003</v>
      </c>
      <c r="B1554" t="s">
        <v>52</v>
      </c>
      <c r="C1554" t="s">
        <v>55</v>
      </c>
      <c r="D1554" s="23">
        <f>VLOOKUP(A1554,Übersicht!$C$2:$D$67,2,FALSE)</f>
        <v>0</v>
      </c>
      <c r="E1554" s="23">
        <f>VLOOKUP(A1554,Übersicht!$C$2:$E$67,3,FALSE)</f>
        <v>0</v>
      </c>
      <c r="F1554" s="3">
        <v>1548</v>
      </c>
      <c r="G1554" s="3">
        <f>VLOOKUP(A1554,Übersicht!$C$2:$P$67,14,FALSE)</f>
        <v>4</v>
      </c>
      <c r="H1554" s="3">
        <v>1</v>
      </c>
      <c r="I1554" s="24">
        <v>75793.3</v>
      </c>
      <c r="J1554" s="3">
        <v>1974</v>
      </c>
      <c r="K1554" s="4">
        <f>IF(M1554-('MKG (best case)'!$K$2-J1554)&lt;=0,0,M1554-('MKG (best case)'!$K$2-J1554))</f>
        <v>13</v>
      </c>
      <c r="L1554" s="21">
        <f>VLOOKUP(A1554,Übersicht!$C$2:$F$67,4,FALSE)</f>
        <v>60</v>
      </c>
      <c r="M1554" s="21">
        <f>VLOOKUP(A1554,Übersicht!$C$2:$F$67,4,FALSE)</f>
        <v>60</v>
      </c>
      <c r="N1554" s="3" t="s">
        <v>67</v>
      </c>
      <c r="O1554" s="3">
        <v>1</v>
      </c>
      <c r="P1554" s="4">
        <f>VLOOKUP(A1554,Übersicht!$C$2:$I$67,7,FALSE)*100</f>
        <v>100</v>
      </c>
      <c r="Q1554" s="4" t="s">
        <v>67</v>
      </c>
      <c r="R1554" s="4">
        <f>VLOOKUP(A1554,Übersicht!$C$2:$J$67,8,FALSE)*100</f>
        <v>100</v>
      </c>
      <c r="S1554" s="4" t="str">
        <f>VLOOKUP(A1554,Übersicht!$C$2:$K$67,9,FALSE)</f>
        <v>-</v>
      </c>
      <c r="T1554" s="4" t="str">
        <f>VLOOKUP(A1554,Übersicht!$C$2:$L$67,10,FALSE)</f>
        <v>-</v>
      </c>
      <c r="U1554" s="25">
        <f>VLOOKUP(A1554,Übersicht!$C$2:$M$67,11,FALSE)</f>
        <v>400</v>
      </c>
      <c r="V1554" s="25" t="str">
        <f>VLOOKUP(A1554,Übersicht!$C$2:$N$67,12,FALSE)</f>
        <v>-</v>
      </c>
      <c r="W1554" s="25" t="str">
        <f>VLOOKUP(A1554,Übersicht!$C$2:$O$67,13,FALSE)</f>
        <v>-</v>
      </c>
      <c r="X1554" s="4" t="s">
        <v>67</v>
      </c>
    </row>
    <row r="1555" spans="1:24" x14ac:dyDescent="0.35">
      <c r="A1555" s="3">
        <v>4003</v>
      </c>
      <c r="B1555" t="s">
        <v>52</v>
      </c>
      <c r="C1555" t="s">
        <v>55</v>
      </c>
      <c r="D1555" s="23">
        <f>VLOOKUP(A1555,Übersicht!$C$2:$D$67,2,FALSE)</f>
        <v>0</v>
      </c>
      <c r="E1555" s="23">
        <f>VLOOKUP(A1555,Übersicht!$C$2:$E$67,3,FALSE)</f>
        <v>0</v>
      </c>
      <c r="F1555" s="3">
        <v>1549</v>
      </c>
      <c r="G1555" s="3">
        <f>VLOOKUP(A1555,Übersicht!$C$2:$P$67,14,FALSE)</f>
        <v>4</v>
      </c>
      <c r="H1555" s="3">
        <v>1</v>
      </c>
      <c r="I1555" s="24">
        <v>75793.3</v>
      </c>
      <c r="J1555" s="3">
        <v>1975</v>
      </c>
      <c r="K1555" s="4">
        <f>IF(M1555-('MKG (best case)'!$K$2-J1555)&lt;=0,0,M1555-('MKG (best case)'!$K$2-J1555))</f>
        <v>14</v>
      </c>
      <c r="L1555" s="21">
        <f>VLOOKUP(A1555,Übersicht!$C$2:$F$67,4,FALSE)</f>
        <v>60</v>
      </c>
      <c r="M1555" s="21">
        <f>VLOOKUP(A1555,Übersicht!$C$2:$F$67,4,FALSE)</f>
        <v>60</v>
      </c>
      <c r="N1555" s="3" t="s">
        <v>67</v>
      </c>
      <c r="O1555" s="3">
        <v>1</v>
      </c>
      <c r="P1555" s="4">
        <f>VLOOKUP(A1555,Übersicht!$C$2:$I$67,7,FALSE)*100</f>
        <v>100</v>
      </c>
      <c r="Q1555" s="4" t="s">
        <v>67</v>
      </c>
      <c r="R1555" s="4">
        <f>VLOOKUP(A1555,Übersicht!$C$2:$J$67,8,FALSE)*100</f>
        <v>100</v>
      </c>
      <c r="S1555" s="4" t="str">
        <f>VLOOKUP(A1555,Übersicht!$C$2:$K$67,9,FALSE)</f>
        <v>-</v>
      </c>
      <c r="T1555" s="4" t="str">
        <f>VLOOKUP(A1555,Übersicht!$C$2:$L$67,10,FALSE)</f>
        <v>-</v>
      </c>
      <c r="U1555" s="25">
        <f>VLOOKUP(A1555,Übersicht!$C$2:$M$67,11,FALSE)</f>
        <v>400</v>
      </c>
      <c r="V1555" s="25" t="str">
        <f>VLOOKUP(A1555,Übersicht!$C$2:$N$67,12,FALSE)</f>
        <v>-</v>
      </c>
      <c r="W1555" s="25" t="str">
        <f>VLOOKUP(A1555,Übersicht!$C$2:$O$67,13,FALSE)</f>
        <v>-</v>
      </c>
      <c r="X1555" s="4" t="s">
        <v>67</v>
      </c>
    </row>
    <row r="1556" spans="1:24" x14ac:dyDescent="0.35">
      <c r="A1556" s="3">
        <v>4003</v>
      </c>
      <c r="B1556" t="s">
        <v>52</v>
      </c>
      <c r="C1556" t="s">
        <v>55</v>
      </c>
      <c r="D1556" s="23">
        <f>VLOOKUP(A1556,Übersicht!$C$2:$D$67,2,FALSE)</f>
        <v>0</v>
      </c>
      <c r="E1556" s="23">
        <f>VLOOKUP(A1556,Übersicht!$C$2:$E$67,3,FALSE)</f>
        <v>0</v>
      </c>
      <c r="F1556" s="3">
        <v>1550</v>
      </c>
      <c r="G1556" s="3">
        <f>VLOOKUP(A1556,Übersicht!$C$2:$P$67,14,FALSE)</f>
        <v>4</v>
      </c>
      <c r="H1556" s="3">
        <v>1</v>
      </c>
      <c r="I1556" s="24">
        <v>75793.3</v>
      </c>
      <c r="J1556" s="3">
        <v>1976</v>
      </c>
      <c r="K1556" s="4">
        <f>IF(M1556-('MKG (best case)'!$K$2-J1556)&lt;=0,0,M1556-('MKG (best case)'!$K$2-J1556))</f>
        <v>15</v>
      </c>
      <c r="L1556" s="21">
        <f>VLOOKUP(A1556,Übersicht!$C$2:$F$67,4,FALSE)</f>
        <v>60</v>
      </c>
      <c r="M1556" s="21">
        <f>VLOOKUP(A1556,Übersicht!$C$2:$F$67,4,FALSE)</f>
        <v>60</v>
      </c>
      <c r="N1556" s="3" t="s">
        <v>67</v>
      </c>
      <c r="O1556" s="3">
        <v>1</v>
      </c>
      <c r="P1556" s="4">
        <f>VLOOKUP(A1556,Übersicht!$C$2:$I$67,7,FALSE)*100</f>
        <v>100</v>
      </c>
      <c r="Q1556" s="4" t="s">
        <v>67</v>
      </c>
      <c r="R1556" s="4">
        <f>VLOOKUP(A1556,Übersicht!$C$2:$J$67,8,FALSE)*100</f>
        <v>100</v>
      </c>
      <c r="S1556" s="4" t="str">
        <f>VLOOKUP(A1556,Übersicht!$C$2:$K$67,9,FALSE)</f>
        <v>-</v>
      </c>
      <c r="T1556" s="4" t="str">
        <f>VLOOKUP(A1556,Übersicht!$C$2:$L$67,10,FALSE)</f>
        <v>-</v>
      </c>
      <c r="U1556" s="25">
        <f>VLOOKUP(A1556,Übersicht!$C$2:$M$67,11,FALSE)</f>
        <v>400</v>
      </c>
      <c r="V1556" s="25" t="str">
        <f>VLOOKUP(A1556,Übersicht!$C$2:$N$67,12,FALSE)</f>
        <v>-</v>
      </c>
      <c r="W1556" s="25" t="str">
        <f>VLOOKUP(A1556,Übersicht!$C$2:$O$67,13,FALSE)</f>
        <v>-</v>
      </c>
      <c r="X1556" s="4" t="s">
        <v>67</v>
      </c>
    </row>
    <row r="1557" spans="1:24" x14ac:dyDescent="0.35">
      <c r="A1557" s="3">
        <v>4003</v>
      </c>
      <c r="B1557" t="s">
        <v>52</v>
      </c>
      <c r="C1557" t="s">
        <v>55</v>
      </c>
      <c r="D1557" s="23">
        <f>VLOOKUP(A1557,Übersicht!$C$2:$D$67,2,FALSE)</f>
        <v>0</v>
      </c>
      <c r="E1557" s="23">
        <f>VLOOKUP(A1557,Übersicht!$C$2:$E$67,3,FALSE)</f>
        <v>0</v>
      </c>
      <c r="F1557" s="3">
        <v>1551</v>
      </c>
      <c r="G1557" s="3">
        <f>VLOOKUP(A1557,Übersicht!$C$2:$P$67,14,FALSE)</f>
        <v>4</v>
      </c>
      <c r="H1557" s="3">
        <v>1</v>
      </c>
      <c r="I1557" s="24">
        <v>75793.3</v>
      </c>
      <c r="J1557" s="3">
        <v>1977</v>
      </c>
      <c r="K1557" s="4">
        <f>IF(M1557-('MKG (best case)'!$K$2-J1557)&lt;=0,0,M1557-('MKG (best case)'!$K$2-J1557))</f>
        <v>16</v>
      </c>
      <c r="L1557" s="21">
        <f>VLOOKUP(A1557,Übersicht!$C$2:$F$67,4,FALSE)</f>
        <v>60</v>
      </c>
      <c r="M1557" s="21">
        <f>VLOOKUP(A1557,Übersicht!$C$2:$F$67,4,FALSE)</f>
        <v>60</v>
      </c>
      <c r="N1557" s="3" t="s">
        <v>67</v>
      </c>
      <c r="O1557" s="3">
        <v>1</v>
      </c>
      <c r="P1557" s="4">
        <f>VLOOKUP(A1557,Übersicht!$C$2:$I$67,7,FALSE)*100</f>
        <v>100</v>
      </c>
      <c r="Q1557" s="4" t="s">
        <v>67</v>
      </c>
      <c r="R1557" s="4">
        <f>VLOOKUP(A1557,Übersicht!$C$2:$J$67,8,FALSE)*100</f>
        <v>100</v>
      </c>
      <c r="S1557" s="4" t="str">
        <f>VLOOKUP(A1557,Übersicht!$C$2:$K$67,9,FALSE)</f>
        <v>-</v>
      </c>
      <c r="T1557" s="4" t="str">
        <f>VLOOKUP(A1557,Übersicht!$C$2:$L$67,10,FALSE)</f>
        <v>-</v>
      </c>
      <c r="U1557" s="25">
        <f>VLOOKUP(A1557,Übersicht!$C$2:$M$67,11,FALSE)</f>
        <v>400</v>
      </c>
      <c r="V1557" s="25" t="str">
        <f>VLOOKUP(A1557,Übersicht!$C$2:$N$67,12,FALSE)</f>
        <v>-</v>
      </c>
      <c r="W1557" s="25" t="str">
        <f>VLOOKUP(A1557,Übersicht!$C$2:$O$67,13,FALSE)</f>
        <v>-</v>
      </c>
      <c r="X1557" s="4" t="s">
        <v>67</v>
      </c>
    </row>
    <row r="1558" spans="1:24" x14ac:dyDescent="0.35">
      <c r="A1558" s="3">
        <v>4003</v>
      </c>
      <c r="B1558" t="s">
        <v>52</v>
      </c>
      <c r="C1558" t="s">
        <v>55</v>
      </c>
      <c r="D1558" s="23">
        <f>VLOOKUP(A1558,Übersicht!$C$2:$D$67,2,FALSE)</f>
        <v>0</v>
      </c>
      <c r="E1558" s="23">
        <f>VLOOKUP(A1558,Übersicht!$C$2:$E$67,3,FALSE)</f>
        <v>0</v>
      </c>
      <c r="F1558" s="3">
        <v>1552</v>
      </c>
      <c r="G1558" s="3">
        <f>VLOOKUP(A1558,Übersicht!$C$2:$P$67,14,FALSE)</f>
        <v>4</v>
      </c>
      <c r="H1558" s="3">
        <v>1</v>
      </c>
      <c r="I1558" s="24">
        <v>75793.3</v>
      </c>
      <c r="J1558" s="3">
        <v>1978</v>
      </c>
      <c r="K1558" s="4">
        <f>IF(M1558-('MKG (best case)'!$K$2-J1558)&lt;=0,0,M1558-('MKG (best case)'!$K$2-J1558))</f>
        <v>17</v>
      </c>
      <c r="L1558" s="21">
        <f>VLOOKUP(A1558,Übersicht!$C$2:$F$67,4,FALSE)</f>
        <v>60</v>
      </c>
      <c r="M1558" s="21">
        <f>VLOOKUP(A1558,Übersicht!$C$2:$F$67,4,FALSE)</f>
        <v>60</v>
      </c>
      <c r="N1558" s="3" t="s">
        <v>67</v>
      </c>
      <c r="O1558" s="3">
        <v>1</v>
      </c>
      <c r="P1558" s="4">
        <f>VLOOKUP(A1558,Übersicht!$C$2:$I$67,7,FALSE)*100</f>
        <v>100</v>
      </c>
      <c r="Q1558" s="4" t="s">
        <v>67</v>
      </c>
      <c r="R1558" s="4">
        <f>VLOOKUP(A1558,Übersicht!$C$2:$J$67,8,FALSE)*100</f>
        <v>100</v>
      </c>
      <c r="S1558" s="4" t="str">
        <f>VLOOKUP(A1558,Übersicht!$C$2:$K$67,9,FALSE)</f>
        <v>-</v>
      </c>
      <c r="T1558" s="4" t="str">
        <f>VLOOKUP(A1558,Übersicht!$C$2:$L$67,10,FALSE)</f>
        <v>-</v>
      </c>
      <c r="U1558" s="25">
        <f>VLOOKUP(A1558,Übersicht!$C$2:$M$67,11,FALSE)</f>
        <v>400</v>
      </c>
      <c r="V1558" s="25" t="str">
        <f>VLOOKUP(A1558,Übersicht!$C$2:$N$67,12,FALSE)</f>
        <v>-</v>
      </c>
      <c r="W1558" s="25" t="str">
        <f>VLOOKUP(A1558,Übersicht!$C$2:$O$67,13,FALSE)</f>
        <v>-</v>
      </c>
      <c r="X1558" s="4" t="s">
        <v>67</v>
      </c>
    </row>
    <row r="1559" spans="1:24" x14ac:dyDescent="0.35">
      <c r="A1559" s="3">
        <v>4003</v>
      </c>
      <c r="B1559" t="s">
        <v>52</v>
      </c>
      <c r="C1559" t="s">
        <v>55</v>
      </c>
      <c r="D1559" s="23">
        <f>VLOOKUP(A1559,Übersicht!$C$2:$D$67,2,FALSE)</f>
        <v>0</v>
      </c>
      <c r="E1559" s="23">
        <f>VLOOKUP(A1559,Übersicht!$C$2:$E$67,3,FALSE)</f>
        <v>0</v>
      </c>
      <c r="F1559" s="3">
        <v>1553</v>
      </c>
      <c r="G1559" s="3">
        <f>VLOOKUP(A1559,Übersicht!$C$2:$P$67,14,FALSE)</f>
        <v>4</v>
      </c>
      <c r="H1559" s="3">
        <v>1</v>
      </c>
      <c r="I1559" s="24">
        <v>75793.3</v>
      </c>
      <c r="J1559" s="3">
        <v>1979</v>
      </c>
      <c r="K1559" s="4">
        <f>IF(M1559-('MKG (best case)'!$K$2-J1559)&lt;=0,0,M1559-('MKG (best case)'!$K$2-J1559))</f>
        <v>18</v>
      </c>
      <c r="L1559" s="21">
        <f>VLOOKUP(A1559,Übersicht!$C$2:$F$67,4,FALSE)</f>
        <v>60</v>
      </c>
      <c r="M1559" s="21">
        <f>VLOOKUP(A1559,Übersicht!$C$2:$F$67,4,FALSE)</f>
        <v>60</v>
      </c>
      <c r="N1559" s="3" t="s">
        <v>67</v>
      </c>
      <c r="O1559" s="3">
        <v>1</v>
      </c>
      <c r="P1559" s="4">
        <f>VLOOKUP(A1559,Übersicht!$C$2:$I$67,7,FALSE)*100</f>
        <v>100</v>
      </c>
      <c r="Q1559" s="4" t="s">
        <v>67</v>
      </c>
      <c r="R1559" s="4">
        <f>VLOOKUP(A1559,Übersicht!$C$2:$J$67,8,FALSE)*100</f>
        <v>100</v>
      </c>
      <c r="S1559" s="4" t="str">
        <f>VLOOKUP(A1559,Übersicht!$C$2:$K$67,9,FALSE)</f>
        <v>-</v>
      </c>
      <c r="T1559" s="4" t="str">
        <f>VLOOKUP(A1559,Übersicht!$C$2:$L$67,10,FALSE)</f>
        <v>-</v>
      </c>
      <c r="U1559" s="25">
        <f>VLOOKUP(A1559,Übersicht!$C$2:$M$67,11,FALSE)</f>
        <v>400</v>
      </c>
      <c r="V1559" s="25" t="str">
        <f>VLOOKUP(A1559,Übersicht!$C$2:$N$67,12,FALSE)</f>
        <v>-</v>
      </c>
      <c r="W1559" s="25" t="str">
        <f>VLOOKUP(A1559,Übersicht!$C$2:$O$67,13,FALSE)</f>
        <v>-</v>
      </c>
      <c r="X1559" s="4" t="s">
        <v>67</v>
      </c>
    </row>
    <row r="1560" spans="1:24" x14ac:dyDescent="0.35">
      <c r="A1560" s="3">
        <v>4004</v>
      </c>
      <c r="B1560" t="s">
        <v>52</v>
      </c>
      <c r="C1560" t="s">
        <v>56</v>
      </c>
      <c r="D1560" s="23">
        <f>VLOOKUP(A1560,Übersicht!$C$2:$D$67,2,FALSE)</f>
        <v>0</v>
      </c>
      <c r="E1560" s="23">
        <f>VLOOKUP(A1560,Übersicht!$C$2:$E$67,3,FALSE)</f>
        <v>0</v>
      </c>
      <c r="F1560" s="3">
        <v>1554</v>
      </c>
      <c r="G1560" s="3">
        <f>VLOOKUP(A1560,Übersicht!$C$2:$P$67,14,FALSE)</f>
        <v>4</v>
      </c>
      <c r="H1560" s="3">
        <v>1</v>
      </c>
      <c r="I1560" s="24">
        <v>140102.76666666666</v>
      </c>
      <c r="J1560" s="3">
        <v>1960</v>
      </c>
      <c r="K1560" s="4">
        <f>IF(M1560-('MKG (best case)'!$K$2-J1560)&lt;=0,0,M1560-('MKG (best case)'!$K$2-J1560))</f>
        <v>0</v>
      </c>
      <c r="L1560" s="21">
        <f>VLOOKUP(A1560,Übersicht!$C$2:$F$67,4,FALSE)</f>
        <v>60</v>
      </c>
      <c r="M1560" s="21">
        <f>VLOOKUP(A1560,Übersicht!$C$2:$F$67,4,FALSE)</f>
        <v>60</v>
      </c>
      <c r="N1560" s="3" t="s">
        <v>67</v>
      </c>
      <c r="O1560" s="3">
        <v>1</v>
      </c>
      <c r="P1560" s="4">
        <f>VLOOKUP(A1560,Übersicht!$C$2:$I$67,7,FALSE)*100</f>
        <v>0</v>
      </c>
      <c r="Q1560" s="4" t="s">
        <v>67</v>
      </c>
      <c r="R1560" s="4">
        <f>VLOOKUP(A1560,Übersicht!$C$2:$J$67,8,FALSE)*100</f>
        <v>100</v>
      </c>
      <c r="S1560" s="4" t="str">
        <f>VLOOKUP(A1560,Übersicht!$C$2:$K$67,9,FALSE)</f>
        <v>-</v>
      </c>
      <c r="T1560" s="4" t="str">
        <f>VLOOKUP(A1560,Übersicht!$C$2:$L$67,10,FALSE)</f>
        <v>-</v>
      </c>
      <c r="U1560" s="25">
        <f>VLOOKUP(A1560,Übersicht!$C$2:$M$67,11,FALSE)</f>
        <v>400</v>
      </c>
      <c r="V1560" s="25" t="str">
        <f>VLOOKUP(A1560,Übersicht!$C$2:$N$67,12,FALSE)</f>
        <v>-</v>
      </c>
      <c r="W1560" s="25" t="str">
        <f>VLOOKUP(A1560,Übersicht!$C$2:$O$67,13,FALSE)</f>
        <v>-</v>
      </c>
      <c r="X1560" s="4" t="s">
        <v>67</v>
      </c>
    </row>
    <row r="1561" spans="1:24" x14ac:dyDescent="0.35">
      <c r="A1561" s="3">
        <v>4004</v>
      </c>
      <c r="B1561" t="s">
        <v>52</v>
      </c>
      <c r="C1561" t="s">
        <v>56</v>
      </c>
      <c r="D1561" s="23">
        <f>VLOOKUP(A1561,Übersicht!$C$2:$D$67,2,FALSE)</f>
        <v>0</v>
      </c>
      <c r="E1561" s="23">
        <f>VLOOKUP(A1561,Übersicht!$C$2:$E$67,3,FALSE)</f>
        <v>0</v>
      </c>
      <c r="F1561" s="3">
        <v>1555</v>
      </c>
      <c r="G1561" s="3">
        <f>VLOOKUP(A1561,Übersicht!$C$2:$P$67,14,FALSE)</f>
        <v>4</v>
      </c>
      <c r="H1561" s="3">
        <v>1</v>
      </c>
      <c r="I1561" s="24">
        <v>140102.76666666666</v>
      </c>
      <c r="J1561" s="3">
        <v>1961</v>
      </c>
      <c r="K1561" s="4">
        <f>IF(M1561-('MKG (best case)'!$K$2-J1561)&lt;=0,0,M1561-('MKG (best case)'!$K$2-J1561))</f>
        <v>0</v>
      </c>
      <c r="L1561" s="21">
        <f>VLOOKUP(A1561,Übersicht!$C$2:$F$67,4,FALSE)</f>
        <v>60</v>
      </c>
      <c r="M1561" s="21">
        <f>VLOOKUP(A1561,Übersicht!$C$2:$F$67,4,FALSE)</f>
        <v>60</v>
      </c>
      <c r="N1561" s="3" t="s">
        <v>67</v>
      </c>
      <c r="O1561" s="3">
        <v>1</v>
      </c>
      <c r="P1561" s="4">
        <f>VLOOKUP(A1561,Übersicht!$C$2:$I$67,7,FALSE)*100</f>
        <v>0</v>
      </c>
      <c r="Q1561" s="4" t="s">
        <v>67</v>
      </c>
      <c r="R1561" s="4">
        <f>VLOOKUP(A1561,Übersicht!$C$2:$J$67,8,FALSE)*100</f>
        <v>100</v>
      </c>
      <c r="S1561" s="4" t="str">
        <f>VLOOKUP(A1561,Übersicht!$C$2:$K$67,9,FALSE)</f>
        <v>-</v>
      </c>
      <c r="T1561" s="4" t="str">
        <f>VLOOKUP(A1561,Übersicht!$C$2:$L$67,10,FALSE)</f>
        <v>-</v>
      </c>
      <c r="U1561" s="25">
        <f>VLOOKUP(A1561,Übersicht!$C$2:$M$67,11,FALSE)</f>
        <v>400</v>
      </c>
      <c r="V1561" s="25" t="str">
        <f>VLOOKUP(A1561,Übersicht!$C$2:$N$67,12,FALSE)</f>
        <v>-</v>
      </c>
      <c r="W1561" s="25" t="str">
        <f>VLOOKUP(A1561,Übersicht!$C$2:$O$67,13,FALSE)</f>
        <v>-</v>
      </c>
      <c r="X1561" s="4" t="s">
        <v>67</v>
      </c>
    </row>
    <row r="1562" spans="1:24" x14ac:dyDescent="0.35">
      <c r="A1562" s="3">
        <v>4004</v>
      </c>
      <c r="B1562" t="s">
        <v>52</v>
      </c>
      <c r="C1562" t="s">
        <v>56</v>
      </c>
      <c r="D1562" s="23">
        <f>VLOOKUP(A1562,Übersicht!$C$2:$D$67,2,FALSE)</f>
        <v>0</v>
      </c>
      <c r="E1562" s="23">
        <f>VLOOKUP(A1562,Übersicht!$C$2:$E$67,3,FALSE)</f>
        <v>0</v>
      </c>
      <c r="F1562" s="3">
        <v>1556</v>
      </c>
      <c r="G1562" s="3">
        <f>VLOOKUP(A1562,Übersicht!$C$2:$P$67,14,FALSE)</f>
        <v>4</v>
      </c>
      <c r="H1562" s="3">
        <v>1</v>
      </c>
      <c r="I1562" s="24">
        <v>140102.76666666666</v>
      </c>
      <c r="J1562" s="3">
        <v>1962</v>
      </c>
      <c r="K1562" s="4">
        <f>IF(M1562-('MKG (best case)'!$K$2-J1562)&lt;=0,0,M1562-('MKG (best case)'!$K$2-J1562))</f>
        <v>1</v>
      </c>
      <c r="L1562" s="21">
        <f>VLOOKUP(A1562,Übersicht!$C$2:$F$67,4,FALSE)</f>
        <v>60</v>
      </c>
      <c r="M1562" s="21">
        <f>VLOOKUP(A1562,Übersicht!$C$2:$F$67,4,FALSE)</f>
        <v>60</v>
      </c>
      <c r="N1562" s="3" t="s">
        <v>67</v>
      </c>
      <c r="O1562" s="3">
        <v>1</v>
      </c>
      <c r="P1562" s="4">
        <f>VLOOKUP(A1562,Übersicht!$C$2:$I$67,7,FALSE)*100</f>
        <v>0</v>
      </c>
      <c r="Q1562" s="4" t="s">
        <v>67</v>
      </c>
      <c r="R1562" s="4">
        <f>VLOOKUP(A1562,Übersicht!$C$2:$J$67,8,FALSE)*100</f>
        <v>100</v>
      </c>
      <c r="S1562" s="4" t="str">
        <f>VLOOKUP(A1562,Übersicht!$C$2:$K$67,9,FALSE)</f>
        <v>-</v>
      </c>
      <c r="T1562" s="4" t="str">
        <f>VLOOKUP(A1562,Übersicht!$C$2:$L$67,10,FALSE)</f>
        <v>-</v>
      </c>
      <c r="U1562" s="25">
        <f>VLOOKUP(A1562,Übersicht!$C$2:$M$67,11,FALSE)</f>
        <v>400</v>
      </c>
      <c r="V1562" s="25" t="str">
        <f>VLOOKUP(A1562,Übersicht!$C$2:$N$67,12,FALSE)</f>
        <v>-</v>
      </c>
      <c r="W1562" s="25" t="str">
        <f>VLOOKUP(A1562,Übersicht!$C$2:$O$67,13,FALSE)</f>
        <v>-</v>
      </c>
      <c r="X1562" s="4" t="s">
        <v>67</v>
      </c>
    </row>
    <row r="1563" spans="1:24" x14ac:dyDescent="0.35">
      <c r="A1563" s="3">
        <v>4004</v>
      </c>
      <c r="B1563" t="s">
        <v>52</v>
      </c>
      <c r="C1563" t="s">
        <v>56</v>
      </c>
      <c r="D1563" s="23">
        <f>VLOOKUP(A1563,Übersicht!$C$2:$D$67,2,FALSE)</f>
        <v>0</v>
      </c>
      <c r="E1563" s="23">
        <f>VLOOKUP(A1563,Übersicht!$C$2:$E$67,3,FALSE)</f>
        <v>0</v>
      </c>
      <c r="F1563" s="3">
        <v>1557</v>
      </c>
      <c r="G1563" s="3">
        <f>VLOOKUP(A1563,Übersicht!$C$2:$P$67,14,FALSE)</f>
        <v>4</v>
      </c>
      <c r="H1563" s="3">
        <v>1</v>
      </c>
      <c r="I1563" s="24">
        <v>140102.76666666666</v>
      </c>
      <c r="J1563" s="3">
        <v>1963</v>
      </c>
      <c r="K1563" s="4">
        <f>IF(M1563-('MKG (best case)'!$K$2-J1563)&lt;=0,0,M1563-('MKG (best case)'!$K$2-J1563))</f>
        <v>2</v>
      </c>
      <c r="L1563" s="21">
        <f>VLOOKUP(A1563,Übersicht!$C$2:$F$67,4,FALSE)</f>
        <v>60</v>
      </c>
      <c r="M1563" s="21">
        <f>VLOOKUP(A1563,Übersicht!$C$2:$F$67,4,FALSE)</f>
        <v>60</v>
      </c>
      <c r="N1563" s="3" t="s">
        <v>67</v>
      </c>
      <c r="O1563" s="3">
        <v>1</v>
      </c>
      <c r="P1563" s="4">
        <f>VLOOKUP(A1563,Übersicht!$C$2:$I$67,7,FALSE)*100</f>
        <v>0</v>
      </c>
      <c r="Q1563" s="4" t="s">
        <v>67</v>
      </c>
      <c r="R1563" s="4">
        <f>VLOOKUP(A1563,Übersicht!$C$2:$J$67,8,FALSE)*100</f>
        <v>100</v>
      </c>
      <c r="S1563" s="4" t="str">
        <f>VLOOKUP(A1563,Übersicht!$C$2:$K$67,9,FALSE)</f>
        <v>-</v>
      </c>
      <c r="T1563" s="4" t="str">
        <f>VLOOKUP(A1563,Übersicht!$C$2:$L$67,10,FALSE)</f>
        <v>-</v>
      </c>
      <c r="U1563" s="25">
        <f>VLOOKUP(A1563,Übersicht!$C$2:$M$67,11,FALSE)</f>
        <v>400</v>
      </c>
      <c r="V1563" s="25" t="str">
        <f>VLOOKUP(A1563,Übersicht!$C$2:$N$67,12,FALSE)</f>
        <v>-</v>
      </c>
      <c r="W1563" s="25" t="str">
        <f>VLOOKUP(A1563,Übersicht!$C$2:$O$67,13,FALSE)</f>
        <v>-</v>
      </c>
      <c r="X1563" s="4" t="s">
        <v>67</v>
      </c>
    </row>
    <row r="1564" spans="1:24" x14ac:dyDescent="0.35">
      <c r="A1564" s="3">
        <v>4004</v>
      </c>
      <c r="B1564" t="s">
        <v>52</v>
      </c>
      <c r="C1564" t="s">
        <v>56</v>
      </c>
      <c r="D1564" s="23">
        <f>VLOOKUP(A1564,Übersicht!$C$2:$D$67,2,FALSE)</f>
        <v>0</v>
      </c>
      <c r="E1564" s="23">
        <f>VLOOKUP(A1564,Übersicht!$C$2:$E$67,3,FALSE)</f>
        <v>0</v>
      </c>
      <c r="F1564" s="3">
        <v>1558</v>
      </c>
      <c r="G1564" s="3">
        <f>VLOOKUP(A1564,Übersicht!$C$2:$P$67,14,FALSE)</f>
        <v>4</v>
      </c>
      <c r="H1564" s="3">
        <v>1</v>
      </c>
      <c r="I1564" s="24">
        <v>140102.76666666666</v>
      </c>
      <c r="J1564" s="3">
        <v>1964</v>
      </c>
      <c r="K1564" s="4">
        <f>IF(M1564-('MKG (best case)'!$K$2-J1564)&lt;=0,0,M1564-('MKG (best case)'!$K$2-J1564))</f>
        <v>3</v>
      </c>
      <c r="L1564" s="21">
        <f>VLOOKUP(A1564,Übersicht!$C$2:$F$67,4,FALSE)</f>
        <v>60</v>
      </c>
      <c r="M1564" s="21">
        <f>VLOOKUP(A1564,Übersicht!$C$2:$F$67,4,FALSE)</f>
        <v>60</v>
      </c>
      <c r="N1564" s="3" t="s">
        <v>67</v>
      </c>
      <c r="O1564" s="3">
        <v>1</v>
      </c>
      <c r="P1564" s="4">
        <f>VLOOKUP(A1564,Übersicht!$C$2:$I$67,7,FALSE)*100</f>
        <v>0</v>
      </c>
      <c r="Q1564" s="4" t="s">
        <v>67</v>
      </c>
      <c r="R1564" s="4">
        <f>VLOOKUP(A1564,Übersicht!$C$2:$J$67,8,FALSE)*100</f>
        <v>100</v>
      </c>
      <c r="S1564" s="4" t="str">
        <f>VLOOKUP(A1564,Übersicht!$C$2:$K$67,9,FALSE)</f>
        <v>-</v>
      </c>
      <c r="T1564" s="4" t="str">
        <f>VLOOKUP(A1564,Übersicht!$C$2:$L$67,10,FALSE)</f>
        <v>-</v>
      </c>
      <c r="U1564" s="25">
        <f>VLOOKUP(A1564,Übersicht!$C$2:$M$67,11,FALSE)</f>
        <v>400</v>
      </c>
      <c r="V1564" s="25" t="str">
        <f>VLOOKUP(A1564,Übersicht!$C$2:$N$67,12,FALSE)</f>
        <v>-</v>
      </c>
      <c r="W1564" s="25" t="str">
        <f>VLOOKUP(A1564,Übersicht!$C$2:$O$67,13,FALSE)</f>
        <v>-</v>
      </c>
      <c r="X1564" s="4" t="s">
        <v>67</v>
      </c>
    </row>
    <row r="1565" spans="1:24" x14ac:dyDescent="0.35">
      <c r="A1565" s="3">
        <v>4004</v>
      </c>
      <c r="B1565" t="s">
        <v>52</v>
      </c>
      <c r="C1565" t="s">
        <v>56</v>
      </c>
      <c r="D1565" s="23">
        <f>VLOOKUP(A1565,Übersicht!$C$2:$D$67,2,FALSE)</f>
        <v>0</v>
      </c>
      <c r="E1565" s="23">
        <f>VLOOKUP(A1565,Übersicht!$C$2:$E$67,3,FALSE)</f>
        <v>0</v>
      </c>
      <c r="F1565" s="3">
        <v>1559</v>
      </c>
      <c r="G1565" s="3">
        <f>VLOOKUP(A1565,Übersicht!$C$2:$P$67,14,FALSE)</f>
        <v>4</v>
      </c>
      <c r="H1565" s="3">
        <v>1</v>
      </c>
      <c r="I1565" s="24">
        <v>140102.76666666666</v>
      </c>
      <c r="J1565" s="3">
        <v>1965</v>
      </c>
      <c r="K1565" s="4">
        <f>IF(M1565-('MKG (best case)'!$K$2-J1565)&lt;=0,0,M1565-('MKG (best case)'!$K$2-J1565))</f>
        <v>4</v>
      </c>
      <c r="L1565" s="21">
        <f>VLOOKUP(A1565,Übersicht!$C$2:$F$67,4,FALSE)</f>
        <v>60</v>
      </c>
      <c r="M1565" s="21">
        <f>VLOOKUP(A1565,Übersicht!$C$2:$F$67,4,FALSE)</f>
        <v>60</v>
      </c>
      <c r="N1565" s="3" t="s">
        <v>67</v>
      </c>
      <c r="O1565" s="3">
        <v>1</v>
      </c>
      <c r="P1565" s="4">
        <f>VLOOKUP(A1565,Übersicht!$C$2:$I$67,7,FALSE)*100</f>
        <v>0</v>
      </c>
      <c r="Q1565" s="4" t="s">
        <v>67</v>
      </c>
      <c r="R1565" s="4">
        <f>VLOOKUP(A1565,Übersicht!$C$2:$J$67,8,FALSE)*100</f>
        <v>100</v>
      </c>
      <c r="S1565" s="4" t="str">
        <f>VLOOKUP(A1565,Übersicht!$C$2:$K$67,9,FALSE)</f>
        <v>-</v>
      </c>
      <c r="T1565" s="4" t="str">
        <f>VLOOKUP(A1565,Übersicht!$C$2:$L$67,10,FALSE)</f>
        <v>-</v>
      </c>
      <c r="U1565" s="25">
        <f>VLOOKUP(A1565,Übersicht!$C$2:$M$67,11,FALSE)</f>
        <v>400</v>
      </c>
      <c r="V1565" s="25" t="str">
        <f>VLOOKUP(A1565,Übersicht!$C$2:$N$67,12,FALSE)</f>
        <v>-</v>
      </c>
      <c r="W1565" s="25" t="str">
        <f>VLOOKUP(A1565,Übersicht!$C$2:$O$67,13,FALSE)</f>
        <v>-</v>
      </c>
      <c r="X1565" s="4" t="s">
        <v>67</v>
      </c>
    </row>
    <row r="1566" spans="1:24" x14ac:dyDescent="0.35">
      <c r="A1566" s="3">
        <v>4004</v>
      </c>
      <c r="B1566" t="s">
        <v>52</v>
      </c>
      <c r="C1566" t="s">
        <v>56</v>
      </c>
      <c r="D1566" s="23">
        <f>VLOOKUP(A1566,Übersicht!$C$2:$D$67,2,FALSE)</f>
        <v>0</v>
      </c>
      <c r="E1566" s="23">
        <f>VLOOKUP(A1566,Übersicht!$C$2:$E$67,3,FALSE)</f>
        <v>0</v>
      </c>
      <c r="F1566" s="3">
        <v>1560</v>
      </c>
      <c r="G1566" s="3">
        <f>VLOOKUP(A1566,Übersicht!$C$2:$P$67,14,FALSE)</f>
        <v>4</v>
      </c>
      <c r="H1566" s="3">
        <v>1</v>
      </c>
      <c r="I1566" s="24">
        <v>140102.76666666666</v>
      </c>
      <c r="J1566" s="3">
        <v>1966</v>
      </c>
      <c r="K1566" s="4">
        <f>IF(M1566-('MKG (best case)'!$K$2-J1566)&lt;=0,0,M1566-('MKG (best case)'!$K$2-J1566))</f>
        <v>5</v>
      </c>
      <c r="L1566" s="21">
        <f>VLOOKUP(A1566,Übersicht!$C$2:$F$67,4,FALSE)</f>
        <v>60</v>
      </c>
      <c r="M1566" s="21">
        <f>VLOOKUP(A1566,Übersicht!$C$2:$F$67,4,FALSE)</f>
        <v>60</v>
      </c>
      <c r="N1566" s="3" t="s">
        <v>67</v>
      </c>
      <c r="O1566" s="3">
        <v>1</v>
      </c>
      <c r="P1566" s="4">
        <f>VLOOKUP(A1566,Übersicht!$C$2:$I$67,7,FALSE)*100</f>
        <v>0</v>
      </c>
      <c r="Q1566" s="4" t="s">
        <v>67</v>
      </c>
      <c r="R1566" s="4">
        <f>VLOOKUP(A1566,Übersicht!$C$2:$J$67,8,FALSE)*100</f>
        <v>100</v>
      </c>
      <c r="S1566" s="4" t="str">
        <f>VLOOKUP(A1566,Übersicht!$C$2:$K$67,9,FALSE)</f>
        <v>-</v>
      </c>
      <c r="T1566" s="4" t="str">
        <f>VLOOKUP(A1566,Übersicht!$C$2:$L$67,10,FALSE)</f>
        <v>-</v>
      </c>
      <c r="U1566" s="25">
        <f>VLOOKUP(A1566,Übersicht!$C$2:$M$67,11,FALSE)</f>
        <v>400</v>
      </c>
      <c r="V1566" s="25" t="str">
        <f>VLOOKUP(A1566,Übersicht!$C$2:$N$67,12,FALSE)</f>
        <v>-</v>
      </c>
      <c r="W1566" s="25" t="str">
        <f>VLOOKUP(A1566,Übersicht!$C$2:$O$67,13,FALSE)</f>
        <v>-</v>
      </c>
      <c r="X1566" s="4" t="s">
        <v>67</v>
      </c>
    </row>
    <row r="1567" spans="1:24" x14ac:dyDescent="0.35">
      <c r="A1567" s="3">
        <v>4004</v>
      </c>
      <c r="B1567" t="s">
        <v>52</v>
      </c>
      <c r="C1567" t="s">
        <v>56</v>
      </c>
      <c r="D1567" s="23">
        <f>VLOOKUP(A1567,Übersicht!$C$2:$D$67,2,FALSE)</f>
        <v>0</v>
      </c>
      <c r="E1567" s="23">
        <f>VLOOKUP(A1567,Übersicht!$C$2:$E$67,3,FALSE)</f>
        <v>0</v>
      </c>
      <c r="F1567" s="3">
        <v>1561</v>
      </c>
      <c r="G1567" s="3">
        <f>VLOOKUP(A1567,Übersicht!$C$2:$P$67,14,FALSE)</f>
        <v>4</v>
      </c>
      <c r="H1567" s="3">
        <v>1</v>
      </c>
      <c r="I1567" s="24">
        <v>140102.76666666666</v>
      </c>
      <c r="J1567" s="3">
        <v>1967</v>
      </c>
      <c r="K1567" s="4">
        <f>IF(M1567-('MKG (best case)'!$K$2-J1567)&lt;=0,0,M1567-('MKG (best case)'!$K$2-J1567))</f>
        <v>6</v>
      </c>
      <c r="L1567" s="21">
        <f>VLOOKUP(A1567,Übersicht!$C$2:$F$67,4,FALSE)</f>
        <v>60</v>
      </c>
      <c r="M1567" s="21">
        <f>VLOOKUP(A1567,Übersicht!$C$2:$F$67,4,FALSE)</f>
        <v>60</v>
      </c>
      <c r="N1567" s="3" t="s">
        <v>67</v>
      </c>
      <c r="O1567" s="3">
        <v>1</v>
      </c>
      <c r="P1567" s="4">
        <f>VLOOKUP(A1567,Übersicht!$C$2:$I$67,7,FALSE)*100</f>
        <v>0</v>
      </c>
      <c r="Q1567" s="4" t="s">
        <v>67</v>
      </c>
      <c r="R1567" s="4">
        <f>VLOOKUP(A1567,Übersicht!$C$2:$J$67,8,FALSE)*100</f>
        <v>100</v>
      </c>
      <c r="S1567" s="4" t="str">
        <f>VLOOKUP(A1567,Übersicht!$C$2:$K$67,9,FALSE)</f>
        <v>-</v>
      </c>
      <c r="T1567" s="4" t="str">
        <f>VLOOKUP(A1567,Übersicht!$C$2:$L$67,10,FALSE)</f>
        <v>-</v>
      </c>
      <c r="U1567" s="25">
        <f>VLOOKUP(A1567,Übersicht!$C$2:$M$67,11,FALSE)</f>
        <v>400</v>
      </c>
      <c r="V1567" s="25" t="str">
        <f>VLOOKUP(A1567,Übersicht!$C$2:$N$67,12,FALSE)</f>
        <v>-</v>
      </c>
      <c r="W1567" s="25" t="str">
        <f>VLOOKUP(A1567,Übersicht!$C$2:$O$67,13,FALSE)</f>
        <v>-</v>
      </c>
      <c r="X1567" s="4" t="s">
        <v>67</v>
      </c>
    </row>
    <row r="1568" spans="1:24" x14ac:dyDescent="0.35">
      <c r="A1568" s="3">
        <v>4004</v>
      </c>
      <c r="B1568" t="s">
        <v>52</v>
      </c>
      <c r="C1568" t="s">
        <v>56</v>
      </c>
      <c r="D1568" s="23">
        <f>VLOOKUP(A1568,Übersicht!$C$2:$D$67,2,FALSE)</f>
        <v>0</v>
      </c>
      <c r="E1568" s="23">
        <f>VLOOKUP(A1568,Übersicht!$C$2:$E$67,3,FALSE)</f>
        <v>0</v>
      </c>
      <c r="F1568" s="3">
        <v>1562</v>
      </c>
      <c r="G1568" s="3">
        <f>VLOOKUP(A1568,Übersicht!$C$2:$P$67,14,FALSE)</f>
        <v>4</v>
      </c>
      <c r="H1568" s="3">
        <v>1</v>
      </c>
      <c r="I1568" s="24">
        <v>140102.76666666666</v>
      </c>
      <c r="J1568" s="3">
        <v>1968</v>
      </c>
      <c r="K1568" s="4">
        <f>IF(M1568-('MKG (best case)'!$K$2-J1568)&lt;=0,0,M1568-('MKG (best case)'!$K$2-J1568))</f>
        <v>7</v>
      </c>
      <c r="L1568" s="21">
        <f>VLOOKUP(A1568,Übersicht!$C$2:$F$67,4,FALSE)</f>
        <v>60</v>
      </c>
      <c r="M1568" s="21">
        <f>VLOOKUP(A1568,Übersicht!$C$2:$F$67,4,FALSE)</f>
        <v>60</v>
      </c>
      <c r="N1568" s="3" t="s">
        <v>67</v>
      </c>
      <c r="O1568" s="3">
        <v>1</v>
      </c>
      <c r="P1568" s="4">
        <f>VLOOKUP(A1568,Übersicht!$C$2:$I$67,7,FALSE)*100</f>
        <v>0</v>
      </c>
      <c r="Q1568" s="4" t="s">
        <v>67</v>
      </c>
      <c r="R1568" s="4">
        <f>VLOOKUP(A1568,Übersicht!$C$2:$J$67,8,FALSE)*100</f>
        <v>100</v>
      </c>
      <c r="S1568" s="4" t="str">
        <f>VLOOKUP(A1568,Übersicht!$C$2:$K$67,9,FALSE)</f>
        <v>-</v>
      </c>
      <c r="T1568" s="4" t="str">
        <f>VLOOKUP(A1568,Übersicht!$C$2:$L$67,10,FALSE)</f>
        <v>-</v>
      </c>
      <c r="U1568" s="25">
        <f>VLOOKUP(A1568,Übersicht!$C$2:$M$67,11,FALSE)</f>
        <v>400</v>
      </c>
      <c r="V1568" s="25" t="str">
        <f>VLOOKUP(A1568,Übersicht!$C$2:$N$67,12,FALSE)</f>
        <v>-</v>
      </c>
      <c r="W1568" s="25" t="str">
        <f>VLOOKUP(A1568,Übersicht!$C$2:$O$67,13,FALSE)</f>
        <v>-</v>
      </c>
      <c r="X1568" s="4" t="s">
        <v>67</v>
      </c>
    </row>
    <row r="1569" spans="1:24" x14ac:dyDescent="0.35">
      <c r="A1569" s="3">
        <v>4004</v>
      </c>
      <c r="B1569" t="s">
        <v>52</v>
      </c>
      <c r="C1569" t="s">
        <v>56</v>
      </c>
      <c r="D1569" s="23">
        <f>VLOOKUP(A1569,Übersicht!$C$2:$D$67,2,FALSE)</f>
        <v>0</v>
      </c>
      <c r="E1569" s="23">
        <f>VLOOKUP(A1569,Übersicht!$C$2:$E$67,3,FALSE)</f>
        <v>0</v>
      </c>
      <c r="F1569" s="3">
        <v>1563</v>
      </c>
      <c r="G1569" s="3">
        <f>VLOOKUP(A1569,Übersicht!$C$2:$P$67,14,FALSE)</f>
        <v>4</v>
      </c>
      <c r="H1569" s="3">
        <v>1</v>
      </c>
      <c r="I1569" s="24">
        <v>140102.76666666666</v>
      </c>
      <c r="J1569" s="3">
        <v>1969</v>
      </c>
      <c r="K1569" s="4">
        <f>IF(M1569-('MKG (best case)'!$K$2-J1569)&lt;=0,0,M1569-('MKG (best case)'!$K$2-J1569))</f>
        <v>8</v>
      </c>
      <c r="L1569" s="21">
        <f>VLOOKUP(A1569,Übersicht!$C$2:$F$67,4,FALSE)</f>
        <v>60</v>
      </c>
      <c r="M1569" s="21">
        <f>VLOOKUP(A1569,Übersicht!$C$2:$F$67,4,FALSE)</f>
        <v>60</v>
      </c>
      <c r="N1569" s="3" t="s">
        <v>67</v>
      </c>
      <c r="O1569" s="3">
        <v>1</v>
      </c>
      <c r="P1569" s="4">
        <f>VLOOKUP(A1569,Übersicht!$C$2:$I$67,7,FALSE)*100</f>
        <v>0</v>
      </c>
      <c r="Q1569" s="4" t="s">
        <v>67</v>
      </c>
      <c r="R1569" s="4">
        <f>VLOOKUP(A1569,Übersicht!$C$2:$J$67,8,FALSE)*100</f>
        <v>100</v>
      </c>
      <c r="S1569" s="4" t="str">
        <f>VLOOKUP(A1569,Übersicht!$C$2:$K$67,9,FALSE)</f>
        <v>-</v>
      </c>
      <c r="T1569" s="4" t="str">
        <f>VLOOKUP(A1569,Übersicht!$C$2:$L$67,10,FALSE)</f>
        <v>-</v>
      </c>
      <c r="U1569" s="25">
        <f>VLOOKUP(A1569,Übersicht!$C$2:$M$67,11,FALSE)</f>
        <v>400</v>
      </c>
      <c r="V1569" s="25" t="str">
        <f>VLOOKUP(A1569,Übersicht!$C$2:$N$67,12,FALSE)</f>
        <v>-</v>
      </c>
      <c r="W1569" s="25" t="str">
        <f>VLOOKUP(A1569,Übersicht!$C$2:$O$67,13,FALSE)</f>
        <v>-</v>
      </c>
      <c r="X1569" s="4" t="s">
        <v>67</v>
      </c>
    </row>
    <row r="1570" spans="1:24" x14ac:dyDescent="0.35">
      <c r="A1570" s="3">
        <v>4004</v>
      </c>
      <c r="B1570" t="s">
        <v>52</v>
      </c>
      <c r="C1570" t="s">
        <v>56</v>
      </c>
      <c r="D1570" s="23">
        <f>VLOOKUP(A1570,Übersicht!$C$2:$D$67,2,FALSE)</f>
        <v>0</v>
      </c>
      <c r="E1570" s="23">
        <f>VLOOKUP(A1570,Übersicht!$C$2:$E$67,3,FALSE)</f>
        <v>0</v>
      </c>
      <c r="F1570" s="3">
        <v>1564</v>
      </c>
      <c r="G1570" s="3">
        <f>VLOOKUP(A1570,Übersicht!$C$2:$P$67,14,FALSE)</f>
        <v>4</v>
      </c>
      <c r="H1570" s="3">
        <v>1</v>
      </c>
      <c r="I1570" s="24">
        <v>140102.76666666666</v>
      </c>
      <c r="J1570" s="3">
        <v>1970</v>
      </c>
      <c r="K1570" s="4">
        <f>IF(M1570-('MKG (best case)'!$K$2-J1570)&lt;=0,0,M1570-('MKG (best case)'!$K$2-J1570))</f>
        <v>9</v>
      </c>
      <c r="L1570" s="21">
        <f>VLOOKUP(A1570,Übersicht!$C$2:$F$67,4,FALSE)</f>
        <v>60</v>
      </c>
      <c r="M1570" s="21">
        <f>VLOOKUP(A1570,Übersicht!$C$2:$F$67,4,FALSE)</f>
        <v>60</v>
      </c>
      <c r="N1570" s="3" t="s">
        <v>67</v>
      </c>
      <c r="O1570" s="3">
        <v>1</v>
      </c>
      <c r="P1570" s="4">
        <f>VLOOKUP(A1570,Übersicht!$C$2:$I$67,7,FALSE)*100</f>
        <v>0</v>
      </c>
      <c r="Q1570" s="4" t="s">
        <v>67</v>
      </c>
      <c r="R1570" s="4">
        <f>VLOOKUP(A1570,Übersicht!$C$2:$J$67,8,FALSE)*100</f>
        <v>100</v>
      </c>
      <c r="S1570" s="4" t="str">
        <f>VLOOKUP(A1570,Übersicht!$C$2:$K$67,9,FALSE)</f>
        <v>-</v>
      </c>
      <c r="T1570" s="4" t="str">
        <f>VLOOKUP(A1570,Übersicht!$C$2:$L$67,10,FALSE)</f>
        <v>-</v>
      </c>
      <c r="U1570" s="25">
        <f>VLOOKUP(A1570,Übersicht!$C$2:$M$67,11,FALSE)</f>
        <v>400</v>
      </c>
      <c r="V1570" s="25" t="str">
        <f>VLOOKUP(A1570,Übersicht!$C$2:$N$67,12,FALSE)</f>
        <v>-</v>
      </c>
      <c r="W1570" s="25" t="str">
        <f>VLOOKUP(A1570,Übersicht!$C$2:$O$67,13,FALSE)</f>
        <v>-</v>
      </c>
      <c r="X1570" s="4" t="s">
        <v>67</v>
      </c>
    </row>
    <row r="1571" spans="1:24" x14ac:dyDescent="0.35">
      <c r="A1571" s="3">
        <v>4004</v>
      </c>
      <c r="B1571" t="s">
        <v>52</v>
      </c>
      <c r="C1571" t="s">
        <v>56</v>
      </c>
      <c r="D1571" s="23">
        <f>VLOOKUP(A1571,Übersicht!$C$2:$D$67,2,FALSE)</f>
        <v>0</v>
      </c>
      <c r="E1571" s="23">
        <f>VLOOKUP(A1571,Übersicht!$C$2:$E$67,3,FALSE)</f>
        <v>0</v>
      </c>
      <c r="F1571" s="3">
        <v>1565</v>
      </c>
      <c r="G1571" s="3">
        <f>VLOOKUP(A1571,Übersicht!$C$2:$P$67,14,FALSE)</f>
        <v>4</v>
      </c>
      <c r="H1571" s="3">
        <v>1</v>
      </c>
      <c r="I1571" s="24">
        <v>140102.76666666666</v>
      </c>
      <c r="J1571" s="3">
        <v>1971</v>
      </c>
      <c r="K1571" s="4">
        <f>IF(M1571-('MKG (best case)'!$K$2-J1571)&lt;=0,0,M1571-('MKG (best case)'!$K$2-J1571))</f>
        <v>10</v>
      </c>
      <c r="L1571" s="21">
        <f>VLOOKUP(A1571,Übersicht!$C$2:$F$67,4,FALSE)</f>
        <v>60</v>
      </c>
      <c r="M1571" s="21">
        <f>VLOOKUP(A1571,Übersicht!$C$2:$F$67,4,FALSE)</f>
        <v>60</v>
      </c>
      <c r="N1571" s="3" t="s">
        <v>67</v>
      </c>
      <c r="O1571" s="3">
        <v>1</v>
      </c>
      <c r="P1571" s="4">
        <f>VLOOKUP(A1571,Übersicht!$C$2:$I$67,7,FALSE)*100</f>
        <v>0</v>
      </c>
      <c r="Q1571" s="4" t="s">
        <v>67</v>
      </c>
      <c r="R1571" s="4">
        <f>VLOOKUP(A1571,Übersicht!$C$2:$J$67,8,FALSE)*100</f>
        <v>100</v>
      </c>
      <c r="S1571" s="4" t="str">
        <f>VLOOKUP(A1571,Übersicht!$C$2:$K$67,9,FALSE)</f>
        <v>-</v>
      </c>
      <c r="T1571" s="4" t="str">
        <f>VLOOKUP(A1571,Übersicht!$C$2:$L$67,10,FALSE)</f>
        <v>-</v>
      </c>
      <c r="U1571" s="25">
        <f>VLOOKUP(A1571,Übersicht!$C$2:$M$67,11,FALSE)</f>
        <v>400</v>
      </c>
      <c r="V1571" s="25" t="str">
        <f>VLOOKUP(A1571,Übersicht!$C$2:$N$67,12,FALSE)</f>
        <v>-</v>
      </c>
      <c r="W1571" s="25" t="str">
        <f>VLOOKUP(A1571,Übersicht!$C$2:$O$67,13,FALSE)</f>
        <v>-</v>
      </c>
      <c r="X1571" s="4" t="s">
        <v>67</v>
      </c>
    </row>
    <row r="1572" spans="1:24" x14ac:dyDescent="0.35">
      <c r="A1572" s="3">
        <v>4004</v>
      </c>
      <c r="B1572" t="s">
        <v>52</v>
      </c>
      <c r="C1572" t="s">
        <v>56</v>
      </c>
      <c r="D1572" s="23">
        <f>VLOOKUP(A1572,Übersicht!$C$2:$D$67,2,FALSE)</f>
        <v>0</v>
      </c>
      <c r="E1572" s="23">
        <f>VLOOKUP(A1572,Übersicht!$C$2:$E$67,3,FALSE)</f>
        <v>0</v>
      </c>
      <c r="F1572" s="3">
        <v>1566</v>
      </c>
      <c r="G1572" s="3">
        <f>VLOOKUP(A1572,Übersicht!$C$2:$P$67,14,FALSE)</f>
        <v>4</v>
      </c>
      <c r="H1572" s="3">
        <v>1</v>
      </c>
      <c r="I1572" s="24">
        <v>140102.76666666666</v>
      </c>
      <c r="J1572" s="3">
        <v>1972</v>
      </c>
      <c r="K1572" s="4">
        <f>IF(M1572-('MKG (best case)'!$K$2-J1572)&lt;=0,0,M1572-('MKG (best case)'!$K$2-J1572))</f>
        <v>11</v>
      </c>
      <c r="L1572" s="21">
        <f>VLOOKUP(A1572,Übersicht!$C$2:$F$67,4,FALSE)</f>
        <v>60</v>
      </c>
      <c r="M1572" s="21">
        <f>VLOOKUP(A1572,Übersicht!$C$2:$F$67,4,FALSE)</f>
        <v>60</v>
      </c>
      <c r="N1572" s="3" t="s">
        <v>67</v>
      </c>
      <c r="O1572" s="3">
        <v>1</v>
      </c>
      <c r="P1572" s="4">
        <f>VLOOKUP(A1572,Übersicht!$C$2:$I$67,7,FALSE)*100</f>
        <v>0</v>
      </c>
      <c r="Q1572" s="4" t="s">
        <v>67</v>
      </c>
      <c r="R1572" s="4">
        <f>VLOOKUP(A1572,Übersicht!$C$2:$J$67,8,FALSE)*100</f>
        <v>100</v>
      </c>
      <c r="S1572" s="4" t="str">
        <f>VLOOKUP(A1572,Übersicht!$C$2:$K$67,9,FALSE)</f>
        <v>-</v>
      </c>
      <c r="T1572" s="4" t="str">
        <f>VLOOKUP(A1572,Übersicht!$C$2:$L$67,10,FALSE)</f>
        <v>-</v>
      </c>
      <c r="U1572" s="25">
        <f>VLOOKUP(A1572,Übersicht!$C$2:$M$67,11,FALSE)</f>
        <v>400</v>
      </c>
      <c r="V1572" s="25" t="str">
        <f>VLOOKUP(A1572,Übersicht!$C$2:$N$67,12,FALSE)</f>
        <v>-</v>
      </c>
      <c r="W1572" s="25" t="str">
        <f>VLOOKUP(A1572,Übersicht!$C$2:$O$67,13,FALSE)</f>
        <v>-</v>
      </c>
      <c r="X1572" s="4" t="s">
        <v>67</v>
      </c>
    </row>
    <row r="1573" spans="1:24" x14ac:dyDescent="0.35">
      <c r="A1573" s="3">
        <v>4004</v>
      </c>
      <c r="B1573" t="s">
        <v>52</v>
      </c>
      <c r="C1573" t="s">
        <v>56</v>
      </c>
      <c r="D1573" s="23">
        <f>VLOOKUP(A1573,Übersicht!$C$2:$D$67,2,FALSE)</f>
        <v>0</v>
      </c>
      <c r="E1573" s="23">
        <f>VLOOKUP(A1573,Übersicht!$C$2:$E$67,3,FALSE)</f>
        <v>0</v>
      </c>
      <c r="F1573" s="3">
        <v>1567</v>
      </c>
      <c r="G1573" s="3">
        <f>VLOOKUP(A1573,Übersicht!$C$2:$P$67,14,FALSE)</f>
        <v>4</v>
      </c>
      <c r="H1573" s="3">
        <v>1</v>
      </c>
      <c r="I1573" s="24">
        <v>140102.76666666666</v>
      </c>
      <c r="J1573" s="3">
        <v>1973</v>
      </c>
      <c r="K1573" s="4">
        <f>IF(M1573-('MKG (best case)'!$K$2-J1573)&lt;=0,0,M1573-('MKG (best case)'!$K$2-J1573))</f>
        <v>12</v>
      </c>
      <c r="L1573" s="21">
        <f>VLOOKUP(A1573,Übersicht!$C$2:$F$67,4,FALSE)</f>
        <v>60</v>
      </c>
      <c r="M1573" s="21">
        <f>VLOOKUP(A1573,Übersicht!$C$2:$F$67,4,FALSE)</f>
        <v>60</v>
      </c>
      <c r="N1573" s="3" t="s">
        <v>67</v>
      </c>
      <c r="O1573" s="3">
        <v>1</v>
      </c>
      <c r="P1573" s="4">
        <f>VLOOKUP(A1573,Übersicht!$C$2:$I$67,7,FALSE)*100</f>
        <v>0</v>
      </c>
      <c r="Q1573" s="4" t="s">
        <v>67</v>
      </c>
      <c r="R1573" s="4">
        <f>VLOOKUP(A1573,Übersicht!$C$2:$J$67,8,FALSE)*100</f>
        <v>100</v>
      </c>
      <c r="S1573" s="4" t="str">
        <f>VLOOKUP(A1573,Übersicht!$C$2:$K$67,9,FALSE)</f>
        <v>-</v>
      </c>
      <c r="T1573" s="4" t="str">
        <f>VLOOKUP(A1573,Übersicht!$C$2:$L$67,10,FALSE)</f>
        <v>-</v>
      </c>
      <c r="U1573" s="25">
        <f>VLOOKUP(A1573,Übersicht!$C$2:$M$67,11,FALSE)</f>
        <v>400</v>
      </c>
      <c r="V1573" s="25" t="str">
        <f>VLOOKUP(A1573,Übersicht!$C$2:$N$67,12,FALSE)</f>
        <v>-</v>
      </c>
      <c r="W1573" s="25" t="str">
        <f>VLOOKUP(A1573,Übersicht!$C$2:$O$67,13,FALSE)</f>
        <v>-</v>
      </c>
      <c r="X1573" s="4" t="s">
        <v>67</v>
      </c>
    </row>
    <row r="1574" spans="1:24" x14ac:dyDescent="0.35">
      <c r="A1574" s="3">
        <v>4004</v>
      </c>
      <c r="B1574" t="s">
        <v>52</v>
      </c>
      <c r="C1574" t="s">
        <v>56</v>
      </c>
      <c r="D1574" s="23">
        <f>VLOOKUP(A1574,Übersicht!$C$2:$D$67,2,FALSE)</f>
        <v>0</v>
      </c>
      <c r="E1574" s="23">
        <f>VLOOKUP(A1574,Übersicht!$C$2:$E$67,3,FALSE)</f>
        <v>0</v>
      </c>
      <c r="F1574" s="3">
        <v>1568</v>
      </c>
      <c r="G1574" s="3">
        <f>VLOOKUP(A1574,Übersicht!$C$2:$P$67,14,FALSE)</f>
        <v>4</v>
      </c>
      <c r="H1574" s="3">
        <v>1</v>
      </c>
      <c r="I1574" s="24">
        <v>140102.76666666666</v>
      </c>
      <c r="J1574" s="3">
        <v>1974</v>
      </c>
      <c r="K1574" s="4">
        <f>IF(M1574-('MKG (best case)'!$K$2-J1574)&lt;=0,0,M1574-('MKG (best case)'!$K$2-J1574))</f>
        <v>13</v>
      </c>
      <c r="L1574" s="21">
        <f>VLOOKUP(A1574,Übersicht!$C$2:$F$67,4,FALSE)</f>
        <v>60</v>
      </c>
      <c r="M1574" s="21">
        <f>VLOOKUP(A1574,Übersicht!$C$2:$F$67,4,FALSE)</f>
        <v>60</v>
      </c>
      <c r="N1574" s="3" t="s">
        <v>67</v>
      </c>
      <c r="O1574" s="3">
        <v>1</v>
      </c>
      <c r="P1574" s="4">
        <f>VLOOKUP(A1574,Übersicht!$C$2:$I$67,7,FALSE)*100</f>
        <v>0</v>
      </c>
      <c r="Q1574" s="4" t="s">
        <v>67</v>
      </c>
      <c r="R1574" s="4">
        <f>VLOOKUP(A1574,Übersicht!$C$2:$J$67,8,FALSE)*100</f>
        <v>100</v>
      </c>
      <c r="S1574" s="4" t="str">
        <f>VLOOKUP(A1574,Übersicht!$C$2:$K$67,9,FALSE)</f>
        <v>-</v>
      </c>
      <c r="T1574" s="4" t="str">
        <f>VLOOKUP(A1574,Übersicht!$C$2:$L$67,10,FALSE)</f>
        <v>-</v>
      </c>
      <c r="U1574" s="25">
        <f>VLOOKUP(A1574,Übersicht!$C$2:$M$67,11,FALSE)</f>
        <v>400</v>
      </c>
      <c r="V1574" s="25" t="str">
        <f>VLOOKUP(A1574,Übersicht!$C$2:$N$67,12,FALSE)</f>
        <v>-</v>
      </c>
      <c r="W1574" s="25" t="str">
        <f>VLOOKUP(A1574,Übersicht!$C$2:$O$67,13,FALSE)</f>
        <v>-</v>
      </c>
      <c r="X1574" s="4" t="s">
        <v>67</v>
      </c>
    </row>
    <row r="1575" spans="1:24" x14ac:dyDescent="0.35">
      <c r="A1575" s="3">
        <v>4004</v>
      </c>
      <c r="B1575" t="s">
        <v>52</v>
      </c>
      <c r="C1575" t="s">
        <v>56</v>
      </c>
      <c r="D1575" s="23">
        <f>VLOOKUP(A1575,Übersicht!$C$2:$D$67,2,FALSE)</f>
        <v>0</v>
      </c>
      <c r="E1575" s="23">
        <f>VLOOKUP(A1575,Übersicht!$C$2:$E$67,3,FALSE)</f>
        <v>0</v>
      </c>
      <c r="F1575" s="3">
        <v>1569</v>
      </c>
      <c r="G1575" s="3">
        <f>VLOOKUP(A1575,Übersicht!$C$2:$P$67,14,FALSE)</f>
        <v>4</v>
      </c>
      <c r="H1575" s="3">
        <v>1</v>
      </c>
      <c r="I1575" s="24">
        <v>140102.76666666666</v>
      </c>
      <c r="J1575" s="3">
        <v>1975</v>
      </c>
      <c r="K1575" s="4">
        <f>IF(M1575-('MKG (best case)'!$K$2-J1575)&lt;=0,0,M1575-('MKG (best case)'!$K$2-J1575))</f>
        <v>14</v>
      </c>
      <c r="L1575" s="21">
        <f>VLOOKUP(A1575,Übersicht!$C$2:$F$67,4,FALSE)</f>
        <v>60</v>
      </c>
      <c r="M1575" s="21">
        <f>VLOOKUP(A1575,Übersicht!$C$2:$F$67,4,FALSE)</f>
        <v>60</v>
      </c>
      <c r="N1575" s="3" t="s">
        <v>67</v>
      </c>
      <c r="O1575" s="3">
        <v>1</v>
      </c>
      <c r="P1575" s="4">
        <f>VLOOKUP(A1575,Übersicht!$C$2:$I$67,7,FALSE)*100</f>
        <v>0</v>
      </c>
      <c r="Q1575" s="4" t="s">
        <v>67</v>
      </c>
      <c r="R1575" s="4">
        <f>VLOOKUP(A1575,Übersicht!$C$2:$J$67,8,FALSE)*100</f>
        <v>100</v>
      </c>
      <c r="S1575" s="4" t="str">
        <f>VLOOKUP(A1575,Übersicht!$C$2:$K$67,9,FALSE)</f>
        <v>-</v>
      </c>
      <c r="T1575" s="4" t="str">
        <f>VLOOKUP(A1575,Übersicht!$C$2:$L$67,10,FALSE)</f>
        <v>-</v>
      </c>
      <c r="U1575" s="25">
        <f>VLOOKUP(A1575,Übersicht!$C$2:$M$67,11,FALSE)</f>
        <v>400</v>
      </c>
      <c r="V1575" s="25" t="str">
        <f>VLOOKUP(A1575,Übersicht!$C$2:$N$67,12,FALSE)</f>
        <v>-</v>
      </c>
      <c r="W1575" s="25" t="str">
        <f>VLOOKUP(A1575,Übersicht!$C$2:$O$67,13,FALSE)</f>
        <v>-</v>
      </c>
      <c r="X1575" s="4" t="s">
        <v>67</v>
      </c>
    </row>
    <row r="1576" spans="1:24" x14ac:dyDescent="0.35">
      <c r="A1576" s="3">
        <v>4004</v>
      </c>
      <c r="B1576" t="s">
        <v>52</v>
      </c>
      <c r="C1576" t="s">
        <v>56</v>
      </c>
      <c r="D1576" s="23">
        <f>VLOOKUP(A1576,Übersicht!$C$2:$D$67,2,FALSE)</f>
        <v>0</v>
      </c>
      <c r="E1576" s="23">
        <f>VLOOKUP(A1576,Übersicht!$C$2:$E$67,3,FALSE)</f>
        <v>0</v>
      </c>
      <c r="F1576" s="3">
        <v>1570</v>
      </c>
      <c r="G1576" s="3">
        <f>VLOOKUP(A1576,Übersicht!$C$2:$P$67,14,FALSE)</f>
        <v>4</v>
      </c>
      <c r="H1576" s="3">
        <v>1</v>
      </c>
      <c r="I1576" s="24">
        <v>140102.76666666666</v>
      </c>
      <c r="J1576" s="3">
        <v>1976</v>
      </c>
      <c r="K1576" s="4">
        <f>IF(M1576-('MKG (best case)'!$K$2-J1576)&lt;=0,0,M1576-('MKG (best case)'!$K$2-J1576))</f>
        <v>15</v>
      </c>
      <c r="L1576" s="21">
        <f>VLOOKUP(A1576,Übersicht!$C$2:$F$67,4,FALSE)</f>
        <v>60</v>
      </c>
      <c r="M1576" s="21">
        <f>VLOOKUP(A1576,Übersicht!$C$2:$F$67,4,FALSE)</f>
        <v>60</v>
      </c>
      <c r="N1576" s="3" t="s">
        <v>67</v>
      </c>
      <c r="O1576" s="3">
        <v>1</v>
      </c>
      <c r="P1576" s="4">
        <f>VLOOKUP(A1576,Übersicht!$C$2:$I$67,7,FALSE)*100</f>
        <v>0</v>
      </c>
      <c r="Q1576" s="4" t="s">
        <v>67</v>
      </c>
      <c r="R1576" s="4">
        <f>VLOOKUP(A1576,Übersicht!$C$2:$J$67,8,FALSE)*100</f>
        <v>100</v>
      </c>
      <c r="S1576" s="4" t="str">
        <f>VLOOKUP(A1576,Übersicht!$C$2:$K$67,9,FALSE)</f>
        <v>-</v>
      </c>
      <c r="T1576" s="4" t="str">
        <f>VLOOKUP(A1576,Übersicht!$C$2:$L$67,10,FALSE)</f>
        <v>-</v>
      </c>
      <c r="U1576" s="25">
        <f>VLOOKUP(A1576,Übersicht!$C$2:$M$67,11,FALSE)</f>
        <v>400</v>
      </c>
      <c r="V1576" s="25" t="str">
        <f>VLOOKUP(A1576,Übersicht!$C$2:$N$67,12,FALSE)</f>
        <v>-</v>
      </c>
      <c r="W1576" s="25" t="str">
        <f>VLOOKUP(A1576,Übersicht!$C$2:$O$67,13,FALSE)</f>
        <v>-</v>
      </c>
      <c r="X1576" s="4" t="s">
        <v>67</v>
      </c>
    </row>
    <row r="1577" spans="1:24" x14ac:dyDescent="0.35">
      <c r="A1577" s="3">
        <v>4004</v>
      </c>
      <c r="B1577" t="s">
        <v>52</v>
      </c>
      <c r="C1577" t="s">
        <v>56</v>
      </c>
      <c r="D1577" s="23">
        <f>VLOOKUP(A1577,Übersicht!$C$2:$D$67,2,FALSE)</f>
        <v>0</v>
      </c>
      <c r="E1577" s="23">
        <f>VLOOKUP(A1577,Übersicht!$C$2:$E$67,3,FALSE)</f>
        <v>0</v>
      </c>
      <c r="F1577" s="3">
        <v>1571</v>
      </c>
      <c r="G1577" s="3">
        <f>VLOOKUP(A1577,Übersicht!$C$2:$P$67,14,FALSE)</f>
        <v>4</v>
      </c>
      <c r="H1577" s="3">
        <v>1</v>
      </c>
      <c r="I1577" s="24">
        <v>140102.76666666666</v>
      </c>
      <c r="J1577" s="3">
        <v>1977</v>
      </c>
      <c r="K1577" s="4">
        <f>IF(M1577-('MKG (best case)'!$K$2-J1577)&lt;=0,0,M1577-('MKG (best case)'!$K$2-J1577))</f>
        <v>16</v>
      </c>
      <c r="L1577" s="21">
        <f>VLOOKUP(A1577,Übersicht!$C$2:$F$67,4,FALSE)</f>
        <v>60</v>
      </c>
      <c r="M1577" s="21">
        <f>VLOOKUP(A1577,Übersicht!$C$2:$F$67,4,FALSE)</f>
        <v>60</v>
      </c>
      <c r="N1577" s="3" t="s">
        <v>67</v>
      </c>
      <c r="O1577" s="3">
        <v>1</v>
      </c>
      <c r="P1577" s="4">
        <f>VLOOKUP(A1577,Übersicht!$C$2:$I$67,7,FALSE)*100</f>
        <v>0</v>
      </c>
      <c r="Q1577" s="4" t="s">
        <v>67</v>
      </c>
      <c r="R1577" s="4">
        <f>VLOOKUP(A1577,Übersicht!$C$2:$J$67,8,FALSE)*100</f>
        <v>100</v>
      </c>
      <c r="S1577" s="4" t="str">
        <f>VLOOKUP(A1577,Übersicht!$C$2:$K$67,9,FALSE)</f>
        <v>-</v>
      </c>
      <c r="T1577" s="4" t="str">
        <f>VLOOKUP(A1577,Übersicht!$C$2:$L$67,10,FALSE)</f>
        <v>-</v>
      </c>
      <c r="U1577" s="25">
        <f>VLOOKUP(A1577,Übersicht!$C$2:$M$67,11,FALSE)</f>
        <v>400</v>
      </c>
      <c r="V1577" s="25" t="str">
        <f>VLOOKUP(A1577,Übersicht!$C$2:$N$67,12,FALSE)</f>
        <v>-</v>
      </c>
      <c r="W1577" s="25" t="str">
        <f>VLOOKUP(A1577,Übersicht!$C$2:$O$67,13,FALSE)</f>
        <v>-</v>
      </c>
      <c r="X1577" s="4" t="s">
        <v>67</v>
      </c>
    </row>
    <row r="1578" spans="1:24" x14ac:dyDescent="0.35">
      <c r="A1578" s="3">
        <v>4004</v>
      </c>
      <c r="B1578" t="s">
        <v>52</v>
      </c>
      <c r="C1578" t="s">
        <v>56</v>
      </c>
      <c r="D1578" s="23">
        <f>VLOOKUP(A1578,Übersicht!$C$2:$D$67,2,FALSE)</f>
        <v>0</v>
      </c>
      <c r="E1578" s="23">
        <f>VLOOKUP(A1578,Übersicht!$C$2:$E$67,3,FALSE)</f>
        <v>0</v>
      </c>
      <c r="F1578" s="3">
        <v>1572</v>
      </c>
      <c r="G1578" s="3">
        <f>VLOOKUP(A1578,Übersicht!$C$2:$P$67,14,FALSE)</f>
        <v>4</v>
      </c>
      <c r="H1578" s="3">
        <v>1</v>
      </c>
      <c r="I1578" s="24">
        <v>140102.76666666666</v>
      </c>
      <c r="J1578" s="3">
        <v>1978</v>
      </c>
      <c r="K1578" s="4">
        <f>IF(M1578-('MKG (best case)'!$K$2-J1578)&lt;=0,0,M1578-('MKG (best case)'!$K$2-J1578))</f>
        <v>17</v>
      </c>
      <c r="L1578" s="21">
        <f>VLOOKUP(A1578,Übersicht!$C$2:$F$67,4,FALSE)</f>
        <v>60</v>
      </c>
      <c r="M1578" s="21">
        <f>VLOOKUP(A1578,Übersicht!$C$2:$F$67,4,FALSE)</f>
        <v>60</v>
      </c>
      <c r="N1578" s="3" t="s">
        <v>67</v>
      </c>
      <c r="O1578" s="3">
        <v>1</v>
      </c>
      <c r="P1578" s="4">
        <f>VLOOKUP(A1578,Übersicht!$C$2:$I$67,7,FALSE)*100</f>
        <v>0</v>
      </c>
      <c r="Q1578" s="4" t="s">
        <v>67</v>
      </c>
      <c r="R1578" s="4">
        <f>VLOOKUP(A1578,Übersicht!$C$2:$J$67,8,FALSE)*100</f>
        <v>100</v>
      </c>
      <c r="S1578" s="4" t="str">
        <f>VLOOKUP(A1578,Übersicht!$C$2:$K$67,9,FALSE)</f>
        <v>-</v>
      </c>
      <c r="T1578" s="4" t="str">
        <f>VLOOKUP(A1578,Übersicht!$C$2:$L$67,10,FALSE)</f>
        <v>-</v>
      </c>
      <c r="U1578" s="25">
        <f>VLOOKUP(A1578,Übersicht!$C$2:$M$67,11,FALSE)</f>
        <v>400</v>
      </c>
      <c r="V1578" s="25" t="str">
        <f>VLOOKUP(A1578,Übersicht!$C$2:$N$67,12,FALSE)</f>
        <v>-</v>
      </c>
      <c r="W1578" s="25" t="str">
        <f>VLOOKUP(A1578,Übersicht!$C$2:$O$67,13,FALSE)</f>
        <v>-</v>
      </c>
      <c r="X1578" s="4" t="s">
        <v>67</v>
      </c>
    </row>
    <row r="1579" spans="1:24" x14ac:dyDescent="0.35">
      <c r="A1579" s="3">
        <v>4004</v>
      </c>
      <c r="B1579" t="s">
        <v>52</v>
      </c>
      <c r="C1579" t="s">
        <v>56</v>
      </c>
      <c r="D1579" s="23">
        <f>VLOOKUP(A1579,Übersicht!$C$2:$D$67,2,FALSE)</f>
        <v>0</v>
      </c>
      <c r="E1579" s="23">
        <f>VLOOKUP(A1579,Übersicht!$C$2:$E$67,3,FALSE)</f>
        <v>0</v>
      </c>
      <c r="F1579" s="3">
        <v>1573</v>
      </c>
      <c r="G1579" s="3">
        <f>VLOOKUP(A1579,Übersicht!$C$2:$P$67,14,FALSE)</f>
        <v>4</v>
      </c>
      <c r="H1579" s="3">
        <v>1</v>
      </c>
      <c r="I1579" s="24">
        <v>140102.76666666666</v>
      </c>
      <c r="J1579" s="3">
        <v>1979</v>
      </c>
      <c r="K1579" s="4">
        <f>IF(M1579-('MKG (best case)'!$K$2-J1579)&lt;=0,0,M1579-('MKG (best case)'!$K$2-J1579))</f>
        <v>18</v>
      </c>
      <c r="L1579" s="21">
        <f>VLOOKUP(A1579,Übersicht!$C$2:$F$67,4,FALSE)</f>
        <v>60</v>
      </c>
      <c r="M1579" s="21">
        <f>VLOOKUP(A1579,Übersicht!$C$2:$F$67,4,FALSE)</f>
        <v>60</v>
      </c>
      <c r="N1579" s="3" t="s">
        <v>67</v>
      </c>
      <c r="O1579" s="3">
        <v>1</v>
      </c>
      <c r="P1579" s="4">
        <f>VLOOKUP(A1579,Übersicht!$C$2:$I$67,7,FALSE)*100</f>
        <v>0</v>
      </c>
      <c r="Q1579" s="4" t="s">
        <v>67</v>
      </c>
      <c r="R1579" s="4">
        <f>VLOOKUP(A1579,Übersicht!$C$2:$J$67,8,FALSE)*100</f>
        <v>100</v>
      </c>
      <c r="S1579" s="4" t="str">
        <f>VLOOKUP(A1579,Übersicht!$C$2:$K$67,9,FALSE)</f>
        <v>-</v>
      </c>
      <c r="T1579" s="4" t="str">
        <f>VLOOKUP(A1579,Übersicht!$C$2:$L$67,10,FALSE)</f>
        <v>-</v>
      </c>
      <c r="U1579" s="25">
        <f>VLOOKUP(A1579,Übersicht!$C$2:$M$67,11,FALSE)</f>
        <v>400</v>
      </c>
      <c r="V1579" s="25" t="str">
        <f>VLOOKUP(A1579,Übersicht!$C$2:$N$67,12,FALSE)</f>
        <v>-</v>
      </c>
      <c r="W1579" s="25" t="str">
        <f>VLOOKUP(A1579,Übersicht!$C$2:$O$67,13,FALSE)</f>
        <v>-</v>
      </c>
      <c r="X1579" s="4" t="s">
        <v>67</v>
      </c>
    </row>
    <row r="1580" spans="1:24" x14ac:dyDescent="0.35">
      <c r="A1580" s="3">
        <v>4004</v>
      </c>
      <c r="B1580" t="s">
        <v>52</v>
      </c>
      <c r="C1580" t="s">
        <v>56</v>
      </c>
      <c r="D1580" s="23">
        <f>VLOOKUP(A1580,Übersicht!$C$2:$D$67,2,FALSE)</f>
        <v>0</v>
      </c>
      <c r="E1580" s="23">
        <f>VLOOKUP(A1580,Übersicht!$C$2:$E$67,3,FALSE)</f>
        <v>0</v>
      </c>
      <c r="F1580" s="3">
        <v>1574</v>
      </c>
      <c r="G1580" s="3">
        <f>VLOOKUP(A1580,Übersicht!$C$2:$P$67,14,FALSE)</f>
        <v>4</v>
      </c>
      <c r="H1580" s="3">
        <v>1</v>
      </c>
      <c r="I1580" s="24">
        <v>140102.76666666666</v>
      </c>
      <c r="J1580" s="3">
        <v>1980</v>
      </c>
      <c r="K1580" s="4">
        <f>IF(M1580-('MKG (best case)'!$K$2-J1580)&lt;=0,0,M1580-('MKG (best case)'!$K$2-J1580))</f>
        <v>19</v>
      </c>
      <c r="L1580" s="21">
        <f>VLOOKUP(A1580,Übersicht!$C$2:$F$67,4,FALSE)</f>
        <v>60</v>
      </c>
      <c r="M1580" s="21">
        <f>VLOOKUP(A1580,Übersicht!$C$2:$F$67,4,FALSE)</f>
        <v>60</v>
      </c>
      <c r="N1580" s="3" t="s">
        <v>67</v>
      </c>
      <c r="O1580" s="3">
        <v>1</v>
      </c>
      <c r="P1580" s="4">
        <f>VLOOKUP(A1580,Übersicht!$C$2:$I$67,7,FALSE)*100</f>
        <v>0</v>
      </c>
      <c r="Q1580" s="4" t="s">
        <v>67</v>
      </c>
      <c r="R1580" s="4">
        <f>VLOOKUP(A1580,Übersicht!$C$2:$J$67,8,FALSE)*100</f>
        <v>100</v>
      </c>
      <c r="S1580" s="4" t="str">
        <f>VLOOKUP(A1580,Übersicht!$C$2:$K$67,9,FALSE)</f>
        <v>-</v>
      </c>
      <c r="T1580" s="4" t="str">
        <f>VLOOKUP(A1580,Übersicht!$C$2:$L$67,10,FALSE)</f>
        <v>-</v>
      </c>
      <c r="U1580" s="25">
        <f>VLOOKUP(A1580,Übersicht!$C$2:$M$67,11,FALSE)</f>
        <v>400</v>
      </c>
      <c r="V1580" s="25" t="str">
        <f>VLOOKUP(A1580,Übersicht!$C$2:$N$67,12,FALSE)</f>
        <v>-</v>
      </c>
      <c r="W1580" s="25" t="str">
        <f>VLOOKUP(A1580,Übersicht!$C$2:$O$67,13,FALSE)</f>
        <v>-</v>
      </c>
      <c r="X1580" s="4" t="s">
        <v>67</v>
      </c>
    </row>
    <row r="1581" spans="1:24" x14ac:dyDescent="0.35">
      <c r="A1581" s="3">
        <v>4004</v>
      </c>
      <c r="B1581" t="s">
        <v>52</v>
      </c>
      <c r="C1581" t="s">
        <v>56</v>
      </c>
      <c r="D1581" s="23">
        <f>VLOOKUP(A1581,Übersicht!$C$2:$D$67,2,FALSE)</f>
        <v>0</v>
      </c>
      <c r="E1581" s="23">
        <f>VLOOKUP(A1581,Übersicht!$C$2:$E$67,3,FALSE)</f>
        <v>0</v>
      </c>
      <c r="F1581" s="3">
        <v>1575</v>
      </c>
      <c r="G1581" s="3">
        <f>VLOOKUP(A1581,Übersicht!$C$2:$P$67,14,FALSE)</f>
        <v>4</v>
      </c>
      <c r="H1581" s="3">
        <v>1</v>
      </c>
      <c r="I1581" s="24">
        <v>140102.76666666666</v>
      </c>
      <c r="J1581" s="3">
        <v>1981</v>
      </c>
      <c r="K1581" s="4">
        <f>IF(M1581-('MKG (best case)'!$K$2-J1581)&lt;=0,0,M1581-('MKG (best case)'!$K$2-J1581))</f>
        <v>20</v>
      </c>
      <c r="L1581" s="21">
        <f>VLOOKUP(A1581,Übersicht!$C$2:$F$67,4,FALSE)</f>
        <v>60</v>
      </c>
      <c r="M1581" s="21">
        <f>VLOOKUP(A1581,Übersicht!$C$2:$F$67,4,FALSE)</f>
        <v>60</v>
      </c>
      <c r="N1581" s="3" t="s">
        <v>67</v>
      </c>
      <c r="O1581" s="3">
        <v>1</v>
      </c>
      <c r="P1581" s="4">
        <f>VLOOKUP(A1581,Übersicht!$C$2:$I$67,7,FALSE)*100</f>
        <v>0</v>
      </c>
      <c r="Q1581" s="4" t="s">
        <v>67</v>
      </c>
      <c r="R1581" s="4">
        <f>VLOOKUP(A1581,Übersicht!$C$2:$J$67,8,FALSE)*100</f>
        <v>100</v>
      </c>
      <c r="S1581" s="4" t="str">
        <f>VLOOKUP(A1581,Übersicht!$C$2:$K$67,9,FALSE)</f>
        <v>-</v>
      </c>
      <c r="T1581" s="4" t="str">
        <f>VLOOKUP(A1581,Übersicht!$C$2:$L$67,10,FALSE)</f>
        <v>-</v>
      </c>
      <c r="U1581" s="25">
        <f>VLOOKUP(A1581,Übersicht!$C$2:$M$67,11,FALSE)</f>
        <v>400</v>
      </c>
      <c r="V1581" s="25" t="str">
        <f>VLOOKUP(A1581,Übersicht!$C$2:$N$67,12,FALSE)</f>
        <v>-</v>
      </c>
      <c r="W1581" s="25" t="str">
        <f>VLOOKUP(A1581,Übersicht!$C$2:$O$67,13,FALSE)</f>
        <v>-</v>
      </c>
      <c r="X1581" s="4" t="s">
        <v>67</v>
      </c>
    </row>
    <row r="1582" spans="1:24" x14ac:dyDescent="0.35">
      <c r="A1582" s="3">
        <v>4004</v>
      </c>
      <c r="B1582" t="s">
        <v>52</v>
      </c>
      <c r="C1582" t="s">
        <v>56</v>
      </c>
      <c r="D1582" s="23">
        <f>VLOOKUP(A1582,Übersicht!$C$2:$D$67,2,FALSE)</f>
        <v>0</v>
      </c>
      <c r="E1582" s="23">
        <f>VLOOKUP(A1582,Übersicht!$C$2:$E$67,3,FALSE)</f>
        <v>0</v>
      </c>
      <c r="F1582" s="3">
        <v>1576</v>
      </c>
      <c r="G1582" s="3">
        <f>VLOOKUP(A1582,Übersicht!$C$2:$P$67,14,FALSE)</f>
        <v>4</v>
      </c>
      <c r="H1582" s="3">
        <v>1</v>
      </c>
      <c r="I1582" s="24">
        <v>140102.76666666666</v>
      </c>
      <c r="J1582" s="3">
        <v>1982</v>
      </c>
      <c r="K1582" s="4">
        <f>IF(M1582-('MKG (best case)'!$K$2-J1582)&lt;=0,0,M1582-('MKG (best case)'!$K$2-J1582))</f>
        <v>21</v>
      </c>
      <c r="L1582" s="21">
        <f>VLOOKUP(A1582,Übersicht!$C$2:$F$67,4,FALSE)</f>
        <v>60</v>
      </c>
      <c r="M1582" s="21">
        <f>VLOOKUP(A1582,Übersicht!$C$2:$F$67,4,FALSE)</f>
        <v>60</v>
      </c>
      <c r="N1582" s="3" t="s">
        <v>67</v>
      </c>
      <c r="O1582" s="3">
        <v>1</v>
      </c>
      <c r="P1582" s="4">
        <f>VLOOKUP(A1582,Übersicht!$C$2:$I$67,7,FALSE)*100</f>
        <v>0</v>
      </c>
      <c r="Q1582" s="4" t="s">
        <v>67</v>
      </c>
      <c r="R1582" s="4">
        <f>VLOOKUP(A1582,Übersicht!$C$2:$J$67,8,FALSE)*100</f>
        <v>100</v>
      </c>
      <c r="S1582" s="4" t="str">
        <f>VLOOKUP(A1582,Übersicht!$C$2:$K$67,9,FALSE)</f>
        <v>-</v>
      </c>
      <c r="T1582" s="4" t="str">
        <f>VLOOKUP(A1582,Übersicht!$C$2:$L$67,10,FALSE)</f>
        <v>-</v>
      </c>
      <c r="U1582" s="25">
        <f>VLOOKUP(A1582,Übersicht!$C$2:$M$67,11,FALSE)</f>
        <v>400</v>
      </c>
      <c r="V1582" s="25" t="str">
        <f>VLOOKUP(A1582,Übersicht!$C$2:$N$67,12,FALSE)</f>
        <v>-</v>
      </c>
      <c r="W1582" s="25" t="str">
        <f>VLOOKUP(A1582,Übersicht!$C$2:$O$67,13,FALSE)</f>
        <v>-</v>
      </c>
      <c r="X1582" s="4" t="s">
        <v>67</v>
      </c>
    </row>
    <row r="1583" spans="1:24" x14ac:dyDescent="0.35">
      <c r="A1583" s="3">
        <v>4004</v>
      </c>
      <c r="B1583" t="s">
        <v>52</v>
      </c>
      <c r="C1583" t="s">
        <v>56</v>
      </c>
      <c r="D1583" s="23">
        <f>VLOOKUP(A1583,Übersicht!$C$2:$D$67,2,FALSE)</f>
        <v>0</v>
      </c>
      <c r="E1583" s="23">
        <f>VLOOKUP(A1583,Übersicht!$C$2:$E$67,3,FALSE)</f>
        <v>0</v>
      </c>
      <c r="F1583" s="3">
        <v>1577</v>
      </c>
      <c r="G1583" s="3">
        <f>VLOOKUP(A1583,Übersicht!$C$2:$P$67,14,FALSE)</f>
        <v>4</v>
      </c>
      <c r="H1583" s="3">
        <v>1</v>
      </c>
      <c r="I1583" s="24">
        <v>140102.76666666666</v>
      </c>
      <c r="J1583" s="3">
        <v>1983</v>
      </c>
      <c r="K1583" s="4">
        <f>IF(M1583-('MKG (best case)'!$K$2-J1583)&lt;=0,0,M1583-('MKG (best case)'!$K$2-J1583))</f>
        <v>22</v>
      </c>
      <c r="L1583" s="21">
        <f>VLOOKUP(A1583,Übersicht!$C$2:$F$67,4,FALSE)</f>
        <v>60</v>
      </c>
      <c r="M1583" s="21">
        <f>VLOOKUP(A1583,Übersicht!$C$2:$F$67,4,FALSE)</f>
        <v>60</v>
      </c>
      <c r="N1583" s="3" t="s">
        <v>67</v>
      </c>
      <c r="O1583" s="3">
        <v>1</v>
      </c>
      <c r="P1583" s="4">
        <f>VLOOKUP(A1583,Übersicht!$C$2:$I$67,7,FALSE)*100</f>
        <v>0</v>
      </c>
      <c r="Q1583" s="4" t="s">
        <v>67</v>
      </c>
      <c r="R1583" s="4">
        <f>VLOOKUP(A1583,Übersicht!$C$2:$J$67,8,FALSE)*100</f>
        <v>100</v>
      </c>
      <c r="S1583" s="4" t="str">
        <f>VLOOKUP(A1583,Übersicht!$C$2:$K$67,9,FALSE)</f>
        <v>-</v>
      </c>
      <c r="T1583" s="4" t="str">
        <f>VLOOKUP(A1583,Übersicht!$C$2:$L$67,10,FALSE)</f>
        <v>-</v>
      </c>
      <c r="U1583" s="25">
        <f>VLOOKUP(A1583,Übersicht!$C$2:$M$67,11,FALSE)</f>
        <v>400</v>
      </c>
      <c r="V1583" s="25" t="str">
        <f>VLOOKUP(A1583,Übersicht!$C$2:$N$67,12,FALSE)</f>
        <v>-</v>
      </c>
      <c r="W1583" s="25" t="str">
        <f>VLOOKUP(A1583,Übersicht!$C$2:$O$67,13,FALSE)</f>
        <v>-</v>
      </c>
      <c r="X1583" s="4" t="s">
        <v>67</v>
      </c>
    </row>
    <row r="1584" spans="1:24" x14ac:dyDescent="0.35">
      <c r="A1584" s="3">
        <v>4004</v>
      </c>
      <c r="B1584" t="s">
        <v>52</v>
      </c>
      <c r="C1584" t="s">
        <v>56</v>
      </c>
      <c r="D1584" s="23">
        <f>VLOOKUP(A1584,Übersicht!$C$2:$D$67,2,FALSE)</f>
        <v>0</v>
      </c>
      <c r="E1584" s="23">
        <f>VLOOKUP(A1584,Übersicht!$C$2:$E$67,3,FALSE)</f>
        <v>0</v>
      </c>
      <c r="F1584" s="3">
        <v>1578</v>
      </c>
      <c r="G1584" s="3">
        <f>VLOOKUP(A1584,Übersicht!$C$2:$P$67,14,FALSE)</f>
        <v>4</v>
      </c>
      <c r="H1584" s="3">
        <v>1</v>
      </c>
      <c r="I1584" s="24">
        <v>140102.76666666666</v>
      </c>
      <c r="J1584" s="3">
        <v>1984</v>
      </c>
      <c r="K1584" s="4">
        <f>IF(M1584-('MKG (best case)'!$K$2-J1584)&lt;=0,0,M1584-('MKG (best case)'!$K$2-J1584))</f>
        <v>23</v>
      </c>
      <c r="L1584" s="21">
        <f>VLOOKUP(A1584,Übersicht!$C$2:$F$67,4,FALSE)</f>
        <v>60</v>
      </c>
      <c r="M1584" s="21">
        <f>VLOOKUP(A1584,Übersicht!$C$2:$F$67,4,FALSE)</f>
        <v>60</v>
      </c>
      <c r="N1584" s="3" t="s">
        <v>67</v>
      </c>
      <c r="O1584" s="3">
        <v>1</v>
      </c>
      <c r="P1584" s="4">
        <f>VLOOKUP(A1584,Übersicht!$C$2:$I$67,7,FALSE)*100</f>
        <v>0</v>
      </c>
      <c r="Q1584" s="4" t="s">
        <v>67</v>
      </c>
      <c r="R1584" s="4">
        <f>VLOOKUP(A1584,Übersicht!$C$2:$J$67,8,FALSE)*100</f>
        <v>100</v>
      </c>
      <c r="S1584" s="4" t="str">
        <f>VLOOKUP(A1584,Übersicht!$C$2:$K$67,9,FALSE)</f>
        <v>-</v>
      </c>
      <c r="T1584" s="4" t="str">
        <f>VLOOKUP(A1584,Übersicht!$C$2:$L$67,10,FALSE)</f>
        <v>-</v>
      </c>
      <c r="U1584" s="25">
        <f>VLOOKUP(A1584,Übersicht!$C$2:$M$67,11,FALSE)</f>
        <v>400</v>
      </c>
      <c r="V1584" s="25" t="str">
        <f>VLOOKUP(A1584,Übersicht!$C$2:$N$67,12,FALSE)</f>
        <v>-</v>
      </c>
      <c r="W1584" s="25" t="str">
        <f>VLOOKUP(A1584,Übersicht!$C$2:$O$67,13,FALSE)</f>
        <v>-</v>
      </c>
      <c r="X1584" s="4" t="s">
        <v>67</v>
      </c>
    </row>
    <row r="1585" spans="1:24" x14ac:dyDescent="0.35">
      <c r="A1585" s="3">
        <v>4004</v>
      </c>
      <c r="B1585" t="s">
        <v>52</v>
      </c>
      <c r="C1585" t="s">
        <v>56</v>
      </c>
      <c r="D1585" s="23">
        <f>VLOOKUP(A1585,Übersicht!$C$2:$D$67,2,FALSE)</f>
        <v>0</v>
      </c>
      <c r="E1585" s="23">
        <f>VLOOKUP(A1585,Übersicht!$C$2:$E$67,3,FALSE)</f>
        <v>0</v>
      </c>
      <c r="F1585" s="3">
        <v>1579</v>
      </c>
      <c r="G1585" s="3">
        <f>VLOOKUP(A1585,Übersicht!$C$2:$P$67,14,FALSE)</f>
        <v>4</v>
      </c>
      <c r="H1585" s="3">
        <v>1</v>
      </c>
      <c r="I1585" s="24">
        <v>140102.76666666666</v>
      </c>
      <c r="J1585" s="3">
        <v>1985</v>
      </c>
      <c r="K1585" s="4">
        <f>IF(M1585-('MKG (best case)'!$K$2-J1585)&lt;=0,0,M1585-('MKG (best case)'!$K$2-J1585))</f>
        <v>24</v>
      </c>
      <c r="L1585" s="21">
        <f>VLOOKUP(A1585,Übersicht!$C$2:$F$67,4,FALSE)</f>
        <v>60</v>
      </c>
      <c r="M1585" s="21">
        <f>VLOOKUP(A1585,Übersicht!$C$2:$F$67,4,FALSE)</f>
        <v>60</v>
      </c>
      <c r="N1585" s="3" t="s">
        <v>67</v>
      </c>
      <c r="O1585" s="3">
        <v>1</v>
      </c>
      <c r="P1585" s="4">
        <f>VLOOKUP(A1585,Übersicht!$C$2:$I$67,7,FALSE)*100</f>
        <v>0</v>
      </c>
      <c r="Q1585" s="4" t="s">
        <v>67</v>
      </c>
      <c r="R1585" s="4">
        <f>VLOOKUP(A1585,Übersicht!$C$2:$J$67,8,FALSE)*100</f>
        <v>100</v>
      </c>
      <c r="S1585" s="4" t="str">
        <f>VLOOKUP(A1585,Übersicht!$C$2:$K$67,9,FALSE)</f>
        <v>-</v>
      </c>
      <c r="T1585" s="4" t="str">
        <f>VLOOKUP(A1585,Übersicht!$C$2:$L$67,10,FALSE)</f>
        <v>-</v>
      </c>
      <c r="U1585" s="25">
        <f>VLOOKUP(A1585,Übersicht!$C$2:$M$67,11,FALSE)</f>
        <v>400</v>
      </c>
      <c r="V1585" s="25" t="str">
        <f>VLOOKUP(A1585,Übersicht!$C$2:$N$67,12,FALSE)</f>
        <v>-</v>
      </c>
      <c r="W1585" s="25" t="str">
        <f>VLOOKUP(A1585,Übersicht!$C$2:$O$67,13,FALSE)</f>
        <v>-</v>
      </c>
      <c r="X1585" s="4" t="s">
        <v>67</v>
      </c>
    </row>
    <row r="1586" spans="1:24" x14ac:dyDescent="0.35">
      <c r="A1586" s="3">
        <v>4004</v>
      </c>
      <c r="B1586" t="s">
        <v>52</v>
      </c>
      <c r="C1586" t="s">
        <v>56</v>
      </c>
      <c r="D1586" s="23">
        <f>VLOOKUP(A1586,Übersicht!$C$2:$D$67,2,FALSE)</f>
        <v>0</v>
      </c>
      <c r="E1586" s="23">
        <f>VLOOKUP(A1586,Übersicht!$C$2:$E$67,3,FALSE)</f>
        <v>0</v>
      </c>
      <c r="F1586" s="3">
        <v>1580</v>
      </c>
      <c r="G1586" s="3">
        <f>VLOOKUP(A1586,Übersicht!$C$2:$P$67,14,FALSE)</f>
        <v>4</v>
      </c>
      <c r="H1586" s="3">
        <v>1</v>
      </c>
      <c r="I1586" s="24">
        <v>140102.76666666666</v>
      </c>
      <c r="J1586" s="3">
        <v>1986</v>
      </c>
      <c r="K1586" s="4">
        <f>IF(M1586-('MKG (best case)'!$K$2-J1586)&lt;=0,0,M1586-('MKG (best case)'!$K$2-J1586))</f>
        <v>25</v>
      </c>
      <c r="L1586" s="21">
        <f>VLOOKUP(A1586,Übersicht!$C$2:$F$67,4,FALSE)</f>
        <v>60</v>
      </c>
      <c r="M1586" s="21">
        <f>VLOOKUP(A1586,Übersicht!$C$2:$F$67,4,FALSE)</f>
        <v>60</v>
      </c>
      <c r="N1586" s="3" t="s">
        <v>67</v>
      </c>
      <c r="O1586" s="3">
        <v>1</v>
      </c>
      <c r="P1586" s="4">
        <f>VLOOKUP(A1586,Übersicht!$C$2:$I$67,7,FALSE)*100</f>
        <v>0</v>
      </c>
      <c r="Q1586" s="4" t="s">
        <v>67</v>
      </c>
      <c r="R1586" s="4">
        <f>VLOOKUP(A1586,Übersicht!$C$2:$J$67,8,FALSE)*100</f>
        <v>100</v>
      </c>
      <c r="S1586" s="4" t="str">
        <f>VLOOKUP(A1586,Übersicht!$C$2:$K$67,9,FALSE)</f>
        <v>-</v>
      </c>
      <c r="T1586" s="4" t="str">
        <f>VLOOKUP(A1586,Übersicht!$C$2:$L$67,10,FALSE)</f>
        <v>-</v>
      </c>
      <c r="U1586" s="25">
        <f>VLOOKUP(A1586,Übersicht!$C$2:$M$67,11,FALSE)</f>
        <v>400</v>
      </c>
      <c r="V1586" s="25" t="str">
        <f>VLOOKUP(A1586,Übersicht!$C$2:$N$67,12,FALSE)</f>
        <v>-</v>
      </c>
      <c r="W1586" s="25" t="str">
        <f>VLOOKUP(A1586,Übersicht!$C$2:$O$67,13,FALSE)</f>
        <v>-</v>
      </c>
      <c r="X1586" s="4" t="s">
        <v>67</v>
      </c>
    </row>
    <row r="1587" spans="1:24" x14ac:dyDescent="0.35">
      <c r="A1587" s="3">
        <v>4004</v>
      </c>
      <c r="B1587" t="s">
        <v>52</v>
      </c>
      <c r="C1587" t="s">
        <v>56</v>
      </c>
      <c r="D1587" s="23">
        <f>VLOOKUP(A1587,Übersicht!$C$2:$D$67,2,FALSE)</f>
        <v>0</v>
      </c>
      <c r="E1587" s="23">
        <f>VLOOKUP(A1587,Übersicht!$C$2:$E$67,3,FALSE)</f>
        <v>0</v>
      </c>
      <c r="F1587" s="3">
        <v>1581</v>
      </c>
      <c r="G1587" s="3">
        <f>VLOOKUP(A1587,Übersicht!$C$2:$P$67,14,FALSE)</f>
        <v>4</v>
      </c>
      <c r="H1587" s="3">
        <v>1</v>
      </c>
      <c r="I1587" s="24">
        <v>140102.76666666666</v>
      </c>
      <c r="J1587" s="3">
        <v>1987</v>
      </c>
      <c r="K1587" s="4">
        <f>IF(M1587-('MKG (best case)'!$K$2-J1587)&lt;=0,0,M1587-('MKG (best case)'!$K$2-J1587))</f>
        <v>26</v>
      </c>
      <c r="L1587" s="21">
        <f>VLOOKUP(A1587,Übersicht!$C$2:$F$67,4,FALSE)</f>
        <v>60</v>
      </c>
      <c r="M1587" s="21">
        <f>VLOOKUP(A1587,Übersicht!$C$2:$F$67,4,FALSE)</f>
        <v>60</v>
      </c>
      <c r="N1587" s="3" t="s">
        <v>67</v>
      </c>
      <c r="O1587" s="3">
        <v>1</v>
      </c>
      <c r="P1587" s="4">
        <f>VLOOKUP(A1587,Übersicht!$C$2:$I$67,7,FALSE)*100</f>
        <v>0</v>
      </c>
      <c r="Q1587" s="4" t="s">
        <v>67</v>
      </c>
      <c r="R1587" s="4">
        <f>VLOOKUP(A1587,Übersicht!$C$2:$J$67,8,FALSE)*100</f>
        <v>100</v>
      </c>
      <c r="S1587" s="4" t="str">
        <f>VLOOKUP(A1587,Übersicht!$C$2:$K$67,9,FALSE)</f>
        <v>-</v>
      </c>
      <c r="T1587" s="4" t="str">
        <f>VLOOKUP(A1587,Übersicht!$C$2:$L$67,10,FALSE)</f>
        <v>-</v>
      </c>
      <c r="U1587" s="25">
        <f>VLOOKUP(A1587,Übersicht!$C$2:$M$67,11,FALSE)</f>
        <v>400</v>
      </c>
      <c r="V1587" s="25" t="str">
        <f>VLOOKUP(A1587,Übersicht!$C$2:$N$67,12,FALSE)</f>
        <v>-</v>
      </c>
      <c r="W1587" s="25" t="str">
        <f>VLOOKUP(A1587,Übersicht!$C$2:$O$67,13,FALSE)</f>
        <v>-</v>
      </c>
      <c r="X1587" s="4" t="s">
        <v>67</v>
      </c>
    </row>
    <row r="1588" spans="1:24" x14ac:dyDescent="0.35">
      <c r="A1588" s="3">
        <v>4004</v>
      </c>
      <c r="B1588" t="s">
        <v>52</v>
      </c>
      <c r="C1588" t="s">
        <v>56</v>
      </c>
      <c r="D1588" s="23">
        <f>VLOOKUP(A1588,Übersicht!$C$2:$D$67,2,FALSE)</f>
        <v>0</v>
      </c>
      <c r="E1588" s="23">
        <f>VLOOKUP(A1588,Übersicht!$C$2:$E$67,3,FALSE)</f>
        <v>0</v>
      </c>
      <c r="F1588" s="3">
        <v>1582</v>
      </c>
      <c r="G1588" s="3">
        <f>VLOOKUP(A1588,Übersicht!$C$2:$P$67,14,FALSE)</f>
        <v>4</v>
      </c>
      <c r="H1588" s="3">
        <v>1</v>
      </c>
      <c r="I1588" s="24">
        <v>140102.76666666666</v>
      </c>
      <c r="J1588" s="3">
        <v>1988</v>
      </c>
      <c r="K1588" s="4">
        <f>IF(M1588-('MKG (best case)'!$K$2-J1588)&lt;=0,0,M1588-('MKG (best case)'!$K$2-J1588))</f>
        <v>27</v>
      </c>
      <c r="L1588" s="21">
        <f>VLOOKUP(A1588,Übersicht!$C$2:$F$67,4,FALSE)</f>
        <v>60</v>
      </c>
      <c r="M1588" s="21">
        <f>VLOOKUP(A1588,Übersicht!$C$2:$F$67,4,FALSE)</f>
        <v>60</v>
      </c>
      <c r="N1588" s="3" t="s">
        <v>67</v>
      </c>
      <c r="O1588" s="3">
        <v>1</v>
      </c>
      <c r="P1588" s="4">
        <f>VLOOKUP(A1588,Übersicht!$C$2:$I$67,7,FALSE)*100</f>
        <v>0</v>
      </c>
      <c r="Q1588" s="4" t="s">
        <v>67</v>
      </c>
      <c r="R1588" s="4">
        <f>VLOOKUP(A1588,Übersicht!$C$2:$J$67,8,FALSE)*100</f>
        <v>100</v>
      </c>
      <c r="S1588" s="4" t="str">
        <f>VLOOKUP(A1588,Übersicht!$C$2:$K$67,9,FALSE)</f>
        <v>-</v>
      </c>
      <c r="T1588" s="4" t="str">
        <f>VLOOKUP(A1588,Übersicht!$C$2:$L$67,10,FALSE)</f>
        <v>-</v>
      </c>
      <c r="U1588" s="25">
        <f>VLOOKUP(A1588,Übersicht!$C$2:$M$67,11,FALSE)</f>
        <v>400</v>
      </c>
      <c r="V1588" s="25" t="str">
        <f>VLOOKUP(A1588,Übersicht!$C$2:$N$67,12,FALSE)</f>
        <v>-</v>
      </c>
      <c r="W1588" s="25" t="str">
        <f>VLOOKUP(A1588,Übersicht!$C$2:$O$67,13,FALSE)</f>
        <v>-</v>
      </c>
      <c r="X1588" s="4" t="s">
        <v>67</v>
      </c>
    </row>
    <row r="1589" spans="1:24" x14ac:dyDescent="0.35">
      <c r="A1589" s="3">
        <v>4004</v>
      </c>
      <c r="B1589" t="s">
        <v>52</v>
      </c>
      <c r="C1589" t="s">
        <v>56</v>
      </c>
      <c r="D1589" s="23">
        <f>VLOOKUP(A1589,Übersicht!$C$2:$D$67,2,FALSE)</f>
        <v>0</v>
      </c>
      <c r="E1589" s="23">
        <f>VLOOKUP(A1589,Übersicht!$C$2:$E$67,3,FALSE)</f>
        <v>0</v>
      </c>
      <c r="F1589" s="3">
        <v>1583</v>
      </c>
      <c r="G1589" s="3">
        <f>VLOOKUP(A1589,Übersicht!$C$2:$P$67,14,FALSE)</f>
        <v>4</v>
      </c>
      <c r="H1589" s="3">
        <v>1</v>
      </c>
      <c r="I1589" s="24">
        <v>140102.76666666666</v>
      </c>
      <c r="J1589" s="3">
        <v>1989</v>
      </c>
      <c r="K1589" s="4">
        <f>IF(M1589-('MKG (best case)'!$K$2-J1589)&lt;=0,0,M1589-('MKG (best case)'!$K$2-J1589))</f>
        <v>28</v>
      </c>
      <c r="L1589" s="21">
        <f>VLOOKUP(A1589,Übersicht!$C$2:$F$67,4,FALSE)</f>
        <v>60</v>
      </c>
      <c r="M1589" s="21">
        <f>VLOOKUP(A1589,Übersicht!$C$2:$F$67,4,FALSE)</f>
        <v>60</v>
      </c>
      <c r="N1589" s="3" t="s">
        <v>67</v>
      </c>
      <c r="O1589" s="3">
        <v>1</v>
      </c>
      <c r="P1589" s="4">
        <f>VLOOKUP(A1589,Übersicht!$C$2:$I$67,7,FALSE)*100</f>
        <v>0</v>
      </c>
      <c r="Q1589" s="4" t="s">
        <v>67</v>
      </c>
      <c r="R1589" s="4">
        <f>VLOOKUP(A1589,Übersicht!$C$2:$J$67,8,FALSE)*100</f>
        <v>100</v>
      </c>
      <c r="S1589" s="4" t="str">
        <f>VLOOKUP(A1589,Übersicht!$C$2:$K$67,9,FALSE)</f>
        <v>-</v>
      </c>
      <c r="T1589" s="4" t="str">
        <f>VLOOKUP(A1589,Übersicht!$C$2:$L$67,10,FALSE)</f>
        <v>-</v>
      </c>
      <c r="U1589" s="25">
        <f>VLOOKUP(A1589,Übersicht!$C$2:$M$67,11,FALSE)</f>
        <v>400</v>
      </c>
      <c r="V1589" s="25" t="str">
        <f>VLOOKUP(A1589,Übersicht!$C$2:$N$67,12,FALSE)</f>
        <v>-</v>
      </c>
      <c r="W1589" s="25" t="str">
        <f>VLOOKUP(A1589,Übersicht!$C$2:$O$67,13,FALSE)</f>
        <v>-</v>
      </c>
      <c r="X1589" s="4" t="s">
        <v>67</v>
      </c>
    </row>
    <row r="1590" spans="1:24" x14ac:dyDescent="0.35">
      <c r="A1590" s="3">
        <v>4004</v>
      </c>
      <c r="B1590" t="s">
        <v>52</v>
      </c>
      <c r="C1590" t="s">
        <v>56</v>
      </c>
      <c r="D1590" s="23">
        <f>VLOOKUP(A1590,Übersicht!$C$2:$D$67,2,FALSE)</f>
        <v>0</v>
      </c>
      <c r="E1590" s="23">
        <f>VLOOKUP(A1590,Übersicht!$C$2:$E$67,3,FALSE)</f>
        <v>0</v>
      </c>
      <c r="F1590" s="3">
        <v>1584</v>
      </c>
      <c r="G1590" s="3">
        <f>VLOOKUP(A1590,Übersicht!$C$2:$P$67,14,FALSE)</f>
        <v>4</v>
      </c>
      <c r="H1590" s="3">
        <v>1</v>
      </c>
      <c r="I1590" s="24">
        <v>140102.76666666666</v>
      </c>
      <c r="J1590" s="3">
        <v>1990</v>
      </c>
      <c r="K1590" s="4">
        <f>IF(M1590-('MKG (best case)'!$K$2-J1590)&lt;=0,0,M1590-('MKG (best case)'!$K$2-J1590))</f>
        <v>29</v>
      </c>
      <c r="L1590" s="21">
        <f>VLOOKUP(A1590,Übersicht!$C$2:$F$67,4,FALSE)</f>
        <v>60</v>
      </c>
      <c r="M1590" s="21">
        <f>VLOOKUP(A1590,Übersicht!$C$2:$F$67,4,FALSE)</f>
        <v>60</v>
      </c>
      <c r="N1590" s="3" t="s">
        <v>67</v>
      </c>
      <c r="O1590" s="3">
        <v>1</v>
      </c>
      <c r="P1590" s="4">
        <f>VLOOKUP(A1590,Übersicht!$C$2:$I$67,7,FALSE)*100</f>
        <v>0</v>
      </c>
      <c r="Q1590" s="4" t="s">
        <v>67</v>
      </c>
      <c r="R1590" s="4">
        <f>VLOOKUP(A1590,Übersicht!$C$2:$J$67,8,FALSE)*100</f>
        <v>100</v>
      </c>
      <c r="S1590" s="4" t="str">
        <f>VLOOKUP(A1590,Übersicht!$C$2:$K$67,9,FALSE)</f>
        <v>-</v>
      </c>
      <c r="T1590" s="4" t="str">
        <f>VLOOKUP(A1590,Übersicht!$C$2:$L$67,10,FALSE)</f>
        <v>-</v>
      </c>
      <c r="U1590" s="25">
        <f>VLOOKUP(A1590,Übersicht!$C$2:$M$67,11,FALSE)</f>
        <v>400</v>
      </c>
      <c r="V1590" s="25" t="str">
        <f>VLOOKUP(A1590,Übersicht!$C$2:$N$67,12,FALSE)</f>
        <v>-</v>
      </c>
      <c r="W1590" s="25" t="str">
        <f>VLOOKUP(A1590,Übersicht!$C$2:$O$67,13,FALSE)</f>
        <v>-</v>
      </c>
      <c r="X1590" s="4" t="s">
        <v>67</v>
      </c>
    </row>
    <row r="1591" spans="1:24" x14ac:dyDescent="0.35">
      <c r="A1591" s="3">
        <v>4004</v>
      </c>
      <c r="B1591" t="s">
        <v>52</v>
      </c>
      <c r="C1591" t="s">
        <v>56</v>
      </c>
      <c r="D1591" s="23">
        <f>VLOOKUP(A1591,Übersicht!$C$2:$D$67,2,FALSE)</f>
        <v>0</v>
      </c>
      <c r="E1591" s="23">
        <f>VLOOKUP(A1591,Übersicht!$C$2:$E$67,3,FALSE)</f>
        <v>0</v>
      </c>
      <c r="F1591" s="3">
        <v>1585</v>
      </c>
      <c r="G1591" s="3">
        <f>VLOOKUP(A1591,Übersicht!$C$2:$P$67,14,FALSE)</f>
        <v>4</v>
      </c>
      <c r="H1591" s="3">
        <v>1</v>
      </c>
      <c r="I1591" s="24">
        <v>140102.76666666666</v>
      </c>
      <c r="J1591" s="3">
        <v>1991</v>
      </c>
      <c r="K1591" s="4">
        <f>IF(M1591-('MKG (best case)'!$K$2-J1591)&lt;=0,0,M1591-('MKG (best case)'!$K$2-J1591))</f>
        <v>30</v>
      </c>
      <c r="L1591" s="21">
        <f>VLOOKUP(A1591,Übersicht!$C$2:$F$67,4,FALSE)</f>
        <v>60</v>
      </c>
      <c r="M1591" s="21">
        <f>VLOOKUP(A1591,Übersicht!$C$2:$F$67,4,FALSE)</f>
        <v>60</v>
      </c>
      <c r="N1591" s="3" t="s">
        <v>67</v>
      </c>
      <c r="O1591" s="3">
        <v>1</v>
      </c>
      <c r="P1591" s="4">
        <f>VLOOKUP(A1591,Übersicht!$C$2:$I$67,7,FALSE)*100</f>
        <v>0</v>
      </c>
      <c r="Q1591" s="4" t="s">
        <v>67</v>
      </c>
      <c r="R1591" s="4">
        <f>VLOOKUP(A1591,Übersicht!$C$2:$J$67,8,FALSE)*100</f>
        <v>100</v>
      </c>
      <c r="S1591" s="4" t="str">
        <f>VLOOKUP(A1591,Übersicht!$C$2:$K$67,9,FALSE)</f>
        <v>-</v>
      </c>
      <c r="T1591" s="4" t="str">
        <f>VLOOKUP(A1591,Übersicht!$C$2:$L$67,10,FALSE)</f>
        <v>-</v>
      </c>
      <c r="U1591" s="25">
        <f>VLOOKUP(A1591,Übersicht!$C$2:$M$67,11,FALSE)</f>
        <v>400</v>
      </c>
      <c r="V1591" s="25" t="str">
        <f>VLOOKUP(A1591,Übersicht!$C$2:$N$67,12,FALSE)</f>
        <v>-</v>
      </c>
      <c r="W1591" s="25" t="str">
        <f>VLOOKUP(A1591,Übersicht!$C$2:$O$67,13,FALSE)</f>
        <v>-</v>
      </c>
      <c r="X1591" s="4" t="s">
        <v>67</v>
      </c>
    </row>
    <row r="1592" spans="1:24" x14ac:dyDescent="0.35">
      <c r="A1592" s="3">
        <v>4004</v>
      </c>
      <c r="B1592" t="s">
        <v>52</v>
      </c>
      <c r="C1592" t="s">
        <v>56</v>
      </c>
      <c r="D1592" s="23">
        <f>VLOOKUP(A1592,Übersicht!$C$2:$D$67,2,FALSE)</f>
        <v>0</v>
      </c>
      <c r="E1592" s="23">
        <f>VLOOKUP(A1592,Übersicht!$C$2:$E$67,3,FALSE)</f>
        <v>0</v>
      </c>
      <c r="F1592" s="3">
        <v>1586</v>
      </c>
      <c r="G1592" s="3">
        <f>VLOOKUP(A1592,Übersicht!$C$2:$P$67,14,FALSE)</f>
        <v>4</v>
      </c>
      <c r="H1592" s="3">
        <v>1</v>
      </c>
      <c r="I1592" s="24">
        <v>140102.76666666666</v>
      </c>
      <c r="J1592" s="3">
        <v>1992</v>
      </c>
      <c r="K1592" s="4">
        <f>IF(M1592-('MKG (best case)'!$K$2-J1592)&lt;=0,0,M1592-('MKG (best case)'!$K$2-J1592))</f>
        <v>31</v>
      </c>
      <c r="L1592" s="21">
        <f>VLOOKUP(A1592,Übersicht!$C$2:$F$67,4,FALSE)</f>
        <v>60</v>
      </c>
      <c r="M1592" s="21">
        <f>VLOOKUP(A1592,Übersicht!$C$2:$F$67,4,FALSE)</f>
        <v>60</v>
      </c>
      <c r="N1592" s="3" t="s">
        <v>67</v>
      </c>
      <c r="O1592" s="3">
        <v>1</v>
      </c>
      <c r="P1592" s="4">
        <f>VLOOKUP(A1592,Übersicht!$C$2:$I$67,7,FALSE)*100</f>
        <v>0</v>
      </c>
      <c r="Q1592" s="4" t="s">
        <v>67</v>
      </c>
      <c r="R1592" s="4">
        <f>VLOOKUP(A1592,Übersicht!$C$2:$J$67,8,FALSE)*100</f>
        <v>100</v>
      </c>
      <c r="S1592" s="4" t="str">
        <f>VLOOKUP(A1592,Übersicht!$C$2:$K$67,9,FALSE)</f>
        <v>-</v>
      </c>
      <c r="T1592" s="4" t="str">
        <f>VLOOKUP(A1592,Übersicht!$C$2:$L$67,10,FALSE)</f>
        <v>-</v>
      </c>
      <c r="U1592" s="25">
        <f>VLOOKUP(A1592,Übersicht!$C$2:$M$67,11,FALSE)</f>
        <v>400</v>
      </c>
      <c r="V1592" s="25" t="str">
        <f>VLOOKUP(A1592,Übersicht!$C$2:$N$67,12,FALSE)</f>
        <v>-</v>
      </c>
      <c r="W1592" s="25" t="str">
        <f>VLOOKUP(A1592,Übersicht!$C$2:$O$67,13,FALSE)</f>
        <v>-</v>
      </c>
      <c r="X1592" s="4" t="s">
        <v>67</v>
      </c>
    </row>
    <row r="1593" spans="1:24" x14ac:dyDescent="0.35">
      <c r="A1593" s="3">
        <v>4004</v>
      </c>
      <c r="B1593" t="s">
        <v>52</v>
      </c>
      <c r="C1593" t="s">
        <v>56</v>
      </c>
      <c r="D1593" s="23">
        <f>VLOOKUP(A1593,Übersicht!$C$2:$D$67,2,FALSE)</f>
        <v>0</v>
      </c>
      <c r="E1593" s="23">
        <f>VLOOKUP(A1593,Übersicht!$C$2:$E$67,3,FALSE)</f>
        <v>0</v>
      </c>
      <c r="F1593" s="3">
        <v>1587</v>
      </c>
      <c r="G1593" s="3">
        <f>VLOOKUP(A1593,Übersicht!$C$2:$P$67,14,FALSE)</f>
        <v>4</v>
      </c>
      <c r="H1593" s="3">
        <v>1</v>
      </c>
      <c r="I1593" s="24">
        <v>140102.76666666666</v>
      </c>
      <c r="J1593" s="3">
        <v>1993</v>
      </c>
      <c r="K1593" s="4">
        <f>IF(M1593-('MKG (best case)'!$K$2-J1593)&lt;=0,0,M1593-('MKG (best case)'!$K$2-J1593))</f>
        <v>32</v>
      </c>
      <c r="L1593" s="21">
        <f>VLOOKUP(A1593,Übersicht!$C$2:$F$67,4,FALSE)</f>
        <v>60</v>
      </c>
      <c r="M1593" s="21">
        <f>VLOOKUP(A1593,Übersicht!$C$2:$F$67,4,FALSE)</f>
        <v>60</v>
      </c>
      <c r="N1593" s="3" t="s">
        <v>67</v>
      </c>
      <c r="O1593" s="3">
        <v>1</v>
      </c>
      <c r="P1593" s="4">
        <f>VLOOKUP(A1593,Übersicht!$C$2:$I$67,7,FALSE)*100</f>
        <v>0</v>
      </c>
      <c r="Q1593" s="4" t="s">
        <v>67</v>
      </c>
      <c r="R1593" s="4">
        <f>VLOOKUP(A1593,Übersicht!$C$2:$J$67,8,FALSE)*100</f>
        <v>100</v>
      </c>
      <c r="S1593" s="4" t="str">
        <f>VLOOKUP(A1593,Übersicht!$C$2:$K$67,9,FALSE)</f>
        <v>-</v>
      </c>
      <c r="T1593" s="4" t="str">
        <f>VLOOKUP(A1593,Übersicht!$C$2:$L$67,10,FALSE)</f>
        <v>-</v>
      </c>
      <c r="U1593" s="25">
        <f>VLOOKUP(A1593,Übersicht!$C$2:$M$67,11,FALSE)</f>
        <v>400</v>
      </c>
      <c r="V1593" s="25" t="str">
        <f>VLOOKUP(A1593,Übersicht!$C$2:$N$67,12,FALSE)</f>
        <v>-</v>
      </c>
      <c r="W1593" s="25" t="str">
        <f>VLOOKUP(A1593,Übersicht!$C$2:$O$67,13,FALSE)</f>
        <v>-</v>
      </c>
      <c r="X1593" s="4" t="s">
        <v>67</v>
      </c>
    </row>
    <row r="1594" spans="1:24" x14ac:dyDescent="0.35">
      <c r="A1594" s="3">
        <v>4004</v>
      </c>
      <c r="B1594" t="s">
        <v>52</v>
      </c>
      <c r="C1594" t="s">
        <v>56</v>
      </c>
      <c r="D1594" s="23">
        <f>VLOOKUP(A1594,Übersicht!$C$2:$D$67,2,FALSE)</f>
        <v>0</v>
      </c>
      <c r="E1594" s="23">
        <f>VLOOKUP(A1594,Übersicht!$C$2:$E$67,3,FALSE)</f>
        <v>0</v>
      </c>
      <c r="F1594" s="3">
        <v>1588</v>
      </c>
      <c r="G1594" s="3">
        <f>VLOOKUP(A1594,Übersicht!$C$2:$P$67,14,FALSE)</f>
        <v>4</v>
      </c>
      <c r="H1594" s="3">
        <v>1</v>
      </c>
      <c r="I1594" s="24">
        <v>140102.76666666666</v>
      </c>
      <c r="J1594" s="3">
        <v>1994</v>
      </c>
      <c r="K1594" s="4">
        <f>IF(M1594-('MKG (best case)'!$K$2-J1594)&lt;=0,0,M1594-('MKG (best case)'!$K$2-J1594))</f>
        <v>33</v>
      </c>
      <c r="L1594" s="21">
        <f>VLOOKUP(A1594,Übersicht!$C$2:$F$67,4,FALSE)</f>
        <v>60</v>
      </c>
      <c r="M1594" s="21">
        <f>VLOOKUP(A1594,Übersicht!$C$2:$F$67,4,FALSE)</f>
        <v>60</v>
      </c>
      <c r="N1594" s="3" t="s">
        <v>67</v>
      </c>
      <c r="O1594" s="3">
        <v>1</v>
      </c>
      <c r="P1594" s="4">
        <f>VLOOKUP(A1594,Übersicht!$C$2:$I$67,7,FALSE)*100</f>
        <v>0</v>
      </c>
      <c r="Q1594" s="4" t="s">
        <v>67</v>
      </c>
      <c r="R1594" s="4">
        <f>VLOOKUP(A1594,Übersicht!$C$2:$J$67,8,FALSE)*100</f>
        <v>100</v>
      </c>
      <c r="S1594" s="4" t="str">
        <f>VLOOKUP(A1594,Übersicht!$C$2:$K$67,9,FALSE)</f>
        <v>-</v>
      </c>
      <c r="T1594" s="4" t="str">
        <f>VLOOKUP(A1594,Übersicht!$C$2:$L$67,10,FALSE)</f>
        <v>-</v>
      </c>
      <c r="U1594" s="25">
        <f>VLOOKUP(A1594,Übersicht!$C$2:$M$67,11,FALSE)</f>
        <v>400</v>
      </c>
      <c r="V1594" s="25" t="str">
        <f>VLOOKUP(A1594,Übersicht!$C$2:$N$67,12,FALSE)</f>
        <v>-</v>
      </c>
      <c r="W1594" s="25" t="str">
        <f>VLOOKUP(A1594,Übersicht!$C$2:$O$67,13,FALSE)</f>
        <v>-</v>
      </c>
      <c r="X1594" s="4" t="s">
        <v>67</v>
      </c>
    </row>
    <row r="1595" spans="1:24" x14ac:dyDescent="0.35">
      <c r="A1595" s="3">
        <v>4004</v>
      </c>
      <c r="B1595" t="s">
        <v>52</v>
      </c>
      <c r="C1595" t="s">
        <v>56</v>
      </c>
      <c r="D1595" s="23">
        <f>VLOOKUP(A1595,Übersicht!$C$2:$D$67,2,FALSE)</f>
        <v>0</v>
      </c>
      <c r="E1595" s="23">
        <f>VLOOKUP(A1595,Übersicht!$C$2:$E$67,3,FALSE)</f>
        <v>0</v>
      </c>
      <c r="F1595" s="3">
        <v>1589</v>
      </c>
      <c r="G1595" s="3">
        <f>VLOOKUP(A1595,Übersicht!$C$2:$P$67,14,FALSE)</f>
        <v>4</v>
      </c>
      <c r="H1595" s="3">
        <v>1</v>
      </c>
      <c r="I1595" s="24">
        <v>140102.76666666666</v>
      </c>
      <c r="J1595" s="3">
        <v>1995</v>
      </c>
      <c r="K1595" s="4">
        <f>IF(M1595-('MKG (best case)'!$K$2-J1595)&lt;=0,0,M1595-('MKG (best case)'!$K$2-J1595))</f>
        <v>34</v>
      </c>
      <c r="L1595" s="21">
        <f>VLOOKUP(A1595,Übersicht!$C$2:$F$67,4,FALSE)</f>
        <v>60</v>
      </c>
      <c r="M1595" s="21">
        <f>VLOOKUP(A1595,Übersicht!$C$2:$F$67,4,FALSE)</f>
        <v>60</v>
      </c>
      <c r="N1595" s="3" t="s">
        <v>67</v>
      </c>
      <c r="O1595" s="3">
        <v>1</v>
      </c>
      <c r="P1595" s="4">
        <f>VLOOKUP(A1595,Übersicht!$C$2:$I$67,7,FALSE)*100</f>
        <v>0</v>
      </c>
      <c r="Q1595" s="4" t="s">
        <v>67</v>
      </c>
      <c r="R1595" s="4">
        <f>VLOOKUP(A1595,Übersicht!$C$2:$J$67,8,FALSE)*100</f>
        <v>100</v>
      </c>
      <c r="S1595" s="4" t="str">
        <f>VLOOKUP(A1595,Übersicht!$C$2:$K$67,9,FALSE)</f>
        <v>-</v>
      </c>
      <c r="T1595" s="4" t="str">
        <f>VLOOKUP(A1595,Übersicht!$C$2:$L$67,10,FALSE)</f>
        <v>-</v>
      </c>
      <c r="U1595" s="25">
        <f>VLOOKUP(A1595,Übersicht!$C$2:$M$67,11,FALSE)</f>
        <v>400</v>
      </c>
      <c r="V1595" s="25" t="str">
        <f>VLOOKUP(A1595,Übersicht!$C$2:$N$67,12,FALSE)</f>
        <v>-</v>
      </c>
      <c r="W1595" s="25" t="str">
        <f>VLOOKUP(A1595,Übersicht!$C$2:$O$67,13,FALSE)</f>
        <v>-</v>
      </c>
      <c r="X1595" s="4" t="s">
        <v>67</v>
      </c>
    </row>
    <row r="1596" spans="1:24" x14ac:dyDescent="0.35">
      <c r="A1596" s="3">
        <v>4004</v>
      </c>
      <c r="B1596" t="s">
        <v>52</v>
      </c>
      <c r="C1596" t="s">
        <v>56</v>
      </c>
      <c r="D1596" s="23">
        <f>VLOOKUP(A1596,Übersicht!$C$2:$D$67,2,FALSE)</f>
        <v>0</v>
      </c>
      <c r="E1596" s="23">
        <f>VLOOKUP(A1596,Übersicht!$C$2:$E$67,3,FALSE)</f>
        <v>0</v>
      </c>
      <c r="F1596" s="3">
        <v>1590</v>
      </c>
      <c r="G1596" s="3">
        <f>VLOOKUP(A1596,Übersicht!$C$2:$P$67,14,FALSE)</f>
        <v>4</v>
      </c>
      <c r="H1596" s="3">
        <v>1</v>
      </c>
      <c r="I1596" s="24">
        <v>140102.76666666666</v>
      </c>
      <c r="J1596" s="3">
        <v>1996</v>
      </c>
      <c r="K1596" s="4">
        <f>IF(M1596-('MKG (best case)'!$K$2-J1596)&lt;=0,0,M1596-('MKG (best case)'!$K$2-J1596))</f>
        <v>35</v>
      </c>
      <c r="L1596" s="21">
        <f>VLOOKUP(A1596,Übersicht!$C$2:$F$67,4,FALSE)</f>
        <v>60</v>
      </c>
      <c r="M1596" s="21">
        <f>VLOOKUP(A1596,Übersicht!$C$2:$F$67,4,FALSE)</f>
        <v>60</v>
      </c>
      <c r="N1596" s="3" t="s">
        <v>67</v>
      </c>
      <c r="O1596" s="3">
        <v>1</v>
      </c>
      <c r="P1596" s="4">
        <f>VLOOKUP(A1596,Übersicht!$C$2:$I$67,7,FALSE)*100</f>
        <v>0</v>
      </c>
      <c r="Q1596" s="4" t="s">
        <v>67</v>
      </c>
      <c r="R1596" s="4">
        <f>VLOOKUP(A1596,Übersicht!$C$2:$J$67,8,FALSE)*100</f>
        <v>100</v>
      </c>
      <c r="S1596" s="4" t="str">
        <f>VLOOKUP(A1596,Übersicht!$C$2:$K$67,9,FALSE)</f>
        <v>-</v>
      </c>
      <c r="T1596" s="4" t="str">
        <f>VLOOKUP(A1596,Übersicht!$C$2:$L$67,10,FALSE)</f>
        <v>-</v>
      </c>
      <c r="U1596" s="25">
        <f>VLOOKUP(A1596,Übersicht!$C$2:$M$67,11,FALSE)</f>
        <v>400</v>
      </c>
      <c r="V1596" s="25" t="str">
        <f>VLOOKUP(A1596,Übersicht!$C$2:$N$67,12,FALSE)</f>
        <v>-</v>
      </c>
      <c r="W1596" s="25" t="str">
        <f>VLOOKUP(A1596,Übersicht!$C$2:$O$67,13,FALSE)</f>
        <v>-</v>
      </c>
      <c r="X1596" s="4" t="s">
        <v>67</v>
      </c>
    </row>
    <row r="1597" spans="1:24" x14ac:dyDescent="0.35">
      <c r="A1597" s="3">
        <v>4004</v>
      </c>
      <c r="B1597" t="s">
        <v>52</v>
      </c>
      <c r="C1597" t="s">
        <v>56</v>
      </c>
      <c r="D1597" s="23">
        <f>VLOOKUP(A1597,Übersicht!$C$2:$D$67,2,FALSE)</f>
        <v>0</v>
      </c>
      <c r="E1597" s="23">
        <f>VLOOKUP(A1597,Übersicht!$C$2:$E$67,3,FALSE)</f>
        <v>0</v>
      </c>
      <c r="F1597" s="3">
        <v>1591</v>
      </c>
      <c r="G1597" s="3">
        <f>VLOOKUP(A1597,Übersicht!$C$2:$P$67,14,FALSE)</f>
        <v>4</v>
      </c>
      <c r="H1597" s="3">
        <v>1</v>
      </c>
      <c r="I1597" s="24">
        <v>140102.76666666666</v>
      </c>
      <c r="J1597" s="3">
        <v>1997</v>
      </c>
      <c r="K1597" s="4">
        <f>IF(M1597-('MKG (best case)'!$K$2-J1597)&lt;=0,0,M1597-('MKG (best case)'!$K$2-J1597))</f>
        <v>36</v>
      </c>
      <c r="L1597" s="21">
        <f>VLOOKUP(A1597,Übersicht!$C$2:$F$67,4,FALSE)</f>
        <v>60</v>
      </c>
      <c r="M1597" s="21">
        <f>VLOOKUP(A1597,Übersicht!$C$2:$F$67,4,FALSE)</f>
        <v>60</v>
      </c>
      <c r="N1597" s="3" t="s">
        <v>67</v>
      </c>
      <c r="O1597" s="3">
        <v>1</v>
      </c>
      <c r="P1597" s="4">
        <f>VLOOKUP(A1597,Übersicht!$C$2:$I$67,7,FALSE)*100</f>
        <v>0</v>
      </c>
      <c r="Q1597" s="4" t="s">
        <v>67</v>
      </c>
      <c r="R1597" s="4">
        <f>VLOOKUP(A1597,Übersicht!$C$2:$J$67,8,FALSE)*100</f>
        <v>100</v>
      </c>
      <c r="S1597" s="4" t="str">
        <f>VLOOKUP(A1597,Übersicht!$C$2:$K$67,9,FALSE)</f>
        <v>-</v>
      </c>
      <c r="T1597" s="4" t="str">
        <f>VLOOKUP(A1597,Übersicht!$C$2:$L$67,10,FALSE)</f>
        <v>-</v>
      </c>
      <c r="U1597" s="25">
        <f>VLOOKUP(A1597,Übersicht!$C$2:$M$67,11,FALSE)</f>
        <v>400</v>
      </c>
      <c r="V1597" s="25" t="str">
        <f>VLOOKUP(A1597,Übersicht!$C$2:$N$67,12,FALSE)</f>
        <v>-</v>
      </c>
      <c r="W1597" s="25" t="str">
        <f>VLOOKUP(A1597,Übersicht!$C$2:$O$67,13,FALSE)</f>
        <v>-</v>
      </c>
      <c r="X1597" s="4" t="s">
        <v>67</v>
      </c>
    </row>
    <row r="1598" spans="1:24" x14ac:dyDescent="0.35">
      <c r="A1598" s="3">
        <v>4004</v>
      </c>
      <c r="B1598" t="s">
        <v>52</v>
      </c>
      <c r="C1598" t="s">
        <v>56</v>
      </c>
      <c r="D1598" s="23">
        <f>VLOOKUP(A1598,Übersicht!$C$2:$D$67,2,FALSE)</f>
        <v>0</v>
      </c>
      <c r="E1598" s="23">
        <f>VLOOKUP(A1598,Übersicht!$C$2:$E$67,3,FALSE)</f>
        <v>0</v>
      </c>
      <c r="F1598" s="3">
        <v>1592</v>
      </c>
      <c r="G1598" s="3">
        <f>VLOOKUP(A1598,Übersicht!$C$2:$P$67,14,FALSE)</f>
        <v>4</v>
      </c>
      <c r="H1598" s="3">
        <v>1</v>
      </c>
      <c r="I1598" s="24">
        <v>140102.76666666666</v>
      </c>
      <c r="J1598" s="3">
        <v>1998</v>
      </c>
      <c r="K1598" s="4">
        <f>IF(M1598-('MKG (best case)'!$K$2-J1598)&lt;=0,0,M1598-('MKG (best case)'!$K$2-J1598))</f>
        <v>37</v>
      </c>
      <c r="L1598" s="21">
        <f>VLOOKUP(A1598,Übersicht!$C$2:$F$67,4,FALSE)</f>
        <v>60</v>
      </c>
      <c r="M1598" s="21">
        <f>VLOOKUP(A1598,Übersicht!$C$2:$F$67,4,FALSE)</f>
        <v>60</v>
      </c>
      <c r="N1598" s="3" t="s">
        <v>67</v>
      </c>
      <c r="O1598" s="3">
        <v>1</v>
      </c>
      <c r="P1598" s="4">
        <f>VLOOKUP(A1598,Übersicht!$C$2:$I$67,7,FALSE)*100</f>
        <v>0</v>
      </c>
      <c r="Q1598" s="4" t="s">
        <v>67</v>
      </c>
      <c r="R1598" s="4">
        <f>VLOOKUP(A1598,Übersicht!$C$2:$J$67,8,FALSE)*100</f>
        <v>100</v>
      </c>
      <c r="S1598" s="4" t="str">
        <f>VLOOKUP(A1598,Übersicht!$C$2:$K$67,9,FALSE)</f>
        <v>-</v>
      </c>
      <c r="T1598" s="4" t="str">
        <f>VLOOKUP(A1598,Übersicht!$C$2:$L$67,10,FALSE)</f>
        <v>-</v>
      </c>
      <c r="U1598" s="25">
        <f>VLOOKUP(A1598,Übersicht!$C$2:$M$67,11,FALSE)</f>
        <v>400</v>
      </c>
      <c r="V1598" s="25" t="str">
        <f>VLOOKUP(A1598,Übersicht!$C$2:$N$67,12,FALSE)</f>
        <v>-</v>
      </c>
      <c r="W1598" s="25" t="str">
        <f>VLOOKUP(A1598,Übersicht!$C$2:$O$67,13,FALSE)</f>
        <v>-</v>
      </c>
      <c r="X1598" s="4" t="s">
        <v>67</v>
      </c>
    </row>
    <row r="1599" spans="1:24" x14ac:dyDescent="0.35">
      <c r="A1599" s="3">
        <v>4004</v>
      </c>
      <c r="B1599" t="s">
        <v>52</v>
      </c>
      <c r="C1599" t="s">
        <v>56</v>
      </c>
      <c r="D1599" s="23">
        <f>VLOOKUP(A1599,Übersicht!$C$2:$D$67,2,FALSE)</f>
        <v>0</v>
      </c>
      <c r="E1599" s="23">
        <f>VLOOKUP(A1599,Übersicht!$C$2:$E$67,3,FALSE)</f>
        <v>0</v>
      </c>
      <c r="F1599" s="3">
        <v>1593</v>
      </c>
      <c r="G1599" s="3">
        <f>VLOOKUP(A1599,Übersicht!$C$2:$P$67,14,FALSE)</f>
        <v>4</v>
      </c>
      <c r="H1599" s="3">
        <v>1</v>
      </c>
      <c r="I1599" s="24">
        <v>140102.76666666666</v>
      </c>
      <c r="J1599" s="3">
        <v>1999</v>
      </c>
      <c r="K1599" s="4">
        <f>IF(M1599-('MKG (best case)'!$K$2-J1599)&lt;=0,0,M1599-('MKG (best case)'!$K$2-J1599))</f>
        <v>38</v>
      </c>
      <c r="L1599" s="21">
        <f>VLOOKUP(A1599,Übersicht!$C$2:$F$67,4,FALSE)</f>
        <v>60</v>
      </c>
      <c r="M1599" s="21">
        <f>VLOOKUP(A1599,Übersicht!$C$2:$F$67,4,FALSE)</f>
        <v>60</v>
      </c>
      <c r="N1599" s="3" t="s">
        <v>67</v>
      </c>
      <c r="O1599" s="3">
        <v>1</v>
      </c>
      <c r="P1599" s="4">
        <f>VLOOKUP(A1599,Übersicht!$C$2:$I$67,7,FALSE)*100</f>
        <v>0</v>
      </c>
      <c r="Q1599" s="4" t="s">
        <v>67</v>
      </c>
      <c r="R1599" s="4">
        <f>VLOOKUP(A1599,Übersicht!$C$2:$J$67,8,FALSE)*100</f>
        <v>100</v>
      </c>
      <c r="S1599" s="4" t="str">
        <f>VLOOKUP(A1599,Übersicht!$C$2:$K$67,9,FALSE)</f>
        <v>-</v>
      </c>
      <c r="T1599" s="4" t="str">
        <f>VLOOKUP(A1599,Übersicht!$C$2:$L$67,10,FALSE)</f>
        <v>-</v>
      </c>
      <c r="U1599" s="25">
        <f>VLOOKUP(A1599,Übersicht!$C$2:$M$67,11,FALSE)</f>
        <v>400</v>
      </c>
      <c r="V1599" s="25" t="str">
        <f>VLOOKUP(A1599,Übersicht!$C$2:$N$67,12,FALSE)</f>
        <v>-</v>
      </c>
      <c r="W1599" s="25" t="str">
        <f>VLOOKUP(A1599,Übersicht!$C$2:$O$67,13,FALSE)</f>
        <v>-</v>
      </c>
      <c r="X1599" s="4" t="s">
        <v>67</v>
      </c>
    </row>
    <row r="1600" spans="1:24" x14ac:dyDescent="0.35">
      <c r="A1600" s="3">
        <v>4004</v>
      </c>
      <c r="B1600" t="s">
        <v>52</v>
      </c>
      <c r="C1600" t="s">
        <v>56</v>
      </c>
      <c r="D1600" s="23">
        <f>VLOOKUP(A1600,Übersicht!$C$2:$D$67,2,FALSE)</f>
        <v>0</v>
      </c>
      <c r="E1600" s="23">
        <f>VLOOKUP(A1600,Übersicht!$C$2:$E$67,3,FALSE)</f>
        <v>0</v>
      </c>
      <c r="F1600" s="3">
        <v>1594</v>
      </c>
      <c r="G1600" s="3">
        <f>VLOOKUP(A1600,Übersicht!$C$2:$P$67,14,FALSE)</f>
        <v>4</v>
      </c>
      <c r="H1600" s="3">
        <v>1</v>
      </c>
      <c r="I1600" s="24">
        <v>140102.76666666666</v>
      </c>
      <c r="J1600" s="3">
        <v>2000</v>
      </c>
      <c r="K1600" s="4">
        <f>IF(M1600-('MKG (best case)'!$K$2-J1600)&lt;=0,0,M1600-('MKG (best case)'!$K$2-J1600))</f>
        <v>39</v>
      </c>
      <c r="L1600" s="21">
        <f>VLOOKUP(A1600,Übersicht!$C$2:$F$67,4,FALSE)</f>
        <v>60</v>
      </c>
      <c r="M1600" s="21">
        <f>VLOOKUP(A1600,Übersicht!$C$2:$F$67,4,FALSE)</f>
        <v>60</v>
      </c>
      <c r="N1600" s="3" t="s">
        <v>67</v>
      </c>
      <c r="O1600" s="3">
        <v>1</v>
      </c>
      <c r="P1600" s="4">
        <f>VLOOKUP(A1600,Übersicht!$C$2:$I$67,7,FALSE)*100</f>
        <v>0</v>
      </c>
      <c r="Q1600" s="4" t="s">
        <v>67</v>
      </c>
      <c r="R1600" s="4">
        <f>VLOOKUP(A1600,Übersicht!$C$2:$J$67,8,FALSE)*100</f>
        <v>100</v>
      </c>
      <c r="S1600" s="4" t="str">
        <f>VLOOKUP(A1600,Übersicht!$C$2:$K$67,9,FALSE)</f>
        <v>-</v>
      </c>
      <c r="T1600" s="4" t="str">
        <f>VLOOKUP(A1600,Übersicht!$C$2:$L$67,10,FALSE)</f>
        <v>-</v>
      </c>
      <c r="U1600" s="25">
        <f>VLOOKUP(A1600,Übersicht!$C$2:$M$67,11,FALSE)</f>
        <v>400</v>
      </c>
      <c r="V1600" s="25" t="str">
        <f>VLOOKUP(A1600,Übersicht!$C$2:$N$67,12,FALSE)</f>
        <v>-</v>
      </c>
      <c r="W1600" s="25" t="str">
        <f>VLOOKUP(A1600,Übersicht!$C$2:$O$67,13,FALSE)</f>
        <v>-</v>
      </c>
      <c r="X1600" s="4" t="s">
        <v>67</v>
      </c>
    </row>
    <row r="1601" spans="1:24" x14ac:dyDescent="0.35">
      <c r="A1601" s="3">
        <v>4004</v>
      </c>
      <c r="B1601" t="s">
        <v>52</v>
      </c>
      <c r="C1601" t="s">
        <v>56</v>
      </c>
      <c r="D1601" s="23">
        <f>VLOOKUP(A1601,Übersicht!$C$2:$D$67,2,FALSE)</f>
        <v>0</v>
      </c>
      <c r="E1601" s="23">
        <f>VLOOKUP(A1601,Übersicht!$C$2:$E$67,3,FALSE)</f>
        <v>0</v>
      </c>
      <c r="F1601" s="3">
        <v>1595</v>
      </c>
      <c r="G1601" s="3">
        <f>VLOOKUP(A1601,Übersicht!$C$2:$P$67,14,FALSE)</f>
        <v>4</v>
      </c>
      <c r="H1601" s="3">
        <v>1</v>
      </c>
      <c r="I1601" s="24">
        <v>140102.76666666666</v>
      </c>
      <c r="J1601" s="3">
        <v>2001</v>
      </c>
      <c r="K1601" s="4">
        <f>IF(M1601-('MKG (best case)'!$K$2-J1601)&lt;=0,0,M1601-('MKG (best case)'!$K$2-J1601))</f>
        <v>40</v>
      </c>
      <c r="L1601" s="21">
        <f>VLOOKUP(A1601,Übersicht!$C$2:$F$67,4,FALSE)</f>
        <v>60</v>
      </c>
      <c r="M1601" s="21">
        <f>VLOOKUP(A1601,Übersicht!$C$2:$F$67,4,FALSE)</f>
        <v>60</v>
      </c>
      <c r="N1601" s="3" t="s">
        <v>67</v>
      </c>
      <c r="O1601" s="3">
        <v>1</v>
      </c>
      <c r="P1601" s="4">
        <f>VLOOKUP(A1601,Übersicht!$C$2:$I$67,7,FALSE)*100</f>
        <v>0</v>
      </c>
      <c r="Q1601" s="4" t="s">
        <v>67</v>
      </c>
      <c r="R1601" s="4">
        <f>VLOOKUP(A1601,Übersicht!$C$2:$J$67,8,FALSE)*100</f>
        <v>100</v>
      </c>
      <c r="S1601" s="4" t="str">
        <f>VLOOKUP(A1601,Übersicht!$C$2:$K$67,9,FALSE)</f>
        <v>-</v>
      </c>
      <c r="T1601" s="4" t="str">
        <f>VLOOKUP(A1601,Übersicht!$C$2:$L$67,10,FALSE)</f>
        <v>-</v>
      </c>
      <c r="U1601" s="25">
        <f>VLOOKUP(A1601,Übersicht!$C$2:$M$67,11,FALSE)</f>
        <v>400</v>
      </c>
      <c r="V1601" s="25" t="str">
        <f>VLOOKUP(A1601,Übersicht!$C$2:$N$67,12,FALSE)</f>
        <v>-</v>
      </c>
      <c r="W1601" s="25" t="str">
        <f>VLOOKUP(A1601,Übersicht!$C$2:$O$67,13,FALSE)</f>
        <v>-</v>
      </c>
      <c r="X1601" s="4" t="s">
        <v>67</v>
      </c>
    </row>
    <row r="1602" spans="1:24" x14ac:dyDescent="0.35">
      <c r="A1602" s="3">
        <v>4004</v>
      </c>
      <c r="B1602" t="s">
        <v>52</v>
      </c>
      <c r="C1602" t="s">
        <v>56</v>
      </c>
      <c r="D1602" s="23">
        <f>VLOOKUP(A1602,Übersicht!$C$2:$D$67,2,FALSE)</f>
        <v>0</v>
      </c>
      <c r="E1602" s="23">
        <f>VLOOKUP(A1602,Übersicht!$C$2:$E$67,3,FALSE)</f>
        <v>0</v>
      </c>
      <c r="F1602" s="3">
        <v>1596</v>
      </c>
      <c r="G1602" s="3">
        <f>VLOOKUP(A1602,Übersicht!$C$2:$P$67,14,FALSE)</f>
        <v>4</v>
      </c>
      <c r="H1602" s="3">
        <v>1</v>
      </c>
      <c r="I1602" s="24">
        <v>140102.76666666666</v>
      </c>
      <c r="J1602" s="3">
        <v>2002</v>
      </c>
      <c r="K1602" s="4">
        <f>IF(M1602-('MKG (best case)'!$K$2-J1602)&lt;=0,0,M1602-('MKG (best case)'!$K$2-J1602))</f>
        <v>41</v>
      </c>
      <c r="L1602" s="21">
        <f>VLOOKUP(A1602,Übersicht!$C$2:$F$67,4,FALSE)</f>
        <v>60</v>
      </c>
      <c r="M1602" s="21">
        <f>VLOOKUP(A1602,Übersicht!$C$2:$F$67,4,FALSE)</f>
        <v>60</v>
      </c>
      <c r="N1602" s="3" t="s">
        <v>67</v>
      </c>
      <c r="O1602" s="3">
        <v>1</v>
      </c>
      <c r="P1602" s="4">
        <f>VLOOKUP(A1602,Übersicht!$C$2:$I$67,7,FALSE)*100</f>
        <v>0</v>
      </c>
      <c r="Q1602" s="4" t="s">
        <v>67</v>
      </c>
      <c r="R1602" s="4">
        <f>VLOOKUP(A1602,Übersicht!$C$2:$J$67,8,FALSE)*100</f>
        <v>100</v>
      </c>
      <c r="S1602" s="4" t="str">
        <f>VLOOKUP(A1602,Übersicht!$C$2:$K$67,9,FALSE)</f>
        <v>-</v>
      </c>
      <c r="T1602" s="4" t="str">
        <f>VLOOKUP(A1602,Übersicht!$C$2:$L$67,10,FALSE)</f>
        <v>-</v>
      </c>
      <c r="U1602" s="25">
        <f>VLOOKUP(A1602,Übersicht!$C$2:$M$67,11,FALSE)</f>
        <v>400</v>
      </c>
      <c r="V1602" s="25" t="str">
        <f>VLOOKUP(A1602,Übersicht!$C$2:$N$67,12,FALSE)</f>
        <v>-</v>
      </c>
      <c r="W1602" s="25" t="str">
        <f>VLOOKUP(A1602,Übersicht!$C$2:$O$67,13,FALSE)</f>
        <v>-</v>
      </c>
      <c r="X1602" s="4" t="s">
        <v>67</v>
      </c>
    </row>
    <row r="1603" spans="1:24" x14ac:dyDescent="0.35">
      <c r="A1603" s="3">
        <v>4004</v>
      </c>
      <c r="B1603" t="s">
        <v>52</v>
      </c>
      <c r="C1603" t="s">
        <v>56</v>
      </c>
      <c r="D1603" s="23">
        <f>VLOOKUP(A1603,Übersicht!$C$2:$D$67,2,FALSE)</f>
        <v>0</v>
      </c>
      <c r="E1603" s="23">
        <f>VLOOKUP(A1603,Übersicht!$C$2:$E$67,3,FALSE)</f>
        <v>0</v>
      </c>
      <c r="F1603" s="3">
        <v>1597</v>
      </c>
      <c r="G1603" s="3">
        <f>VLOOKUP(A1603,Übersicht!$C$2:$P$67,14,FALSE)</f>
        <v>4</v>
      </c>
      <c r="H1603" s="3">
        <v>1</v>
      </c>
      <c r="I1603" s="24">
        <v>140102.76666666666</v>
      </c>
      <c r="J1603" s="3">
        <v>2003</v>
      </c>
      <c r="K1603" s="4">
        <f>IF(M1603-('MKG (best case)'!$K$2-J1603)&lt;=0,0,M1603-('MKG (best case)'!$K$2-J1603))</f>
        <v>42</v>
      </c>
      <c r="L1603" s="21">
        <f>VLOOKUP(A1603,Übersicht!$C$2:$F$67,4,FALSE)</f>
        <v>60</v>
      </c>
      <c r="M1603" s="21">
        <f>VLOOKUP(A1603,Übersicht!$C$2:$F$67,4,FALSE)</f>
        <v>60</v>
      </c>
      <c r="N1603" s="3" t="s">
        <v>67</v>
      </c>
      <c r="O1603" s="3">
        <v>1</v>
      </c>
      <c r="P1603" s="4">
        <f>VLOOKUP(A1603,Übersicht!$C$2:$I$67,7,FALSE)*100</f>
        <v>0</v>
      </c>
      <c r="Q1603" s="4" t="s">
        <v>67</v>
      </c>
      <c r="R1603" s="4">
        <f>VLOOKUP(A1603,Übersicht!$C$2:$J$67,8,FALSE)*100</f>
        <v>100</v>
      </c>
      <c r="S1603" s="4" t="str">
        <f>VLOOKUP(A1603,Übersicht!$C$2:$K$67,9,FALSE)</f>
        <v>-</v>
      </c>
      <c r="T1603" s="4" t="str">
        <f>VLOOKUP(A1603,Übersicht!$C$2:$L$67,10,FALSE)</f>
        <v>-</v>
      </c>
      <c r="U1603" s="25">
        <f>VLOOKUP(A1603,Übersicht!$C$2:$M$67,11,FALSE)</f>
        <v>400</v>
      </c>
      <c r="V1603" s="25" t="str">
        <f>VLOOKUP(A1603,Übersicht!$C$2:$N$67,12,FALSE)</f>
        <v>-</v>
      </c>
      <c r="W1603" s="25" t="str">
        <f>VLOOKUP(A1603,Übersicht!$C$2:$O$67,13,FALSE)</f>
        <v>-</v>
      </c>
      <c r="X1603" s="4" t="s">
        <v>67</v>
      </c>
    </row>
    <row r="1604" spans="1:24" x14ac:dyDescent="0.35">
      <c r="A1604" s="3">
        <v>4004</v>
      </c>
      <c r="B1604" t="s">
        <v>52</v>
      </c>
      <c r="C1604" t="s">
        <v>56</v>
      </c>
      <c r="D1604" s="23">
        <f>VLOOKUP(A1604,Übersicht!$C$2:$D$67,2,FALSE)</f>
        <v>0</v>
      </c>
      <c r="E1604" s="23">
        <f>VLOOKUP(A1604,Übersicht!$C$2:$E$67,3,FALSE)</f>
        <v>0</v>
      </c>
      <c r="F1604" s="3">
        <v>1598</v>
      </c>
      <c r="G1604" s="3">
        <f>VLOOKUP(A1604,Übersicht!$C$2:$P$67,14,FALSE)</f>
        <v>4</v>
      </c>
      <c r="H1604" s="3">
        <v>1</v>
      </c>
      <c r="I1604" s="24">
        <v>140102.76666666666</v>
      </c>
      <c r="J1604" s="3">
        <v>2004</v>
      </c>
      <c r="K1604" s="4">
        <f>IF(M1604-('MKG (best case)'!$K$2-J1604)&lt;=0,0,M1604-('MKG (best case)'!$K$2-J1604))</f>
        <v>43</v>
      </c>
      <c r="L1604" s="21">
        <f>VLOOKUP(A1604,Übersicht!$C$2:$F$67,4,FALSE)</f>
        <v>60</v>
      </c>
      <c r="M1604" s="21">
        <f>VLOOKUP(A1604,Übersicht!$C$2:$F$67,4,FALSE)</f>
        <v>60</v>
      </c>
      <c r="N1604" s="3" t="s">
        <v>67</v>
      </c>
      <c r="O1604" s="3">
        <v>1</v>
      </c>
      <c r="P1604" s="4">
        <f>VLOOKUP(A1604,Übersicht!$C$2:$I$67,7,FALSE)*100</f>
        <v>0</v>
      </c>
      <c r="Q1604" s="4" t="s">
        <v>67</v>
      </c>
      <c r="R1604" s="4">
        <f>VLOOKUP(A1604,Übersicht!$C$2:$J$67,8,FALSE)*100</f>
        <v>100</v>
      </c>
      <c r="S1604" s="4" t="str">
        <f>VLOOKUP(A1604,Übersicht!$C$2:$K$67,9,FALSE)</f>
        <v>-</v>
      </c>
      <c r="T1604" s="4" t="str">
        <f>VLOOKUP(A1604,Übersicht!$C$2:$L$67,10,FALSE)</f>
        <v>-</v>
      </c>
      <c r="U1604" s="25">
        <f>VLOOKUP(A1604,Übersicht!$C$2:$M$67,11,FALSE)</f>
        <v>400</v>
      </c>
      <c r="V1604" s="25" t="str">
        <f>VLOOKUP(A1604,Übersicht!$C$2:$N$67,12,FALSE)</f>
        <v>-</v>
      </c>
      <c r="W1604" s="25" t="str">
        <f>VLOOKUP(A1604,Übersicht!$C$2:$O$67,13,FALSE)</f>
        <v>-</v>
      </c>
      <c r="X1604" s="4" t="s">
        <v>67</v>
      </c>
    </row>
    <row r="1605" spans="1:24" x14ac:dyDescent="0.35">
      <c r="A1605" s="3">
        <v>4004</v>
      </c>
      <c r="B1605" t="s">
        <v>52</v>
      </c>
      <c r="C1605" t="s">
        <v>56</v>
      </c>
      <c r="D1605" s="23">
        <f>VLOOKUP(A1605,Übersicht!$C$2:$D$67,2,FALSE)</f>
        <v>0</v>
      </c>
      <c r="E1605" s="23">
        <f>VLOOKUP(A1605,Übersicht!$C$2:$E$67,3,FALSE)</f>
        <v>0</v>
      </c>
      <c r="F1605" s="3">
        <v>1599</v>
      </c>
      <c r="G1605" s="3">
        <f>VLOOKUP(A1605,Übersicht!$C$2:$P$67,14,FALSE)</f>
        <v>4</v>
      </c>
      <c r="H1605" s="3">
        <v>1</v>
      </c>
      <c r="I1605" s="24">
        <v>140102.76666666666</v>
      </c>
      <c r="J1605" s="3">
        <v>2005</v>
      </c>
      <c r="K1605" s="4">
        <f>IF(M1605-('MKG (best case)'!$K$2-J1605)&lt;=0,0,M1605-('MKG (best case)'!$K$2-J1605))</f>
        <v>44</v>
      </c>
      <c r="L1605" s="21">
        <f>VLOOKUP(A1605,Übersicht!$C$2:$F$67,4,FALSE)</f>
        <v>60</v>
      </c>
      <c r="M1605" s="21">
        <f>VLOOKUP(A1605,Übersicht!$C$2:$F$67,4,FALSE)</f>
        <v>60</v>
      </c>
      <c r="N1605" s="3" t="s">
        <v>67</v>
      </c>
      <c r="O1605" s="3">
        <v>1</v>
      </c>
      <c r="P1605" s="4">
        <f>VLOOKUP(A1605,Übersicht!$C$2:$I$67,7,FALSE)*100</f>
        <v>0</v>
      </c>
      <c r="Q1605" s="4" t="s">
        <v>67</v>
      </c>
      <c r="R1605" s="4">
        <f>VLOOKUP(A1605,Übersicht!$C$2:$J$67,8,FALSE)*100</f>
        <v>100</v>
      </c>
      <c r="S1605" s="4" t="str">
        <f>VLOOKUP(A1605,Übersicht!$C$2:$K$67,9,FALSE)</f>
        <v>-</v>
      </c>
      <c r="T1605" s="4" t="str">
        <f>VLOOKUP(A1605,Übersicht!$C$2:$L$67,10,FALSE)</f>
        <v>-</v>
      </c>
      <c r="U1605" s="25">
        <f>VLOOKUP(A1605,Übersicht!$C$2:$M$67,11,FALSE)</f>
        <v>400</v>
      </c>
      <c r="V1605" s="25" t="str">
        <f>VLOOKUP(A1605,Übersicht!$C$2:$N$67,12,FALSE)</f>
        <v>-</v>
      </c>
      <c r="W1605" s="25" t="str">
        <f>VLOOKUP(A1605,Übersicht!$C$2:$O$67,13,FALSE)</f>
        <v>-</v>
      </c>
      <c r="X1605" s="4" t="s">
        <v>67</v>
      </c>
    </row>
    <row r="1606" spans="1:24" x14ac:dyDescent="0.35">
      <c r="A1606" s="3">
        <v>4004</v>
      </c>
      <c r="B1606" t="s">
        <v>52</v>
      </c>
      <c r="C1606" t="s">
        <v>56</v>
      </c>
      <c r="D1606" s="23">
        <f>VLOOKUP(A1606,Übersicht!$C$2:$D$67,2,FALSE)</f>
        <v>0</v>
      </c>
      <c r="E1606" s="23">
        <f>VLOOKUP(A1606,Übersicht!$C$2:$E$67,3,FALSE)</f>
        <v>0</v>
      </c>
      <c r="F1606" s="3">
        <v>1600</v>
      </c>
      <c r="G1606" s="3">
        <f>VLOOKUP(A1606,Übersicht!$C$2:$P$67,14,FALSE)</f>
        <v>4</v>
      </c>
      <c r="H1606" s="3">
        <v>1</v>
      </c>
      <c r="I1606" s="24">
        <v>140102.76666666666</v>
      </c>
      <c r="J1606" s="3">
        <v>2006</v>
      </c>
      <c r="K1606" s="4">
        <f>IF(M1606-('MKG (best case)'!$K$2-J1606)&lt;=0,0,M1606-('MKG (best case)'!$K$2-J1606))</f>
        <v>45</v>
      </c>
      <c r="L1606" s="21">
        <f>VLOOKUP(A1606,Übersicht!$C$2:$F$67,4,FALSE)</f>
        <v>60</v>
      </c>
      <c r="M1606" s="21">
        <f>VLOOKUP(A1606,Übersicht!$C$2:$F$67,4,FALSE)</f>
        <v>60</v>
      </c>
      <c r="N1606" s="3" t="s">
        <v>67</v>
      </c>
      <c r="O1606" s="3">
        <v>1</v>
      </c>
      <c r="P1606" s="4">
        <f>VLOOKUP(A1606,Übersicht!$C$2:$I$67,7,FALSE)*100</f>
        <v>0</v>
      </c>
      <c r="Q1606" s="4" t="s">
        <v>67</v>
      </c>
      <c r="R1606" s="4">
        <f>VLOOKUP(A1606,Übersicht!$C$2:$J$67,8,FALSE)*100</f>
        <v>100</v>
      </c>
      <c r="S1606" s="4" t="str">
        <f>VLOOKUP(A1606,Übersicht!$C$2:$K$67,9,FALSE)</f>
        <v>-</v>
      </c>
      <c r="T1606" s="4" t="str">
        <f>VLOOKUP(A1606,Übersicht!$C$2:$L$67,10,FALSE)</f>
        <v>-</v>
      </c>
      <c r="U1606" s="25">
        <f>VLOOKUP(A1606,Übersicht!$C$2:$M$67,11,FALSE)</f>
        <v>400</v>
      </c>
      <c r="V1606" s="25" t="str">
        <f>VLOOKUP(A1606,Übersicht!$C$2:$N$67,12,FALSE)</f>
        <v>-</v>
      </c>
      <c r="W1606" s="25" t="str">
        <f>VLOOKUP(A1606,Übersicht!$C$2:$O$67,13,FALSE)</f>
        <v>-</v>
      </c>
      <c r="X1606" s="4" t="s">
        <v>67</v>
      </c>
    </row>
    <row r="1607" spans="1:24" x14ac:dyDescent="0.35">
      <c r="A1607" s="3">
        <v>4004</v>
      </c>
      <c r="B1607" t="s">
        <v>52</v>
      </c>
      <c r="C1607" t="s">
        <v>56</v>
      </c>
      <c r="D1607" s="23">
        <f>VLOOKUP(A1607,Übersicht!$C$2:$D$67,2,FALSE)</f>
        <v>0</v>
      </c>
      <c r="E1607" s="23">
        <f>VLOOKUP(A1607,Übersicht!$C$2:$E$67,3,FALSE)</f>
        <v>0</v>
      </c>
      <c r="F1607" s="3">
        <v>1601</v>
      </c>
      <c r="G1607" s="3">
        <f>VLOOKUP(A1607,Übersicht!$C$2:$P$67,14,FALSE)</f>
        <v>4</v>
      </c>
      <c r="H1607" s="3">
        <v>1</v>
      </c>
      <c r="I1607" s="24">
        <v>140102.76666666666</v>
      </c>
      <c r="J1607" s="3">
        <v>2007</v>
      </c>
      <c r="K1607" s="4">
        <f>IF(M1607-('MKG (best case)'!$K$2-J1607)&lt;=0,0,M1607-('MKG (best case)'!$K$2-J1607))</f>
        <v>46</v>
      </c>
      <c r="L1607" s="21">
        <f>VLOOKUP(A1607,Übersicht!$C$2:$F$67,4,FALSE)</f>
        <v>60</v>
      </c>
      <c r="M1607" s="21">
        <f>VLOOKUP(A1607,Übersicht!$C$2:$F$67,4,FALSE)</f>
        <v>60</v>
      </c>
      <c r="N1607" s="3" t="s">
        <v>67</v>
      </c>
      <c r="O1607" s="3">
        <v>1</v>
      </c>
      <c r="P1607" s="4">
        <f>VLOOKUP(A1607,Übersicht!$C$2:$I$67,7,FALSE)*100</f>
        <v>0</v>
      </c>
      <c r="Q1607" s="4" t="s">
        <v>67</v>
      </c>
      <c r="R1607" s="4">
        <f>VLOOKUP(A1607,Übersicht!$C$2:$J$67,8,FALSE)*100</f>
        <v>100</v>
      </c>
      <c r="S1607" s="4" t="str">
        <f>VLOOKUP(A1607,Übersicht!$C$2:$K$67,9,FALSE)</f>
        <v>-</v>
      </c>
      <c r="T1607" s="4" t="str">
        <f>VLOOKUP(A1607,Übersicht!$C$2:$L$67,10,FALSE)</f>
        <v>-</v>
      </c>
      <c r="U1607" s="25">
        <f>VLOOKUP(A1607,Übersicht!$C$2:$M$67,11,FALSE)</f>
        <v>400</v>
      </c>
      <c r="V1607" s="25" t="str">
        <f>VLOOKUP(A1607,Übersicht!$C$2:$N$67,12,FALSE)</f>
        <v>-</v>
      </c>
      <c r="W1607" s="25" t="str">
        <f>VLOOKUP(A1607,Übersicht!$C$2:$O$67,13,FALSE)</f>
        <v>-</v>
      </c>
      <c r="X1607" s="4" t="s">
        <v>67</v>
      </c>
    </row>
    <row r="1608" spans="1:24" x14ac:dyDescent="0.35">
      <c r="A1608" s="3">
        <v>4004</v>
      </c>
      <c r="B1608" t="s">
        <v>52</v>
      </c>
      <c r="C1608" t="s">
        <v>56</v>
      </c>
      <c r="D1608" s="23">
        <f>VLOOKUP(A1608,Übersicht!$C$2:$D$67,2,FALSE)</f>
        <v>0</v>
      </c>
      <c r="E1608" s="23">
        <f>VLOOKUP(A1608,Übersicht!$C$2:$E$67,3,FALSE)</f>
        <v>0</v>
      </c>
      <c r="F1608" s="3">
        <v>1602</v>
      </c>
      <c r="G1608" s="3">
        <f>VLOOKUP(A1608,Übersicht!$C$2:$P$67,14,FALSE)</f>
        <v>4</v>
      </c>
      <c r="H1608" s="3">
        <v>1</v>
      </c>
      <c r="I1608" s="24">
        <v>140102.76666666666</v>
      </c>
      <c r="J1608" s="3">
        <v>2008</v>
      </c>
      <c r="K1608" s="4">
        <f>IF(M1608-('MKG (best case)'!$K$2-J1608)&lt;=0,0,M1608-('MKG (best case)'!$K$2-J1608))</f>
        <v>47</v>
      </c>
      <c r="L1608" s="21">
        <f>VLOOKUP(A1608,Übersicht!$C$2:$F$67,4,FALSE)</f>
        <v>60</v>
      </c>
      <c r="M1608" s="21">
        <f>VLOOKUP(A1608,Übersicht!$C$2:$F$67,4,FALSE)</f>
        <v>60</v>
      </c>
      <c r="N1608" s="3" t="s">
        <v>67</v>
      </c>
      <c r="O1608" s="3">
        <v>1</v>
      </c>
      <c r="P1608" s="4">
        <f>VLOOKUP(A1608,Übersicht!$C$2:$I$67,7,FALSE)*100</f>
        <v>0</v>
      </c>
      <c r="Q1608" s="4" t="s">
        <v>67</v>
      </c>
      <c r="R1608" s="4">
        <f>VLOOKUP(A1608,Übersicht!$C$2:$J$67,8,FALSE)*100</f>
        <v>100</v>
      </c>
      <c r="S1608" s="4" t="str">
        <f>VLOOKUP(A1608,Übersicht!$C$2:$K$67,9,FALSE)</f>
        <v>-</v>
      </c>
      <c r="T1608" s="4" t="str">
        <f>VLOOKUP(A1608,Übersicht!$C$2:$L$67,10,FALSE)</f>
        <v>-</v>
      </c>
      <c r="U1608" s="25">
        <f>VLOOKUP(A1608,Übersicht!$C$2:$M$67,11,FALSE)</f>
        <v>400</v>
      </c>
      <c r="V1608" s="25" t="str">
        <f>VLOOKUP(A1608,Übersicht!$C$2:$N$67,12,FALSE)</f>
        <v>-</v>
      </c>
      <c r="W1608" s="25" t="str">
        <f>VLOOKUP(A1608,Übersicht!$C$2:$O$67,13,FALSE)</f>
        <v>-</v>
      </c>
      <c r="X1608" s="4" t="s">
        <v>67</v>
      </c>
    </row>
    <row r="1609" spans="1:24" x14ac:dyDescent="0.35">
      <c r="A1609" s="3">
        <v>4004</v>
      </c>
      <c r="B1609" t="s">
        <v>52</v>
      </c>
      <c r="C1609" t="s">
        <v>56</v>
      </c>
      <c r="D1609" s="23">
        <f>VLOOKUP(A1609,Übersicht!$C$2:$D$67,2,FALSE)</f>
        <v>0</v>
      </c>
      <c r="E1609" s="23">
        <f>VLOOKUP(A1609,Übersicht!$C$2:$E$67,3,FALSE)</f>
        <v>0</v>
      </c>
      <c r="F1609" s="3">
        <v>1603</v>
      </c>
      <c r="G1609" s="3">
        <f>VLOOKUP(A1609,Übersicht!$C$2:$P$67,14,FALSE)</f>
        <v>4</v>
      </c>
      <c r="H1609" s="3">
        <v>1</v>
      </c>
      <c r="I1609" s="24">
        <v>140102.76666666666</v>
      </c>
      <c r="J1609" s="3">
        <v>2009</v>
      </c>
      <c r="K1609" s="4">
        <f>IF(M1609-('MKG (best case)'!$K$2-J1609)&lt;=0,0,M1609-('MKG (best case)'!$K$2-J1609))</f>
        <v>48</v>
      </c>
      <c r="L1609" s="21">
        <f>VLOOKUP(A1609,Übersicht!$C$2:$F$67,4,FALSE)</f>
        <v>60</v>
      </c>
      <c r="M1609" s="21">
        <f>VLOOKUP(A1609,Übersicht!$C$2:$F$67,4,FALSE)</f>
        <v>60</v>
      </c>
      <c r="N1609" s="3" t="s">
        <v>67</v>
      </c>
      <c r="O1609" s="3">
        <v>1</v>
      </c>
      <c r="P1609" s="4">
        <f>VLOOKUP(A1609,Übersicht!$C$2:$I$67,7,FALSE)*100</f>
        <v>0</v>
      </c>
      <c r="Q1609" s="4" t="s">
        <v>67</v>
      </c>
      <c r="R1609" s="4">
        <f>VLOOKUP(A1609,Übersicht!$C$2:$J$67,8,FALSE)*100</f>
        <v>100</v>
      </c>
      <c r="S1609" s="4" t="str">
        <f>VLOOKUP(A1609,Übersicht!$C$2:$K$67,9,FALSE)</f>
        <v>-</v>
      </c>
      <c r="T1609" s="4" t="str">
        <f>VLOOKUP(A1609,Übersicht!$C$2:$L$67,10,FALSE)</f>
        <v>-</v>
      </c>
      <c r="U1609" s="25">
        <f>VLOOKUP(A1609,Übersicht!$C$2:$M$67,11,FALSE)</f>
        <v>400</v>
      </c>
      <c r="V1609" s="25" t="str">
        <f>VLOOKUP(A1609,Übersicht!$C$2:$N$67,12,FALSE)</f>
        <v>-</v>
      </c>
      <c r="W1609" s="25" t="str">
        <f>VLOOKUP(A1609,Übersicht!$C$2:$O$67,13,FALSE)</f>
        <v>-</v>
      </c>
      <c r="X1609" s="4" t="s">
        <v>67</v>
      </c>
    </row>
    <row r="1610" spans="1:24" x14ac:dyDescent="0.35">
      <c r="A1610" s="3">
        <v>4004</v>
      </c>
      <c r="B1610" t="s">
        <v>52</v>
      </c>
      <c r="C1610" t="s">
        <v>56</v>
      </c>
      <c r="D1610" s="23">
        <f>VLOOKUP(A1610,Übersicht!$C$2:$D$67,2,FALSE)</f>
        <v>0</v>
      </c>
      <c r="E1610" s="23">
        <f>VLOOKUP(A1610,Übersicht!$C$2:$E$67,3,FALSE)</f>
        <v>0</v>
      </c>
      <c r="F1610" s="3">
        <v>1604</v>
      </c>
      <c r="G1610" s="3">
        <f>VLOOKUP(A1610,Übersicht!$C$2:$P$67,14,FALSE)</f>
        <v>4</v>
      </c>
      <c r="H1610" s="3">
        <v>1</v>
      </c>
      <c r="I1610" s="24">
        <v>140102.76666666666</v>
      </c>
      <c r="J1610" s="3">
        <v>2010</v>
      </c>
      <c r="K1610" s="4">
        <f>IF(M1610-('MKG (best case)'!$K$2-J1610)&lt;=0,0,M1610-('MKG (best case)'!$K$2-J1610))</f>
        <v>49</v>
      </c>
      <c r="L1610" s="21">
        <f>VLOOKUP(A1610,Übersicht!$C$2:$F$67,4,FALSE)</f>
        <v>60</v>
      </c>
      <c r="M1610" s="21">
        <f>VLOOKUP(A1610,Übersicht!$C$2:$F$67,4,FALSE)</f>
        <v>60</v>
      </c>
      <c r="N1610" s="3" t="s">
        <v>67</v>
      </c>
      <c r="O1610" s="3">
        <v>1</v>
      </c>
      <c r="P1610" s="4">
        <f>VLOOKUP(A1610,Übersicht!$C$2:$I$67,7,FALSE)*100</f>
        <v>0</v>
      </c>
      <c r="Q1610" s="4" t="s">
        <v>67</v>
      </c>
      <c r="R1610" s="4">
        <f>VLOOKUP(A1610,Übersicht!$C$2:$J$67,8,FALSE)*100</f>
        <v>100</v>
      </c>
      <c r="S1610" s="4" t="str">
        <f>VLOOKUP(A1610,Übersicht!$C$2:$K$67,9,FALSE)</f>
        <v>-</v>
      </c>
      <c r="T1610" s="4" t="str">
        <f>VLOOKUP(A1610,Übersicht!$C$2:$L$67,10,FALSE)</f>
        <v>-</v>
      </c>
      <c r="U1610" s="25">
        <f>VLOOKUP(A1610,Übersicht!$C$2:$M$67,11,FALSE)</f>
        <v>400</v>
      </c>
      <c r="V1610" s="25" t="str">
        <f>VLOOKUP(A1610,Übersicht!$C$2:$N$67,12,FALSE)</f>
        <v>-</v>
      </c>
      <c r="W1610" s="25" t="str">
        <f>VLOOKUP(A1610,Übersicht!$C$2:$O$67,13,FALSE)</f>
        <v>-</v>
      </c>
      <c r="X1610" s="4" t="s">
        <v>67</v>
      </c>
    </row>
    <row r="1611" spans="1:24" x14ac:dyDescent="0.35">
      <c r="A1611" s="3">
        <v>4004</v>
      </c>
      <c r="B1611" t="s">
        <v>52</v>
      </c>
      <c r="C1611" t="s">
        <v>56</v>
      </c>
      <c r="D1611" s="23">
        <f>VLOOKUP(A1611,Übersicht!$C$2:$D$67,2,FALSE)</f>
        <v>0</v>
      </c>
      <c r="E1611" s="23">
        <f>VLOOKUP(A1611,Übersicht!$C$2:$E$67,3,FALSE)</f>
        <v>0</v>
      </c>
      <c r="F1611" s="3">
        <v>1605</v>
      </c>
      <c r="G1611" s="3">
        <f>VLOOKUP(A1611,Übersicht!$C$2:$P$67,14,FALSE)</f>
        <v>4</v>
      </c>
      <c r="H1611" s="3">
        <v>1</v>
      </c>
      <c r="I1611" s="24">
        <v>140102.76666666666</v>
      </c>
      <c r="J1611" s="3">
        <v>2011</v>
      </c>
      <c r="K1611" s="4">
        <f>IF(M1611-('MKG (best case)'!$K$2-J1611)&lt;=0,0,M1611-('MKG (best case)'!$K$2-J1611))</f>
        <v>50</v>
      </c>
      <c r="L1611" s="21">
        <f>VLOOKUP(A1611,Übersicht!$C$2:$F$67,4,FALSE)</f>
        <v>60</v>
      </c>
      <c r="M1611" s="21">
        <f>VLOOKUP(A1611,Übersicht!$C$2:$F$67,4,FALSE)</f>
        <v>60</v>
      </c>
      <c r="N1611" s="3" t="s">
        <v>67</v>
      </c>
      <c r="O1611" s="3">
        <v>1</v>
      </c>
      <c r="P1611" s="4">
        <f>VLOOKUP(A1611,Übersicht!$C$2:$I$67,7,FALSE)*100</f>
        <v>0</v>
      </c>
      <c r="Q1611" s="4" t="s">
        <v>67</v>
      </c>
      <c r="R1611" s="4">
        <f>VLOOKUP(A1611,Übersicht!$C$2:$J$67,8,FALSE)*100</f>
        <v>100</v>
      </c>
      <c r="S1611" s="4" t="str">
        <f>VLOOKUP(A1611,Übersicht!$C$2:$K$67,9,FALSE)</f>
        <v>-</v>
      </c>
      <c r="T1611" s="4" t="str">
        <f>VLOOKUP(A1611,Übersicht!$C$2:$L$67,10,FALSE)</f>
        <v>-</v>
      </c>
      <c r="U1611" s="25">
        <f>VLOOKUP(A1611,Übersicht!$C$2:$M$67,11,FALSE)</f>
        <v>400</v>
      </c>
      <c r="V1611" s="25" t="str">
        <f>VLOOKUP(A1611,Übersicht!$C$2:$N$67,12,FALSE)</f>
        <v>-</v>
      </c>
      <c r="W1611" s="25" t="str">
        <f>VLOOKUP(A1611,Übersicht!$C$2:$O$67,13,FALSE)</f>
        <v>-</v>
      </c>
      <c r="X1611" s="4" t="s">
        <v>67</v>
      </c>
    </row>
    <row r="1612" spans="1:24" x14ac:dyDescent="0.35">
      <c r="A1612" s="3">
        <v>4004</v>
      </c>
      <c r="B1612" t="s">
        <v>52</v>
      </c>
      <c r="C1612" t="s">
        <v>56</v>
      </c>
      <c r="D1612" s="23">
        <f>VLOOKUP(A1612,Übersicht!$C$2:$D$67,2,FALSE)</f>
        <v>0</v>
      </c>
      <c r="E1612" s="23">
        <f>VLOOKUP(A1612,Übersicht!$C$2:$E$67,3,FALSE)</f>
        <v>0</v>
      </c>
      <c r="F1612" s="3">
        <v>1606</v>
      </c>
      <c r="G1612" s="3">
        <f>VLOOKUP(A1612,Übersicht!$C$2:$P$67,14,FALSE)</f>
        <v>4</v>
      </c>
      <c r="H1612" s="3">
        <v>1</v>
      </c>
      <c r="I1612" s="24">
        <v>140102.76666666666</v>
      </c>
      <c r="J1612" s="3">
        <v>2012</v>
      </c>
      <c r="K1612" s="4">
        <f>IF(M1612-('MKG (best case)'!$K$2-J1612)&lt;=0,0,M1612-('MKG (best case)'!$K$2-J1612))</f>
        <v>51</v>
      </c>
      <c r="L1612" s="21">
        <f>VLOOKUP(A1612,Übersicht!$C$2:$F$67,4,FALSE)</f>
        <v>60</v>
      </c>
      <c r="M1612" s="21">
        <f>VLOOKUP(A1612,Übersicht!$C$2:$F$67,4,FALSE)</f>
        <v>60</v>
      </c>
      <c r="N1612" s="3" t="s">
        <v>67</v>
      </c>
      <c r="O1612" s="3">
        <v>1</v>
      </c>
      <c r="P1612" s="4">
        <f>VLOOKUP(A1612,Übersicht!$C$2:$I$67,7,FALSE)*100</f>
        <v>0</v>
      </c>
      <c r="Q1612" s="4" t="s">
        <v>67</v>
      </c>
      <c r="R1612" s="4">
        <f>VLOOKUP(A1612,Übersicht!$C$2:$J$67,8,FALSE)*100</f>
        <v>100</v>
      </c>
      <c r="S1612" s="4" t="str">
        <f>VLOOKUP(A1612,Übersicht!$C$2:$K$67,9,FALSE)</f>
        <v>-</v>
      </c>
      <c r="T1612" s="4" t="str">
        <f>VLOOKUP(A1612,Übersicht!$C$2:$L$67,10,FALSE)</f>
        <v>-</v>
      </c>
      <c r="U1612" s="25">
        <f>VLOOKUP(A1612,Übersicht!$C$2:$M$67,11,FALSE)</f>
        <v>400</v>
      </c>
      <c r="V1612" s="25" t="str">
        <f>VLOOKUP(A1612,Übersicht!$C$2:$N$67,12,FALSE)</f>
        <v>-</v>
      </c>
      <c r="W1612" s="25" t="str">
        <f>VLOOKUP(A1612,Übersicht!$C$2:$O$67,13,FALSE)</f>
        <v>-</v>
      </c>
      <c r="X1612" s="4" t="s">
        <v>67</v>
      </c>
    </row>
    <row r="1613" spans="1:24" x14ac:dyDescent="0.35">
      <c r="A1613" s="3">
        <v>4004</v>
      </c>
      <c r="B1613" t="s">
        <v>52</v>
      </c>
      <c r="C1613" t="s">
        <v>56</v>
      </c>
      <c r="D1613" s="23">
        <f>VLOOKUP(A1613,Übersicht!$C$2:$D$67,2,FALSE)</f>
        <v>0</v>
      </c>
      <c r="E1613" s="23">
        <f>VLOOKUP(A1613,Übersicht!$C$2:$E$67,3,FALSE)</f>
        <v>0</v>
      </c>
      <c r="F1613" s="3">
        <v>1607</v>
      </c>
      <c r="G1613" s="3">
        <f>VLOOKUP(A1613,Übersicht!$C$2:$P$67,14,FALSE)</f>
        <v>4</v>
      </c>
      <c r="H1613" s="3">
        <v>1</v>
      </c>
      <c r="I1613" s="24">
        <v>140102.76666666666</v>
      </c>
      <c r="J1613" s="3">
        <v>2013</v>
      </c>
      <c r="K1613" s="4">
        <f>IF(M1613-('MKG (best case)'!$K$2-J1613)&lt;=0,0,M1613-('MKG (best case)'!$K$2-J1613))</f>
        <v>52</v>
      </c>
      <c r="L1613" s="21">
        <f>VLOOKUP(A1613,Übersicht!$C$2:$F$67,4,FALSE)</f>
        <v>60</v>
      </c>
      <c r="M1613" s="21">
        <f>VLOOKUP(A1613,Übersicht!$C$2:$F$67,4,FALSE)</f>
        <v>60</v>
      </c>
      <c r="N1613" s="3" t="s">
        <v>67</v>
      </c>
      <c r="O1613" s="3">
        <v>1</v>
      </c>
      <c r="P1613" s="4">
        <f>VLOOKUP(A1613,Übersicht!$C$2:$I$67,7,FALSE)*100</f>
        <v>0</v>
      </c>
      <c r="Q1613" s="4" t="s">
        <v>67</v>
      </c>
      <c r="R1613" s="4">
        <f>VLOOKUP(A1613,Übersicht!$C$2:$J$67,8,FALSE)*100</f>
        <v>100</v>
      </c>
      <c r="S1613" s="4" t="str">
        <f>VLOOKUP(A1613,Übersicht!$C$2:$K$67,9,FALSE)</f>
        <v>-</v>
      </c>
      <c r="T1613" s="4" t="str">
        <f>VLOOKUP(A1613,Übersicht!$C$2:$L$67,10,FALSE)</f>
        <v>-</v>
      </c>
      <c r="U1613" s="25">
        <f>VLOOKUP(A1613,Übersicht!$C$2:$M$67,11,FALSE)</f>
        <v>400</v>
      </c>
      <c r="V1613" s="25" t="str">
        <f>VLOOKUP(A1613,Übersicht!$C$2:$N$67,12,FALSE)</f>
        <v>-</v>
      </c>
      <c r="W1613" s="25" t="str">
        <f>VLOOKUP(A1613,Übersicht!$C$2:$O$67,13,FALSE)</f>
        <v>-</v>
      </c>
      <c r="X1613" s="4" t="s">
        <v>67</v>
      </c>
    </row>
    <row r="1614" spans="1:24" x14ac:dyDescent="0.35">
      <c r="A1614" s="3">
        <v>4004</v>
      </c>
      <c r="B1614" t="s">
        <v>52</v>
      </c>
      <c r="C1614" t="s">
        <v>56</v>
      </c>
      <c r="D1614" s="23">
        <f>VLOOKUP(A1614,Übersicht!$C$2:$D$67,2,FALSE)</f>
        <v>0</v>
      </c>
      <c r="E1614" s="23">
        <f>VLOOKUP(A1614,Übersicht!$C$2:$E$67,3,FALSE)</f>
        <v>0</v>
      </c>
      <c r="F1614" s="3">
        <v>1608</v>
      </c>
      <c r="G1614" s="3">
        <f>VLOOKUP(A1614,Übersicht!$C$2:$P$67,14,FALSE)</f>
        <v>4</v>
      </c>
      <c r="H1614" s="3">
        <v>1</v>
      </c>
      <c r="I1614" s="24">
        <v>140102.76666666666</v>
      </c>
      <c r="J1614" s="3">
        <v>2014</v>
      </c>
      <c r="K1614" s="4">
        <f>IF(M1614-('MKG (best case)'!$K$2-J1614)&lt;=0,0,M1614-('MKG (best case)'!$K$2-J1614))</f>
        <v>53</v>
      </c>
      <c r="L1614" s="21">
        <f>VLOOKUP(A1614,Übersicht!$C$2:$F$67,4,FALSE)</f>
        <v>60</v>
      </c>
      <c r="M1614" s="21">
        <f>VLOOKUP(A1614,Übersicht!$C$2:$F$67,4,FALSE)</f>
        <v>60</v>
      </c>
      <c r="N1614" s="3" t="s">
        <v>67</v>
      </c>
      <c r="O1614" s="3">
        <v>1</v>
      </c>
      <c r="P1614" s="4">
        <f>VLOOKUP(A1614,Übersicht!$C$2:$I$67,7,FALSE)*100</f>
        <v>0</v>
      </c>
      <c r="Q1614" s="4" t="s">
        <v>67</v>
      </c>
      <c r="R1614" s="4">
        <f>VLOOKUP(A1614,Übersicht!$C$2:$J$67,8,FALSE)*100</f>
        <v>100</v>
      </c>
      <c r="S1614" s="4" t="str">
        <f>VLOOKUP(A1614,Übersicht!$C$2:$K$67,9,FALSE)</f>
        <v>-</v>
      </c>
      <c r="T1614" s="4" t="str">
        <f>VLOOKUP(A1614,Übersicht!$C$2:$L$67,10,FALSE)</f>
        <v>-</v>
      </c>
      <c r="U1614" s="25">
        <f>VLOOKUP(A1614,Übersicht!$C$2:$M$67,11,FALSE)</f>
        <v>400</v>
      </c>
      <c r="V1614" s="25" t="str">
        <f>VLOOKUP(A1614,Übersicht!$C$2:$N$67,12,FALSE)</f>
        <v>-</v>
      </c>
      <c r="W1614" s="25" t="str">
        <f>VLOOKUP(A1614,Übersicht!$C$2:$O$67,13,FALSE)</f>
        <v>-</v>
      </c>
      <c r="X1614" s="4" t="s">
        <v>67</v>
      </c>
    </row>
    <row r="1615" spans="1:24" x14ac:dyDescent="0.35">
      <c r="A1615" s="3">
        <v>4004</v>
      </c>
      <c r="B1615" t="s">
        <v>52</v>
      </c>
      <c r="C1615" t="s">
        <v>56</v>
      </c>
      <c r="D1615" s="23">
        <f>VLOOKUP(A1615,Übersicht!$C$2:$D$67,2,FALSE)</f>
        <v>0</v>
      </c>
      <c r="E1615" s="23">
        <f>VLOOKUP(A1615,Übersicht!$C$2:$E$67,3,FALSE)</f>
        <v>0</v>
      </c>
      <c r="F1615" s="3">
        <v>1609</v>
      </c>
      <c r="G1615" s="3">
        <f>VLOOKUP(A1615,Übersicht!$C$2:$P$67,14,FALSE)</f>
        <v>4</v>
      </c>
      <c r="H1615" s="3">
        <v>1</v>
      </c>
      <c r="I1615" s="24">
        <v>140102.76666666666</v>
      </c>
      <c r="J1615" s="3">
        <v>2015</v>
      </c>
      <c r="K1615" s="4">
        <f>IF(M1615-('MKG (best case)'!$K$2-J1615)&lt;=0,0,M1615-('MKG (best case)'!$K$2-J1615))</f>
        <v>54</v>
      </c>
      <c r="L1615" s="21">
        <f>VLOOKUP(A1615,Übersicht!$C$2:$F$67,4,FALSE)</f>
        <v>60</v>
      </c>
      <c r="M1615" s="21">
        <f>VLOOKUP(A1615,Übersicht!$C$2:$F$67,4,FALSE)</f>
        <v>60</v>
      </c>
      <c r="N1615" s="3" t="s">
        <v>67</v>
      </c>
      <c r="O1615" s="3">
        <v>1</v>
      </c>
      <c r="P1615" s="4">
        <f>VLOOKUP(A1615,Übersicht!$C$2:$I$67,7,FALSE)*100</f>
        <v>0</v>
      </c>
      <c r="Q1615" s="4" t="s">
        <v>67</v>
      </c>
      <c r="R1615" s="4">
        <f>VLOOKUP(A1615,Übersicht!$C$2:$J$67,8,FALSE)*100</f>
        <v>100</v>
      </c>
      <c r="S1615" s="4" t="str">
        <f>VLOOKUP(A1615,Übersicht!$C$2:$K$67,9,FALSE)</f>
        <v>-</v>
      </c>
      <c r="T1615" s="4" t="str">
        <f>VLOOKUP(A1615,Übersicht!$C$2:$L$67,10,FALSE)</f>
        <v>-</v>
      </c>
      <c r="U1615" s="25">
        <f>VLOOKUP(A1615,Übersicht!$C$2:$M$67,11,FALSE)</f>
        <v>400</v>
      </c>
      <c r="V1615" s="25" t="str">
        <f>VLOOKUP(A1615,Übersicht!$C$2:$N$67,12,FALSE)</f>
        <v>-</v>
      </c>
      <c r="W1615" s="25" t="str">
        <f>VLOOKUP(A1615,Übersicht!$C$2:$O$67,13,FALSE)</f>
        <v>-</v>
      </c>
      <c r="X1615" s="4" t="s">
        <v>67</v>
      </c>
    </row>
    <row r="1616" spans="1:24" x14ac:dyDescent="0.35">
      <c r="A1616" s="3">
        <v>4004</v>
      </c>
      <c r="B1616" t="s">
        <v>52</v>
      </c>
      <c r="C1616" t="s">
        <v>56</v>
      </c>
      <c r="D1616" s="23">
        <f>VLOOKUP(A1616,Übersicht!$C$2:$D$67,2,FALSE)</f>
        <v>0</v>
      </c>
      <c r="E1616" s="23">
        <f>VLOOKUP(A1616,Übersicht!$C$2:$E$67,3,FALSE)</f>
        <v>0</v>
      </c>
      <c r="F1616" s="3">
        <v>1610</v>
      </c>
      <c r="G1616" s="3">
        <f>VLOOKUP(A1616,Übersicht!$C$2:$P$67,14,FALSE)</f>
        <v>4</v>
      </c>
      <c r="H1616" s="3">
        <v>1</v>
      </c>
      <c r="I1616" s="24">
        <v>140102.76666666666</v>
      </c>
      <c r="J1616" s="3">
        <v>2016</v>
      </c>
      <c r="K1616" s="4">
        <f>IF(M1616-('MKG (best case)'!$K$2-J1616)&lt;=0,0,M1616-('MKG (best case)'!$K$2-J1616))</f>
        <v>55</v>
      </c>
      <c r="L1616" s="21">
        <f>VLOOKUP(A1616,Übersicht!$C$2:$F$67,4,FALSE)</f>
        <v>60</v>
      </c>
      <c r="M1616" s="21">
        <f>VLOOKUP(A1616,Übersicht!$C$2:$F$67,4,FALSE)</f>
        <v>60</v>
      </c>
      <c r="N1616" s="3" t="s">
        <v>67</v>
      </c>
      <c r="O1616" s="3">
        <v>1</v>
      </c>
      <c r="P1616" s="4">
        <f>VLOOKUP(A1616,Übersicht!$C$2:$I$67,7,FALSE)*100</f>
        <v>0</v>
      </c>
      <c r="Q1616" s="4" t="s">
        <v>67</v>
      </c>
      <c r="R1616" s="4">
        <f>VLOOKUP(A1616,Übersicht!$C$2:$J$67,8,FALSE)*100</f>
        <v>100</v>
      </c>
      <c r="S1616" s="4" t="str">
        <f>VLOOKUP(A1616,Übersicht!$C$2:$K$67,9,FALSE)</f>
        <v>-</v>
      </c>
      <c r="T1616" s="4" t="str">
        <f>VLOOKUP(A1616,Übersicht!$C$2:$L$67,10,FALSE)</f>
        <v>-</v>
      </c>
      <c r="U1616" s="25">
        <f>VLOOKUP(A1616,Übersicht!$C$2:$M$67,11,FALSE)</f>
        <v>400</v>
      </c>
      <c r="V1616" s="25" t="str">
        <f>VLOOKUP(A1616,Übersicht!$C$2:$N$67,12,FALSE)</f>
        <v>-</v>
      </c>
      <c r="W1616" s="25" t="str">
        <f>VLOOKUP(A1616,Übersicht!$C$2:$O$67,13,FALSE)</f>
        <v>-</v>
      </c>
      <c r="X1616" s="4" t="s">
        <v>67</v>
      </c>
    </row>
    <row r="1617" spans="1:24" x14ac:dyDescent="0.35">
      <c r="A1617" s="3">
        <v>4004</v>
      </c>
      <c r="B1617" t="s">
        <v>52</v>
      </c>
      <c r="C1617" t="s">
        <v>56</v>
      </c>
      <c r="D1617" s="23">
        <f>VLOOKUP(A1617,Übersicht!$C$2:$D$67,2,FALSE)</f>
        <v>0</v>
      </c>
      <c r="E1617" s="23">
        <f>VLOOKUP(A1617,Übersicht!$C$2:$E$67,3,FALSE)</f>
        <v>0</v>
      </c>
      <c r="F1617" s="3">
        <v>1611</v>
      </c>
      <c r="G1617" s="3">
        <f>VLOOKUP(A1617,Übersicht!$C$2:$P$67,14,FALSE)</f>
        <v>4</v>
      </c>
      <c r="H1617" s="3">
        <v>1</v>
      </c>
      <c r="I1617" s="24">
        <v>140102.76666666666</v>
      </c>
      <c r="J1617" s="3">
        <v>2017</v>
      </c>
      <c r="K1617" s="4">
        <f>IF(M1617-('MKG (best case)'!$K$2-J1617)&lt;=0,0,M1617-('MKG (best case)'!$K$2-J1617))</f>
        <v>56</v>
      </c>
      <c r="L1617" s="21">
        <f>VLOOKUP(A1617,Übersicht!$C$2:$F$67,4,FALSE)</f>
        <v>60</v>
      </c>
      <c r="M1617" s="21">
        <f>VLOOKUP(A1617,Übersicht!$C$2:$F$67,4,FALSE)</f>
        <v>60</v>
      </c>
      <c r="N1617" s="3" t="s">
        <v>67</v>
      </c>
      <c r="O1617" s="3">
        <v>1</v>
      </c>
      <c r="P1617" s="4">
        <f>VLOOKUP(A1617,Übersicht!$C$2:$I$67,7,FALSE)*100</f>
        <v>0</v>
      </c>
      <c r="Q1617" s="4" t="s">
        <v>67</v>
      </c>
      <c r="R1617" s="4">
        <f>VLOOKUP(A1617,Übersicht!$C$2:$J$67,8,FALSE)*100</f>
        <v>100</v>
      </c>
      <c r="S1617" s="4" t="str">
        <f>VLOOKUP(A1617,Übersicht!$C$2:$K$67,9,FALSE)</f>
        <v>-</v>
      </c>
      <c r="T1617" s="4" t="str">
        <f>VLOOKUP(A1617,Übersicht!$C$2:$L$67,10,FALSE)</f>
        <v>-</v>
      </c>
      <c r="U1617" s="25">
        <f>VLOOKUP(A1617,Übersicht!$C$2:$M$67,11,FALSE)</f>
        <v>400</v>
      </c>
      <c r="V1617" s="25" t="str">
        <f>VLOOKUP(A1617,Übersicht!$C$2:$N$67,12,FALSE)</f>
        <v>-</v>
      </c>
      <c r="W1617" s="25" t="str">
        <f>VLOOKUP(A1617,Übersicht!$C$2:$O$67,13,FALSE)</f>
        <v>-</v>
      </c>
      <c r="X1617" s="4" t="s">
        <v>67</v>
      </c>
    </row>
    <row r="1618" spans="1:24" x14ac:dyDescent="0.35">
      <c r="A1618" s="3">
        <v>4004</v>
      </c>
      <c r="B1618" t="s">
        <v>52</v>
      </c>
      <c r="C1618" t="s">
        <v>56</v>
      </c>
      <c r="D1618" s="23">
        <f>VLOOKUP(A1618,Übersicht!$C$2:$D$67,2,FALSE)</f>
        <v>0</v>
      </c>
      <c r="E1618" s="23">
        <f>VLOOKUP(A1618,Übersicht!$C$2:$E$67,3,FALSE)</f>
        <v>0</v>
      </c>
      <c r="F1618" s="3">
        <v>1612</v>
      </c>
      <c r="G1618" s="3">
        <f>VLOOKUP(A1618,Übersicht!$C$2:$P$67,14,FALSE)</f>
        <v>4</v>
      </c>
      <c r="H1618" s="3">
        <v>1</v>
      </c>
      <c r="I1618" s="24">
        <v>140102.76666666666</v>
      </c>
      <c r="J1618" s="3">
        <v>2018</v>
      </c>
      <c r="K1618" s="4">
        <f>IF(M1618-('MKG (best case)'!$K$2-J1618)&lt;=0,0,M1618-('MKG (best case)'!$K$2-J1618))</f>
        <v>57</v>
      </c>
      <c r="L1618" s="21">
        <f>VLOOKUP(A1618,Übersicht!$C$2:$F$67,4,FALSE)</f>
        <v>60</v>
      </c>
      <c r="M1618" s="21">
        <f>VLOOKUP(A1618,Übersicht!$C$2:$F$67,4,FALSE)</f>
        <v>60</v>
      </c>
      <c r="N1618" s="3" t="s">
        <v>67</v>
      </c>
      <c r="O1618" s="3">
        <v>1</v>
      </c>
      <c r="P1618" s="4">
        <f>VLOOKUP(A1618,Übersicht!$C$2:$I$67,7,FALSE)*100</f>
        <v>0</v>
      </c>
      <c r="Q1618" s="4" t="s">
        <v>67</v>
      </c>
      <c r="R1618" s="4">
        <f>VLOOKUP(A1618,Übersicht!$C$2:$J$67,8,FALSE)*100</f>
        <v>100</v>
      </c>
      <c r="S1618" s="4" t="str">
        <f>VLOOKUP(A1618,Übersicht!$C$2:$K$67,9,FALSE)</f>
        <v>-</v>
      </c>
      <c r="T1618" s="4" t="str">
        <f>VLOOKUP(A1618,Übersicht!$C$2:$L$67,10,FALSE)</f>
        <v>-</v>
      </c>
      <c r="U1618" s="25">
        <f>VLOOKUP(A1618,Übersicht!$C$2:$M$67,11,FALSE)</f>
        <v>400</v>
      </c>
      <c r="V1618" s="25" t="str">
        <f>VLOOKUP(A1618,Übersicht!$C$2:$N$67,12,FALSE)</f>
        <v>-</v>
      </c>
      <c r="W1618" s="25" t="str">
        <f>VLOOKUP(A1618,Übersicht!$C$2:$O$67,13,FALSE)</f>
        <v>-</v>
      </c>
      <c r="X1618" s="4" t="s">
        <v>67</v>
      </c>
    </row>
    <row r="1619" spans="1:24" x14ac:dyDescent="0.35">
      <c r="A1619" s="3">
        <v>4004</v>
      </c>
      <c r="B1619" t="s">
        <v>52</v>
      </c>
      <c r="C1619" t="s">
        <v>56</v>
      </c>
      <c r="D1619" s="23">
        <f>VLOOKUP(A1619,Übersicht!$C$2:$D$67,2,FALSE)</f>
        <v>0</v>
      </c>
      <c r="E1619" s="23">
        <f>VLOOKUP(A1619,Übersicht!$C$2:$E$67,3,FALSE)</f>
        <v>0</v>
      </c>
      <c r="F1619" s="3">
        <v>1613</v>
      </c>
      <c r="G1619" s="3">
        <f>VLOOKUP(A1619,Übersicht!$C$2:$P$67,14,FALSE)</f>
        <v>4</v>
      </c>
      <c r="H1619" s="3">
        <v>1</v>
      </c>
      <c r="I1619" s="24">
        <v>140102.76666666666</v>
      </c>
      <c r="J1619" s="3">
        <v>2019</v>
      </c>
      <c r="K1619" s="4">
        <f>IF(M1619-('MKG (best case)'!$K$2-J1619)&lt;=0,0,M1619-('MKG (best case)'!$K$2-J1619))</f>
        <v>58</v>
      </c>
      <c r="L1619" s="21">
        <f>VLOOKUP(A1619,Übersicht!$C$2:$F$67,4,FALSE)</f>
        <v>60</v>
      </c>
      <c r="M1619" s="21">
        <f>VLOOKUP(A1619,Übersicht!$C$2:$F$67,4,FALSE)</f>
        <v>60</v>
      </c>
      <c r="N1619" s="3" t="s">
        <v>67</v>
      </c>
      <c r="O1619" s="3">
        <v>1</v>
      </c>
      <c r="P1619" s="4">
        <f>VLOOKUP(A1619,Übersicht!$C$2:$I$67,7,FALSE)*100</f>
        <v>0</v>
      </c>
      <c r="Q1619" s="4" t="s">
        <v>67</v>
      </c>
      <c r="R1619" s="4">
        <f>VLOOKUP(A1619,Übersicht!$C$2:$J$67,8,FALSE)*100</f>
        <v>100</v>
      </c>
      <c r="S1619" s="4" t="str">
        <f>VLOOKUP(A1619,Übersicht!$C$2:$K$67,9,FALSE)</f>
        <v>-</v>
      </c>
      <c r="T1619" s="4" t="str">
        <f>VLOOKUP(A1619,Übersicht!$C$2:$L$67,10,FALSE)</f>
        <v>-</v>
      </c>
      <c r="U1619" s="25">
        <f>VLOOKUP(A1619,Übersicht!$C$2:$M$67,11,FALSE)</f>
        <v>400</v>
      </c>
      <c r="V1619" s="25" t="str">
        <f>VLOOKUP(A1619,Übersicht!$C$2:$N$67,12,FALSE)</f>
        <v>-</v>
      </c>
      <c r="W1619" s="25" t="str">
        <f>VLOOKUP(A1619,Übersicht!$C$2:$O$67,13,FALSE)</f>
        <v>-</v>
      </c>
      <c r="X1619" s="4" t="s">
        <v>67</v>
      </c>
    </row>
    <row r="1620" spans="1:24" x14ac:dyDescent="0.35">
      <c r="A1620" s="3">
        <v>4100</v>
      </c>
      <c r="B1620" t="s">
        <v>52</v>
      </c>
      <c r="C1620" t="s">
        <v>57</v>
      </c>
      <c r="D1620" s="23">
        <f>VLOOKUP(A1620,Übersicht!$C$2:$D$67,2,FALSE)</f>
        <v>0</v>
      </c>
      <c r="E1620" s="23">
        <f>VLOOKUP(A1620,Übersicht!$C$2:$E$67,3,FALSE)</f>
        <v>0</v>
      </c>
      <c r="F1620" s="3">
        <v>1614</v>
      </c>
      <c r="G1620" s="3">
        <f>VLOOKUP(A1620,Übersicht!$C$2:$P$67,14,FALSE)</f>
        <v>4</v>
      </c>
      <c r="H1620" s="3">
        <v>1</v>
      </c>
      <c r="I1620" s="24">
        <v>163704.16363636364</v>
      </c>
      <c r="J1620" s="3">
        <v>1967</v>
      </c>
      <c r="K1620" s="4">
        <f>IF(M1620-('MKG (best case)'!$K$2-J1620)&lt;=0,0,M1620-('MKG (best case)'!$K$2-J1620))</f>
        <v>1</v>
      </c>
      <c r="L1620" s="21">
        <f>VLOOKUP(A1620,Übersicht!$C$2:$F$67,4,FALSE)</f>
        <v>55</v>
      </c>
      <c r="M1620" s="21">
        <f>VLOOKUP(A1620,Übersicht!$C$2:$F$67,4,FALSE)</f>
        <v>55</v>
      </c>
      <c r="N1620" s="3" t="s">
        <v>67</v>
      </c>
      <c r="O1620" s="3">
        <v>1</v>
      </c>
      <c r="P1620" s="4">
        <f>VLOOKUP(A1620,Übersicht!$C$2:$I$67,7,FALSE)*100</f>
        <v>100</v>
      </c>
      <c r="Q1620" s="4" t="s">
        <v>67</v>
      </c>
      <c r="R1620" s="4">
        <f>VLOOKUP(A1620,Übersicht!$C$2:$J$67,8,FALSE)*100</f>
        <v>100</v>
      </c>
      <c r="S1620" s="4" t="str">
        <f>VLOOKUP(A1620,Übersicht!$C$2:$K$67,9,FALSE)</f>
        <v>-</v>
      </c>
      <c r="T1620" s="4" t="str">
        <f>VLOOKUP(A1620,Übersicht!$C$2:$L$67,10,FALSE)</f>
        <v>-</v>
      </c>
      <c r="U1620" s="25">
        <f>VLOOKUP(A1620,Übersicht!$C$2:$M$67,11,FALSE)</f>
        <v>800</v>
      </c>
      <c r="V1620" s="25" t="str">
        <f>VLOOKUP(A1620,Übersicht!$C$2:$N$67,12,FALSE)</f>
        <v>-</v>
      </c>
      <c r="W1620" s="25" t="str">
        <f>VLOOKUP(A1620,Übersicht!$C$2:$O$67,13,FALSE)</f>
        <v>-</v>
      </c>
      <c r="X1620" s="4" t="s">
        <v>67</v>
      </c>
    </row>
    <row r="1621" spans="1:24" x14ac:dyDescent="0.35">
      <c r="A1621" s="3">
        <v>4100</v>
      </c>
      <c r="B1621" t="s">
        <v>52</v>
      </c>
      <c r="C1621" t="s">
        <v>57</v>
      </c>
      <c r="D1621" s="23">
        <f>VLOOKUP(A1621,Übersicht!$C$2:$D$67,2,FALSE)</f>
        <v>0</v>
      </c>
      <c r="E1621" s="23">
        <f>VLOOKUP(A1621,Übersicht!$C$2:$E$67,3,FALSE)</f>
        <v>0</v>
      </c>
      <c r="F1621" s="3">
        <v>1615</v>
      </c>
      <c r="G1621" s="3">
        <f>VLOOKUP(A1621,Übersicht!$C$2:$P$67,14,FALSE)</f>
        <v>4</v>
      </c>
      <c r="H1621" s="3">
        <v>1</v>
      </c>
      <c r="I1621" s="24">
        <v>163704.16363636364</v>
      </c>
      <c r="J1621" s="3">
        <v>1968</v>
      </c>
      <c r="K1621" s="4">
        <f>IF(M1621-('MKG (best case)'!$K$2-J1621)&lt;=0,0,M1621-('MKG (best case)'!$K$2-J1621))</f>
        <v>2</v>
      </c>
      <c r="L1621" s="21">
        <f>VLOOKUP(A1621,Übersicht!$C$2:$F$67,4,FALSE)</f>
        <v>55</v>
      </c>
      <c r="M1621" s="21">
        <f>VLOOKUP(A1621,Übersicht!$C$2:$F$67,4,FALSE)</f>
        <v>55</v>
      </c>
      <c r="N1621" s="3" t="s">
        <v>67</v>
      </c>
      <c r="O1621" s="3">
        <v>1</v>
      </c>
      <c r="P1621" s="4">
        <f>VLOOKUP(A1621,Übersicht!$C$2:$I$67,7,FALSE)*100</f>
        <v>100</v>
      </c>
      <c r="Q1621" s="4" t="s">
        <v>67</v>
      </c>
      <c r="R1621" s="4">
        <f>VLOOKUP(A1621,Übersicht!$C$2:$J$67,8,FALSE)*100</f>
        <v>100</v>
      </c>
      <c r="S1621" s="4" t="str">
        <f>VLOOKUP(A1621,Übersicht!$C$2:$K$67,9,FALSE)</f>
        <v>-</v>
      </c>
      <c r="T1621" s="4" t="str">
        <f>VLOOKUP(A1621,Übersicht!$C$2:$L$67,10,FALSE)</f>
        <v>-</v>
      </c>
      <c r="U1621" s="25">
        <f>VLOOKUP(A1621,Übersicht!$C$2:$M$67,11,FALSE)</f>
        <v>800</v>
      </c>
      <c r="V1621" s="25" t="str">
        <f>VLOOKUP(A1621,Übersicht!$C$2:$N$67,12,FALSE)</f>
        <v>-</v>
      </c>
      <c r="W1621" s="25" t="str">
        <f>VLOOKUP(A1621,Übersicht!$C$2:$O$67,13,FALSE)</f>
        <v>-</v>
      </c>
      <c r="X1621" s="4" t="s">
        <v>67</v>
      </c>
    </row>
    <row r="1622" spans="1:24" x14ac:dyDescent="0.35">
      <c r="A1622" s="3">
        <v>4100</v>
      </c>
      <c r="B1622" t="s">
        <v>52</v>
      </c>
      <c r="C1622" t="s">
        <v>57</v>
      </c>
      <c r="D1622" s="23">
        <f>VLOOKUP(A1622,Übersicht!$C$2:$D$67,2,FALSE)</f>
        <v>0</v>
      </c>
      <c r="E1622" s="23">
        <f>VLOOKUP(A1622,Übersicht!$C$2:$E$67,3,FALSE)</f>
        <v>0</v>
      </c>
      <c r="F1622" s="3">
        <v>1616</v>
      </c>
      <c r="G1622" s="3">
        <f>VLOOKUP(A1622,Übersicht!$C$2:$P$67,14,FALSE)</f>
        <v>4</v>
      </c>
      <c r="H1622" s="3">
        <v>1</v>
      </c>
      <c r="I1622" s="24">
        <v>163704.16363636364</v>
      </c>
      <c r="J1622" s="3">
        <v>1969</v>
      </c>
      <c r="K1622" s="4">
        <f>IF(M1622-('MKG (best case)'!$K$2-J1622)&lt;=0,0,M1622-('MKG (best case)'!$K$2-J1622))</f>
        <v>3</v>
      </c>
      <c r="L1622" s="21">
        <f>VLOOKUP(A1622,Übersicht!$C$2:$F$67,4,FALSE)</f>
        <v>55</v>
      </c>
      <c r="M1622" s="21">
        <f>VLOOKUP(A1622,Übersicht!$C$2:$F$67,4,FALSE)</f>
        <v>55</v>
      </c>
      <c r="N1622" s="3" t="s">
        <v>67</v>
      </c>
      <c r="O1622" s="3">
        <v>1</v>
      </c>
      <c r="P1622" s="4">
        <f>VLOOKUP(A1622,Übersicht!$C$2:$I$67,7,FALSE)*100</f>
        <v>100</v>
      </c>
      <c r="Q1622" s="4" t="s">
        <v>67</v>
      </c>
      <c r="R1622" s="4">
        <f>VLOOKUP(A1622,Übersicht!$C$2:$J$67,8,FALSE)*100</f>
        <v>100</v>
      </c>
      <c r="S1622" s="4" t="str">
        <f>VLOOKUP(A1622,Übersicht!$C$2:$K$67,9,FALSE)</f>
        <v>-</v>
      </c>
      <c r="T1622" s="4" t="str">
        <f>VLOOKUP(A1622,Übersicht!$C$2:$L$67,10,FALSE)</f>
        <v>-</v>
      </c>
      <c r="U1622" s="25">
        <f>VLOOKUP(A1622,Übersicht!$C$2:$M$67,11,FALSE)</f>
        <v>800</v>
      </c>
      <c r="V1622" s="25" t="str">
        <f>VLOOKUP(A1622,Übersicht!$C$2:$N$67,12,FALSE)</f>
        <v>-</v>
      </c>
      <c r="W1622" s="25" t="str">
        <f>VLOOKUP(A1622,Übersicht!$C$2:$O$67,13,FALSE)</f>
        <v>-</v>
      </c>
      <c r="X1622" s="4" t="s">
        <v>67</v>
      </c>
    </row>
    <row r="1623" spans="1:24" x14ac:dyDescent="0.35">
      <c r="A1623" s="3">
        <v>4100</v>
      </c>
      <c r="B1623" t="s">
        <v>52</v>
      </c>
      <c r="C1623" t="s">
        <v>57</v>
      </c>
      <c r="D1623" s="23">
        <f>VLOOKUP(A1623,Übersicht!$C$2:$D$67,2,FALSE)</f>
        <v>0</v>
      </c>
      <c r="E1623" s="23">
        <f>VLOOKUP(A1623,Übersicht!$C$2:$E$67,3,FALSE)</f>
        <v>0</v>
      </c>
      <c r="F1623" s="3">
        <v>1617</v>
      </c>
      <c r="G1623" s="3">
        <f>VLOOKUP(A1623,Übersicht!$C$2:$P$67,14,FALSE)</f>
        <v>4</v>
      </c>
      <c r="H1623" s="3">
        <v>1</v>
      </c>
      <c r="I1623" s="24">
        <v>163704.16363636364</v>
      </c>
      <c r="J1623" s="3">
        <v>1970</v>
      </c>
      <c r="K1623" s="4">
        <f>IF(M1623-('MKG (best case)'!$K$2-J1623)&lt;=0,0,M1623-('MKG (best case)'!$K$2-J1623))</f>
        <v>4</v>
      </c>
      <c r="L1623" s="21">
        <f>VLOOKUP(A1623,Übersicht!$C$2:$F$67,4,FALSE)</f>
        <v>55</v>
      </c>
      <c r="M1623" s="21">
        <f>VLOOKUP(A1623,Übersicht!$C$2:$F$67,4,FALSE)</f>
        <v>55</v>
      </c>
      <c r="N1623" s="3" t="s">
        <v>67</v>
      </c>
      <c r="O1623" s="3">
        <v>1</v>
      </c>
      <c r="P1623" s="4">
        <f>VLOOKUP(A1623,Übersicht!$C$2:$I$67,7,FALSE)*100</f>
        <v>100</v>
      </c>
      <c r="Q1623" s="4" t="s">
        <v>67</v>
      </c>
      <c r="R1623" s="4">
        <f>VLOOKUP(A1623,Übersicht!$C$2:$J$67,8,FALSE)*100</f>
        <v>100</v>
      </c>
      <c r="S1623" s="4" t="str">
        <f>VLOOKUP(A1623,Übersicht!$C$2:$K$67,9,FALSE)</f>
        <v>-</v>
      </c>
      <c r="T1623" s="4" t="str">
        <f>VLOOKUP(A1623,Übersicht!$C$2:$L$67,10,FALSE)</f>
        <v>-</v>
      </c>
      <c r="U1623" s="25">
        <f>VLOOKUP(A1623,Übersicht!$C$2:$M$67,11,FALSE)</f>
        <v>800</v>
      </c>
      <c r="V1623" s="25" t="str">
        <f>VLOOKUP(A1623,Übersicht!$C$2:$N$67,12,FALSE)</f>
        <v>-</v>
      </c>
      <c r="W1623" s="25" t="str">
        <f>VLOOKUP(A1623,Übersicht!$C$2:$O$67,13,FALSE)</f>
        <v>-</v>
      </c>
      <c r="X1623" s="4" t="s">
        <v>67</v>
      </c>
    </row>
    <row r="1624" spans="1:24" x14ac:dyDescent="0.35">
      <c r="A1624" s="3">
        <v>4100</v>
      </c>
      <c r="B1624" t="s">
        <v>52</v>
      </c>
      <c r="C1624" t="s">
        <v>57</v>
      </c>
      <c r="D1624" s="23">
        <f>VLOOKUP(A1624,Übersicht!$C$2:$D$67,2,FALSE)</f>
        <v>0</v>
      </c>
      <c r="E1624" s="23">
        <f>VLOOKUP(A1624,Übersicht!$C$2:$E$67,3,FALSE)</f>
        <v>0</v>
      </c>
      <c r="F1624" s="3">
        <v>1618</v>
      </c>
      <c r="G1624" s="3">
        <f>VLOOKUP(A1624,Übersicht!$C$2:$P$67,14,FALSE)</f>
        <v>4</v>
      </c>
      <c r="H1624" s="3">
        <v>1</v>
      </c>
      <c r="I1624" s="24">
        <v>163704.16363636364</v>
      </c>
      <c r="J1624" s="3">
        <v>1971</v>
      </c>
      <c r="K1624" s="4">
        <f>IF(M1624-('MKG (best case)'!$K$2-J1624)&lt;=0,0,M1624-('MKG (best case)'!$K$2-J1624))</f>
        <v>5</v>
      </c>
      <c r="L1624" s="21">
        <f>VLOOKUP(A1624,Übersicht!$C$2:$F$67,4,FALSE)</f>
        <v>55</v>
      </c>
      <c r="M1624" s="21">
        <f>VLOOKUP(A1624,Übersicht!$C$2:$F$67,4,FALSE)</f>
        <v>55</v>
      </c>
      <c r="N1624" s="3" t="s">
        <v>67</v>
      </c>
      <c r="O1624" s="3">
        <v>1</v>
      </c>
      <c r="P1624" s="4">
        <f>VLOOKUP(A1624,Übersicht!$C$2:$I$67,7,FALSE)*100</f>
        <v>100</v>
      </c>
      <c r="Q1624" s="4" t="s">
        <v>67</v>
      </c>
      <c r="R1624" s="4">
        <f>VLOOKUP(A1624,Übersicht!$C$2:$J$67,8,FALSE)*100</f>
        <v>100</v>
      </c>
      <c r="S1624" s="4" t="str">
        <f>VLOOKUP(A1624,Übersicht!$C$2:$K$67,9,FALSE)</f>
        <v>-</v>
      </c>
      <c r="T1624" s="4" t="str">
        <f>VLOOKUP(A1624,Übersicht!$C$2:$L$67,10,FALSE)</f>
        <v>-</v>
      </c>
      <c r="U1624" s="25">
        <f>VLOOKUP(A1624,Übersicht!$C$2:$M$67,11,FALSE)</f>
        <v>800</v>
      </c>
      <c r="V1624" s="25" t="str">
        <f>VLOOKUP(A1624,Übersicht!$C$2:$N$67,12,FALSE)</f>
        <v>-</v>
      </c>
      <c r="W1624" s="25" t="str">
        <f>VLOOKUP(A1624,Übersicht!$C$2:$O$67,13,FALSE)</f>
        <v>-</v>
      </c>
      <c r="X1624" s="4" t="s">
        <v>67</v>
      </c>
    </row>
    <row r="1625" spans="1:24" x14ac:dyDescent="0.35">
      <c r="A1625" s="3">
        <v>4100</v>
      </c>
      <c r="B1625" t="s">
        <v>52</v>
      </c>
      <c r="C1625" t="s">
        <v>57</v>
      </c>
      <c r="D1625" s="23">
        <f>VLOOKUP(A1625,Übersicht!$C$2:$D$67,2,FALSE)</f>
        <v>0</v>
      </c>
      <c r="E1625" s="23">
        <f>VLOOKUP(A1625,Übersicht!$C$2:$E$67,3,FALSE)</f>
        <v>0</v>
      </c>
      <c r="F1625" s="3">
        <v>1619</v>
      </c>
      <c r="G1625" s="3">
        <f>VLOOKUP(A1625,Übersicht!$C$2:$P$67,14,FALSE)</f>
        <v>4</v>
      </c>
      <c r="H1625" s="3">
        <v>1</v>
      </c>
      <c r="I1625" s="24">
        <v>163704.16363636364</v>
      </c>
      <c r="J1625" s="3">
        <v>1972</v>
      </c>
      <c r="K1625" s="4">
        <f>IF(M1625-('MKG (best case)'!$K$2-J1625)&lt;=0,0,M1625-('MKG (best case)'!$K$2-J1625))</f>
        <v>6</v>
      </c>
      <c r="L1625" s="21">
        <f>VLOOKUP(A1625,Übersicht!$C$2:$F$67,4,FALSE)</f>
        <v>55</v>
      </c>
      <c r="M1625" s="21">
        <f>VLOOKUP(A1625,Übersicht!$C$2:$F$67,4,FALSE)</f>
        <v>55</v>
      </c>
      <c r="N1625" s="3" t="s">
        <v>67</v>
      </c>
      <c r="O1625" s="3">
        <v>1</v>
      </c>
      <c r="P1625" s="4">
        <f>VLOOKUP(A1625,Übersicht!$C$2:$I$67,7,FALSE)*100</f>
        <v>100</v>
      </c>
      <c r="Q1625" s="4" t="s">
        <v>67</v>
      </c>
      <c r="R1625" s="4">
        <f>VLOOKUP(A1625,Übersicht!$C$2:$J$67,8,FALSE)*100</f>
        <v>100</v>
      </c>
      <c r="S1625" s="4" t="str">
        <f>VLOOKUP(A1625,Übersicht!$C$2:$K$67,9,FALSE)</f>
        <v>-</v>
      </c>
      <c r="T1625" s="4" t="str">
        <f>VLOOKUP(A1625,Übersicht!$C$2:$L$67,10,FALSE)</f>
        <v>-</v>
      </c>
      <c r="U1625" s="25">
        <f>VLOOKUP(A1625,Übersicht!$C$2:$M$67,11,FALSE)</f>
        <v>800</v>
      </c>
      <c r="V1625" s="25" t="str">
        <f>VLOOKUP(A1625,Übersicht!$C$2:$N$67,12,FALSE)</f>
        <v>-</v>
      </c>
      <c r="W1625" s="25" t="str">
        <f>VLOOKUP(A1625,Übersicht!$C$2:$O$67,13,FALSE)</f>
        <v>-</v>
      </c>
      <c r="X1625" s="4" t="s">
        <v>67</v>
      </c>
    </row>
    <row r="1626" spans="1:24" x14ac:dyDescent="0.35">
      <c r="A1626" s="3">
        <v>4100</v>
      </c>
      <c r="B1626" t="s">
        <v>52</v>
      </c>
      <c r="C1626" t="s">
        <v>57</v>
      </c>
      <c r="D1626" s="23">
        <f>VLOOKUP(A1626,Übersicht!$C$2:$D$67,2,FALSE)</f>
        <v>0</v>
      </c>
      <c r="E1626" s="23">
        <f>VLOOKUP(A1626,Übersicht!$C$2:$E$67,3,FALSE)</f>
        <v>0</v>
      </c>
      <c r="F1626" s="3">
        <v>1620</v>
      </c>
      <c r="G1626" s="3">
        <f>VLOOKUP(A1626,Übersicht!$C$2:$P$67,14,FALSE)</f>
        <v>4</v>
      </c>
      <c r="H1626" s="3">
        <v>1</v>
      </c>
      <c r="I1626" s="24">
        <v>163704.16363636364</v>
      </c>
      <c r="J1626" s="3">
        <v>1973</v>
      </c>
      <c r="K1626" s="4">
        <f>IF(M1626-('MKG (best case)'!$K$2-J1626)&lt;=0,0,M1626-('MKG (best case)'!$K$2-J1626))</f>
        <v>7</v>
      </c>
      <c r="L1626" s="21">
        <f>VLOOKUP(A1626,Übersicht!$C$2:$F$67,4,FALSE)</f>
        <v>55</v>
      </c>
      <c r="M1626" s="21">
        <f>VLOOKUP(A1626,Übersicht!$C$2:$F$67,4,FALSE)</f>
        <v>55</v>
      </c>
      <c r="N1626" s="3" t="s">
        <v>67</v>
      </c>
      <c r="O1626" s="3">
        <v>1</v>
      </c>
      <c r="P1626" s="4">
        <f>VLOOKUP(A1626,Übersicht!$C$2:$I$67,7,FALSE)*100</f>
        <v>100</v>
      </c>
      <c r="Q1626" s="4" t="s">
        <v>67</v>
      </c>
      <c r="R1626" s="4">
        <f>VLOOKUP(A1626,Übersicht!$C$2:$J$67,8,FALSE)*100</f>
        <v>100</v>
      </c>
      <c r="S1626" s="4" t="str">
        <f>VLOOKUP(A1626,Übersicht!$C$2:$K$67,9,FALSE)</f>
        <v>-</v>
      </c>
      <c r="T1626" s="4" t="str">
        <f>VLOOKUP(A1626,Übersicht!$C$2:$L$67,10,FALSE)</f>
        <v>-</v>
      </c>
      <c r="U1626" s="25">
        <f>VLOOKUP(A1626,Übersicht!$C$2:$M$67,11,FALSE)</f>
        <v>800</v>
      </c>
      <c r="V1626" s="25" t="str">
        <f>VLOOKUP(A1626,Übersicht!$C$2:$N$67,12,FALSE)</f>
        <v>-</v>
      </c>
      <c r="W1626" s="25" t="str">
        <f>VLOOKUP(A1626,Übersicht!$C$2:$O$67,13,FALSE)</f>
        <v>-</v>
      </c>
      <c r="X1626" s="4" t="s">
        <v>67</v>
      </c>
    </row>
    <row r="1627" spans="1:24" x14ac:dyDescent="0.35">
      <c r="A1627" s="3">
        <v>4100</v>
      </c>
      <c r="B1627" t="s">
        <v>52</v>
      </c>
      <c r="C1627" t="s">
        <v>57</v>
      </c>
      <c r="D1627" s="23">
        <f>VLOOKUP(A1627,Übersicht!$C$2:$D$67,2,FALSE)</f>
        <v>0</v>
      </c>
      <c r="E1627" s="23">
        <f>VLOOKUP(A1627,Übersicht!$C$2:$E$67,3,FALSE)</f>
        <v>0</v>
      </c>
      <c r="F1627" s="3">
        <v>1621</v>
      </c>
      <c r="G1627" s="3">
        <f>VLOOKUP(A1627,Übersicht!$C$2:$P$67,14,FALSE)</f>
        <v>4</v>
      </c>
      <c r="H1627" s="3">
        <v>1</v>
      </c>
      <c r="I1627" s="24">
        <v>163704.16363636364</v>
      </c>
      <c r="J1627" s="3">
        <v>1974</v>
      </c>
      <c r="K1627" s="4">
        <f>IF(M1627-('MKG (best case)'!$K$2-J1627)&lt;=0,0,M1627-('MKG (best case)'!$K$2-J1627))</f>
        <v>8</v>
      </c>
      <c r="L1627" s="21">
        <f>VLOOKUP(A1627,Übersicht!$C$2:$F$67,4,FALSE)</f>
        <v>55</v>
      </c>
      <c r="M1627" s="21">
        <f>VLOOKUP(A1627,Übersicht!$C$2:$F$67,4,FALSE)</f>
        <v>55</v>
      </c>
      <c r="N1627" s="3" t="s">
        <v>67</v>
      </c>
      <c r="O1627" s="3">
        <v>1</v>
      </c>
      <c r="P1627" s="4">
        <f>VLOOKUP(A1627,Übersicht!$C$2:$I$67,7,FALSE)*100</f>
        <v>100</v>
      </c>
      <c r="Q1627" s="4" t="s">
        <v>67</v>
      </c>
      <c r="R1627" s="4">
        <f>VLOOKUP(A1627,Übersicht!$C$2:$J$67,8,FALSE)*100</f>
        <v>100</v>
      </c>
      <c r="S1627" s="4" t="str">
        <f>VLOOKUP(A1627,Übersicht!$C$2:$K$67,9,FALSE)</f>
        <v>-</v>
      </c>
      <c r="T1627" s="4" t="str">
        <f>VLOOKUP(A1627,Übersicht!$C$2:$L$67,10,FALSE)</f>
        <v>-</v>
      </c>
      <c r="U1627" s="25">
        <f>VLOOKUP(A1627,Übersicht!$C$2:$M$67,11,FALSE)</f>
        <v>800</v>
      </c>
      <c r="V1627" s="25" t="str">
        <f>VLOOKUP(A1627,Übersicht!$C$2:$N$67,12,FALSE)</f>
        <v>-</v>
      </c>
      <c r="W1627" s="25" t="str">
        <f>VLOOKUP(A1627,Übersicht!$C$2:$O$67,13,FALSE)</f>
        <v>-</v>
      </c>
      <c r="X1627" s="4" t="s">
        <v>67</v>
      </c>
    </row>
    <row r="1628" spans="1:24" x14ac:dyDescent="0.35">
      <c r="A1628" s="3">
        <v>4100</v>
      </c>
      <c r="B1628" t="s">
        <v>52</v>
      </c>
      <c r="C1628" t="s">
        <v>57</v>
      </c>
      <c r="D1628" s="23">
        <f>VLOOKUP(A1628,Übersicht!$C$2:$D$67,2,FALSE)</f>
        <v>0</v>
      </c>
      <c r="E1628" s="23">
        <f>VLOOKUP(A1628,Übersicht!$C$2:$E$67,3,FALSE)</f>
        <v>0</v>
      </c>
      <c r="F1628" s="3">
        <v>1622</v>
      </c>
      <c r="G1628" s="3">
        <f>VLOOKUP(A1628,Übersicht!$C$2:$P$67,14,FALSE)</f>
        <v>4</v>
      </c>
      <c r="H1628" s="3">
        <v>1</v>
      </c>
      <c r="I1628" s="24">
        <v>163704.16363636364</v>
      </c>
      <c r="J1628" s="3">
        <v>1975</v>
      </c>
      <c r="K1628" s="4">
        <f>IF(M1628-('MKG (best case)'!$K$2-J1628)&lt;=0,0,M1628-('MKG (best case)'!$K$2-J1628))</f>
        <v>9</v>
      </c>
      <c r="L1628" s="21">
        <f>VLOOKUP(A1628,Übersicht!$C$2:$F$67,4,FALSE)</f>
        <v>55</v>
      </c>
      <c r="M1628" s="21">
        <f>VLOOKUP(A1628,Übersicht!$C$2:$F$67,4,FALSE)</f>
        <v>55</v>
      </c>
      <c r="N1628" s="3" t="s">
        <v>67</v>
      </c>
      <c r="O1628" s="3">
        <v>1</v>
      </c>
      <c r="P1628" s="4">
        <f>VLOOKUP(A1628,Übersicht!$C$2:$I$67,7,FALSE)*100</f>
        <v>100</v>
      </c>
      <c r="Q1628" s="4" t="s">
        <v>67</v>
      </c>
      <c r="R1628" s="4">
        <f>VLOOKUP(A1628,Übersicht!$C$2:$J$67,8,FALSE)*100</f>
        <v>100</v>
      </c>
      <c r="S1628" s="4" t="str">
        <f>VLOOKUP(A1628,Übersicht!$C$2:$K$67,9,FALSE)</f>
        <v>-</v>
      </c>
      <c r="T1628" s="4" t="str">
        <f>VLOOKUP(A1628,Übersicht!$C$2:$L$67,10,FALSE)</f>
        <v>-</v>
      </c>
      <c r="U1628" s="25">
        <f>VLOOKUP(A1628,Übersicht!$C$2:$M$67,11,FALSE)</f>
        <v>800</v>
      </c>
      <c r="V1628" s="25" t="str">
        <f>VLOOKUP(A1628,Übersicht!$C$2:$N$67,12,FALSE)</f>
        <v>-</v>
      </c>
      <c r="W1628" s="25" t="str">
        <f>VLOOKUP(A1628,Übersicht!$C$2:$O$67,13,FALSE)</f>
        <v>-</v>
      </c>
      <c r="X1628" s="4" t="s">
        <v>67</v>
      </c>
    </row>
    <row r="1629" spans="1:24" x14ac:dyDescent="0.35">
      <c r="A1629" s="3">
        <v>4100</v>
      </c>
      <c r="B1629" t="s">
        <v>52</v>
      </c>
      <c r="C1629" t="s">
        <v>57</v>
      </c>
      <c r="D1629" s="23">
        <f>VLOOKUP(A1629,Übersicht!$C$2:$D$67,2,FALSE)</f>
        <v>0</v>
      </c>
      <c r="E1629" s="23">
        <f>VLOOKUP(A1629,Übersicht!$C$2:$E$67,3,FALSE)</f>
        <v>0</v>
      </c>
      <c r="F1629" s="3">
        <v>1623</v>
      </c>
      <c r="G1629" s="3">
        <f>VLOOKUP(A1629,Übersicht!$C$2:$P$67,14,FALSE)</f>
        <v>4</v>
      </c>
      <c r="H1629" s="3">
        <v>1</v>
      </c>
      <c r="I1629" s="24">
        <v>163704.16363636364</v>
      </c>
      <c r="J1629" s="3">
        <v>1976</v>
      </c>
      <c r="K1629" s="4">
        <f>IF(M1629-('MKG (best case)'!$K$2-J1629)&lt;=0,0,M1629-('MKG (best case)'!$K$2-J1629))</f>
        <v>10</v>
      </c>
      <c r="L1629" s="21">
        <f>VLOOKUP(A1629,Übersicht!$C$2:$F$67,4,FALSE)</f>
        <v>55</v>
      </c>
      <c r="M1629" s="21">
        <f>VLOOKUP(A1629,Übersicht!$C$2:$F$67,4,FALSE)</f>
        <v>55</v>
      </c>
      <c r="N1629" s="3" t="s">
        <v>67</v>
      </c>
      <c r="O1629" s="3">
        <v>1</v>
      </c>
      <c r="P1629" s="4">
        <f>VLOOKUP(A1629,Übersicht!$C$2:$I$67,7,FALSE)*100</f>
        <v>100</v>
      </c>
      <c r="Q1629" s="4" t="s">
        <v>67</v>
      </c>
      <c r="R1629" s="4">
        <f>VLOOKUP(A1629,Übersicht!$C$2:$J$67,8,FALSE)*100</f>
        <v>100</v>
      </c>
      <c r="S1629" s="4" t="str">
        <f>VLOOKUP(A1629,Übersicht!$C$2:$K$67,9,FALSE)</f>
        <v>-</v>
      </c>
      <c r="T1629" s="4" t="str">
        <f>VLOOKUP(A1629,Übersicht!$C$2:$L$67,10,FALSE)</f>
        <v>-</v>
      </c>
      <c r="U1629" s="25">
        <f>VLOOKUP(A1629,Übersicht!$C$2:$M$67,11,FALSE)</f>
        <v>800</v>
      </c>
      <c r="V1629" s="25" t="str">
        <f>VLOOKUP(A1629,Übersicht!$C$2:$N$67,12,FALSE)</f>
        <v>-</v>
      </c>
      <c r="W1629" s="25" t="str">
        <f>VLOOKUP(A1629,Übersicht!$C$2:$O$67,13,FALSE)</f>
        <v>-</v>
      </c>
      <c r="X1629" s="4" t="s">
        <v>67</v>
      </c>
    </row>
    <row r="1630" spans="1:24" x14ac:dyDescent="0.35">
      <c r="A1630" s="3">
        <v>4100</v>
      </c>
      <c r="B1630" t="s">
        <v>52</v>
      </c>
      <c r="C1630" t="s">
        <v>57</v>
      </c>
      <c r="D1630" s="23">
        <f>VLOOKUP(A1630,Übersicht!$C$2:$D$67,2,FALSE)</f>
        <v>0</v>
      </c>
      <c r="E1630" s="23">
        <f>VLOOKUP(A1630,Übersicht!$C$2:$E$67,3,FALSE)</f>
        <v>0</v>
      </c>
      <c r="F1630" s="3">
        <v>1624</v>
      </c>
      <c r="G1630" s="3">
        <f>VLOOKUP(A1630,Übersicht!$C$2:$P$67,14,FALSE)</f>
        <v>4</v>
      </c>
      <c r="H1630" s="3">
        <v>1</v>
      </c>
      <c r="I1630" s="24">
        <v>163704.16363636364</v>
      </c>
      <c r="J1630" s="3">
        <v>1977</v>
      </c>
      <c r="K1630" s="4">
        <f>IF(M1630-('MKG (best case)'!$K$2-J1630)&lt;=0,0,M1630-('MKG (best case)'!$K$2-J1630))</f>
        <v>11</v>
      </c>
      <c r="L1630" s="21">
        <f>VLOOKUP(A1630,Übersicht!$C$2:$F$67,4,FALSE)</f>
        <v>55</v>
      </c>
      <c r="M1630" s="21">
        <f>VLOOKUP(A1630,Übersicht!$C$2:$F$67,4,FALSE)</f>
        <v>55</v>
      </c>
      <c r="N1630" s="3" t="s">
        <v>67</v>
      </c>
      <c r="O1630" s="3">
        <v>1</v>
      </c>
      <c r="P1630" s="4">
        <f>VLOOKUP(A1630,Übersicht!$C$2:$I$67,7,FALSE)*100</f>
        <v>100</v>
      </c>
      <c r="Q1630" s="4" t="s">
        <v>67</v>
      </c>
      <c r="R1630" s="4">
        <f>VLOOKUP(A1630,Übersicht!$C$2:$J$67,8,FALSE)*100</f>
        <v>100</v>
      </c>
      <c r="S1630" s="4" t="str">
        <f>VLOOKUP(A1630,Übersicht!$C$2:$K$67,9,FALSE)</f>
        <v>-</v>
      </c>
      <c r="T1630" s="4" t="str">
        <f>VLOOKUP(A1630,Übersicht!$C$2:$L$67,10,FALSE)</f>
        <v>-</v>
      </c>
      <c r="U1630" s="25">
        <f>VLOOKUP(A1630,Übersicht!$C$2:$M$67,11,FALSE)</f>
        <v>800</v>
      </c>
      <c r="V1630" s="25" t="str">
        <f>VLOOKUP(A1630,Übersicht!$C$2:$N$67,12,FALSE)</f>
        <v>-</v>
      </c>
      <c r="W1630" s="25" t="str">
        <f>VLOOKUP(A1630,Übersicht!$C$2:$O$67,13,FALSE)</f>
        <v>-</v>
      </c>
      <c r="X1630" s="4" t="s">
        <v>67</v>
      </c>
    </row>
    <row r="1631" spans="1:24" x14ac:dyDescent="0.35">
      <c r="A1631" s="3">
        <v>4100</v>
      </c>
      <c r="B1631" t="s">
        <v>52</v>
      </c>
      <c r="C1631" t="s">
        <v>57</v>
      </c>
      <c r="D1631" s="23">
        <f>VLOOKUP(A1631,Übersicht!$C$2:$D$67,2,FALSE)</f>
        <v>0</v>
      </c>
      <c r="E1631" s="23">
        <f>VLOOKUP(A1631,Übersicht!$C$2:$E$67,3,FALSE)</f>
        <v>0</v>
      </c>
      <c r="F1631" s="3">
        <v>1625</v>
      </c>
      <c r="G1631" s="3">
        <f>VLOOKUP(A1631,Übersicht!$C$2:$P$67,14,FALSE)</f>
        <v>4</v>
      </c>
      <c r="H1631" s="3">
        <v>1</v>
      </c>
      <c r="I1631" s="24">
        <v>163704.16363636364</v>
      </c>
      <c r="J1631" s="3">
        <v>1978</v>
      </c>
      <c r="K1631" s="4">
        <f>IF(M1631-('MKG (best case)'!$K$2-J1631)&lt;=0,0,M1631-('MKG (best case)'!$K$2-J1631))</f>
        <v>12</v>
      </c>
      <c r="L1631" s="21">
        <f>VLOOKUP(A1631,Übersicht!$C$2:$F$67,4,FALSE)</f>
        <v>55</v>
      </c>
      <c r="M1631" s="21">
        <f>VLOOKUP(A1631,Übersicht!$C$2:$F$67,4,FALSE)</f>
        <v>55</v>
      </c>
      <c r="N1631" s="3" t="s">
        <v>67</v>
      </c>
      <c r="O1631" s="3">
        <v>1</v>
      </c>
      <c r="P1631" s="4">
        <f>VLOOKUP(A1631,Übersicht!$C$2:$I$67,7,FALSE)*100</f>
        <v>100</v>
      </c>
      <c r="Q1631" s="4" t="s">
        <v>67</v>
      </c>
      <c r="R1631" s="4">
        <f>VLOOKUP(A1631,Übersicht!$C$2:$J$67,8,FALSE)*100</f>
        <v>100</v>
      </c>
      <c r="S1631" s="4" t="str">
        <f>VLOOKUP(A1631,Übersicht!$C$2:$K$67,9,FALSE)</f>
        <v>-</v>
      </c>
      <c r="T1631" s="4" t="str">
        <f>VLOOKUP(A1631,Übersicht!$C$2:$L$67,10,FALSE)</f>
        <v>-</v>
      </c>
      <c r="U1631" s="25">
        <f>VLOOKUP(A1631,Übersicht!$C$2:$M$67,11,FALSE)</f>
        <v>800</v>
      </c>
      <c r="V1631" s="25" t="str">
        <f>VLOOKUP(A1631,Übersicht!$C$2:$N$67,12,FALSE)</f>
        <v>-</v>
      </c>
      <c r="W1631" s="25" t="str">
        <f>VLOOKUP(A1631,Übersicht!$C$2:$O$67,13,FALSE)</f>
        <v>-</v>
      </c>
      <c r="X1631" s="4" t="s">
        <v>67</v>
      </c>
    </row>
    <row r="1632" spans="1:24" x14ac:dyDescent="0.35">
      <c r="A1632" s="3">
        <v>4100</v>
      </c>
      <c r="B1632" t="s">
        <v>52</v>
      </c>
      <c r="C1632" t="s">
        <v>57</v>
      </c>
      <c r="D1632" s="23">
        <f>VLOOKUP(A1632,Übersicht!$C$2:$D$67,2,FALSE)</f>
        <v>0</v>
      </c>
      <c r="E1632" s="23">
        <f>VLOOKUP(A1632,Übersicht!$C$2:$E$67,3,FALSE)</f>
        <v>0</v>
      </c>
      <c r="F1632" s="3">
        <v>1626</v>
      </c>
      <c r="G1632" s="3">
        <f>VLOOKUP(A1632,Übersicht!$C$2:$P$67,14,FALSE)</f>
        <v>4</v>
      </c>
      <c r="H1632" s="3">
        <v>1</v>
      </c>
      <c r="I1632" s="24">
        <v>163704.16363636364</v>
      </c>
      <c r="J1632" s="3">
        <v>1979</v>
      </c>
      <c r="K1632" s="4">
        <f>IF(M1632-('MKG (best case)'!$K$2-J1632)&lt;=0,0,M1632-('MKG (best case)'!$K$2-J1632))</f>
        <v>13</v>
      </c>
      <c r="L1632" s="21">
        <f>VLOOKUP(A1632,Übersicht!$C$2:$F$67,4,FALSE)</f>
        <v>55</v>
      </c>
      <c r="M1632" s="21">
        <f>VLOOKUP(A1632,Übersicht!$C$2:$F$67,4,FALSE)</f>
        <v>55</v>
      </c>
      <c r="N1632" s="3" t="s">
        <v>67</v>
      </c>
      <c r="O1632" s="3">
        <v>1</v>
      </c>
      <c r="P1632" s="4">
        <f>VLOOKUP(A1632,Übersicht!$C$2:$I$67,7,FALSE)*100</f>
        <v>100</v>
      </c>
      <c r="Q1632" s="4" t="s">
        <v>67</v>
      </c>
      <c r="R1632" s="4">
        <f>VLOOKUP(A1632,Übersicht!$C$2:$J$67,8,FALSE)*100</f>
        <v>100</v>
      </c>
      <c r="S1632" s="4" t="str">
        <f>VLOOKUP(A1632,Übersicht!$C$2:$K$67,9,FALSE)</f>
        <v>-</v>
      </c>
      <c r="T1632" s="4" t="str">
        <f>VLOOKUP(A1632,Übersicht!$C$2:$L$67,10,FALSE)</f>
        <v>-</v>
      </c>
      <c r="U1632" s="25">
        <f>VLOOKUP(A1632,Übersicht!$C$2:$M$67,11,FALSE)</f>
        <v>800</v>
      </c>
      <c r="V1632" s="25" t="str">
        <f>VLOOKUP(A1632,Übersicht!$C$2:$N$67,12,FALSE)</f>
        <v>-</v>
      </c>
      <c r="W1632" s="25" t="str">
        <f>VLOOKUP(A1632,Übersicht!$C$2:$O$67,13,FALSE)</f>
        <v>-</v>
      </c>
      <c r="X1632" s="4" t="s">
        <v>67</v>
      </c>
    </row>
    <row r="1633" spans="1:24" x14ac:dyDescent="0.35">
      <c r="A1633" s="3">
        <v>4100</v>
      </c>
      <c r="B1633" t="s">
        <v>52</v>
      </c>
      <c r="C1633" t="s">
        <v>57</v>
      </c>
      <c r="D1633" s="23">
        <f>VLOOKUP(A1633,Übersicht!$C$2:$D$67,2,FALSE)</f>
        <v>0</v>
      </c>
      <c r="E1633" s="23">
        <f>VLOOKUP(A1633,Übersicht!$C$2:$E$67,3,FALSE)</f>
        <v>0</v>
      </c>
      <c r="F1633" s="3">
        <v>1627</v>
      </c>
      <c r="G1633" s="3">
        <f>VLOOKUP(A1633,Übersicht!$C$2:$P$67,14,FALSE)</f>
        <v>4</v>
      </c>
      <c r="H1633" s="3">
        <v>1</v>
      </c>
      <c r="I1633" s="24">
        <v>163704.16363636364</v>
      </c>
      <c r="J1633" s="3">
        <v>1980</v>
      </c>
      <c r="K1633" s="4">
        <f>IF(M1633-('MKG (best case)'!$K$2-J1633)&lt;=0,0,M1633-('MKG (best case)'!$K$2-J1633))</f>
        <v>14</v>
      </c>
      <c r="L1633" s="21">
        <f>VLOOKUP(A1633,Übersicht!$C$2:$F$67,4,FALSE)</f>
        <v>55</v>
      </c>
      <c r="M1633" s="21">
        <f>VLOOKUP(A1633,Übersicht!$C$2:$F$67,4,FALSE)</f>
        <v>55</v>
      </c>
      <c r="N1633" s="3" t="s">
        <v>67</v>
      </c>
      <c r="O1633" s="3">
        <v>1</v>
      </c>
      <c r="P1633" s="4">
        <f>VLOOKUP(A1633,Übersicht!$C$2:$I$67,7,FALSE)*100</f>
        <v>100</v>
      </c>
      <c r="Q1633" s="4" t="s">
        <v>67</v>
      </c>
      <c r="R1633" s="4">
        <f>VLOOKUP(A1633,Übersicht!$C$2:$J$67,8,FALSE)*100</f>
        <v>100</v>
      </c>
      <c r="S1633" s="4" t="str">
        <f>VLOOKUP(A1633,Übersicht!$C$2:$K$67,9,FALSE)</f>
        <v>-</v>
      </c>
      <c r="T1633" s="4" t="str">
        <f>VLOOKUP(A1633,Übersicht!$C$2:$L$67,10,FALSE)</f>
        <v>-</v>
      </c>
      <c r="U1633" s="25">
        <f>VLOOKUP(A1633,Übersicht!$C$2:$M$67,11,FALSE)</f>
        <v>800</v>
      </c>
      <c r="V1633" s="25" t="str">
        <f>VLOOKUP(A1633,Übersicht!$C$2:$N$67,12,FALSE)</f>
        <v>-</v>
      </c>
      <c r="W1633" s="25" t="str">
        <f>VLOOKUP(A1633,Übersicht!$C$2:$O$67,13,FALSE)</f>
        <v>-</v>
      </c>
      <c r="X1633" s="4" t="s">
        <v>67</v>
      </c>
    </row>
    <row r="1634" spans="1:24" x14ac:dyDescent="0.35">
      <c r="A1634" s="3">
        <v>4100</v>
      </c>
      <c r="B1634" t="s">
        <v>52</v>
      </c>
      <c r="C1634" t="s">
        <v>57</v>
      </c>
      <c r="D1634" s="23">
        <f>VLOOKUP(A1634,Übersicht!$C$2:$D$67,2,FALSE)</f>
        <v>0</v>
      </c>
      <c r="E1634" s="23">
        <f>VLOOKUP(A1634,Übersicht!$C$2:$E$67,3,FALSE)</f>
        <v>0</v>
      </c>
      <c r="F1634" s="3">
        <v>1628</v>
      </c>
      <c r="G1634" s="3">
        <f>VLOOKUP(A1634,Übersicht!$C$2:$P$67,14,FALSE)</f>
        <v>4</v>
      </c>
      <c r="H1634" s="3">
        <v>1</v>
      </c>
      <c r="I1634" s="24">
        <v>163704.16363636364</v>
      </c>
      <c r="J1634" s="3">
        <v>1981</v>
      </c>
      <c r="K1634" s="4">
        <f>IF(M1634-('MKG (best case)'!$K$2-J1634)&lt;=0,0,M1634-('MKG (best case)'!$K$2-J1634))</f>
        <v>15</v>
      </c>
      <c r="L1634" s="21">
        <f>VLOOKUP(A1634,Übersicht!$C$2:$F$67,4,FALSE)</f>
        <v>55</v>
      </c>
      <c r="M1634" s="21">
        <f>VLOOKUP(A1634,Übersicht!$C$2:$F$67,4,FALSE)</f>
        <v>55</v>
      </c>
      <c r="N1634" s="3" t="s">
        <v>67</v>
      </c>
      <c r="O1634" s="3">
        <v>1</v>
      </c>
      <c r="P1634" s="4">
        <f>VLOOKUP(A1634,Übersicht!$C$2:$I$67,7,FALSE)*100</f>
        <v>100</v>
      </c>
      <c r="Q1634" s="4" t="s">
        <v>67</v>
      </c>
      <c r="R1634" s="4">
        <f>VLOOKUP(A1634,Übersicht!$C$2:$J$67,8,FALSE)*100</f>
        <v>100</v>
      </c>
      <c r="S1634" s="4" t="str">
        <f>VLOOKUP(A1634,Übersicht!$C$2:$K$67,9,FALSE)</f>
        <v>-</v>
      </c>
      <c r="T1634" s="4" t="str">
        <f>VLOOKUP(A1634,Übersicht!$C$2:$L$67,10,FALSE)</f>
        <v>-</v>
      </c>
      <c r="U1634" s="25">
        <f>VLOOKUP(A1634,Übersicht!$C$2:$M$67,11,FALSE)</f>
        <v>800</v>
      </c>
      <c r="V1634" s="25" t="str">
        <f>VLOOKUP(A1634,Übersicht!$C$2:$N$67,12,FALSE)</f>
        <v>-</v>
      </c>
      <c r="W1634" s="25" t="str">
        <f>VLOOKUP(A1634,Übersicht!$C$2:$O$67,13,FALSE)</f>
        <v>-</v>
      </c>
      <c r="X1634" s="4" t="s">
        <v>67</v>
      </c>
    </row>
    <row r="1635" spans="1:24" x14ac:dyDescent="0.35">
      <c r="A1635" s="3">
        <v>4100</v>
      </c>
      <c r="B1635" t="s">
        <v>52</v>
      </c>
      <c r="C1635" t="s">
        <v>57</v>
      </c>
      <c r="D1635" s="23">
        <f>VLOOKUP(A1635,Übersicht!$C$2:$D$67,2,FALSE)</f>
        <v>0</v>
      </c>
      <c r="E1635" s="23">
        <f>VLOOKUP(A1635,Übersicht!$C$2:$E$67,3,FALSE)</f>
        <v>0</v>
      </c>
      <c r="F1635" s="3">
        <v>1629</v>
      </c>
      <c r="G1635" s="3">
        <f>VLOOKUP(A1635,Übersicht!$C$2:$P$67,14,FALSE)</f>
        <v>4</v>
      </c>
      <c r="H1635" s="3">
        <v>1</v>
      </c>
      <c r="I1635" s="24">
        <v>163704.16363636364</v>
      </c>
      <c r="J1635" s="3">
        <v>1982</v>
      </c>
      <c r="K1635" s="4">
        <f>IF(M1635-('MKG (best case)'!$K$2-J1635)&lt;=0,0,M1635-('MKG (best case)'!$K$2-J1635))</f>
        <v>16</v>
      </c>
      <c r="L1635" s="21">
        <f>VLOOKUP(A1635,Übersicht!$C$2:$F$67,4,FALSE)</f>
        <v>55</v>
      </c>
      <c r="M1635" s="21">
        <f>VLOOKUP(A1635,Übersicht!$C$2:$F$67,4,FALSE)</f>
        <v>55</v>
      </c>
      <c r="N1635" s="3" t="s">
        <v>67</v>
      </c>
      <c r="O1635" s="3">
        <v>1</v>
      </c>
      <c r="P1635" s="4">
        <f>VLOOKUP(A1635,Übersicht!$C$2:$I$67,7,FALSE)*100</f>
        <v>100</v>
      </c>
      <c r="Q1635" s="4" t="s">
        <v>67</v>
      </c>
      <c r="R1635" s="4">
        <f>VLOOKUP(A1635,Übersicht!$C$2:$J$67,8,FALSE)*100</f>
        <v>100</v>
      </c>
      <c r="S1635" s="4" t="str">
        <f>VLOOKUP(A1635,Übersicht!$C$2:$K$67,9,FALSE)</f>
        <v>-</v>
      </c>
      <c r="T1635" s="4" t="str">
        <f>VLOOKUP(A1635,Übersicht!$C$2:$L$67,10,FALSE)</f>
        <v>-</v>
      </c>
      <c r="U1635" s="25">
        <f>VLOOKUP(A1635,Übersicht!$C$2:$M$67,11,FALSE)</f>
        <v>800</v>
      </c>
      <c r="V1635" s="25" t="str">
        <f>VLOOKUP(A1635,Übersicht!$C$2:$N$67,12,FALSE)</f>
        <v>-</v>
      </c>
      <c r="W1635" s="25" t="str">
        <f>VLOOKUP(A1635,Übersicht!$C$2:$O$67,13,FALSE)</f>
        <v>-</v>
      </c>
      <c r="X1635" s="4" t="s">
        <v>67</v>
      </c>
    </row>
    <row r="1636" spans="1:24" x14ac:dyDescent="0.35">
      <c r="A1636" s="3">
        <v>4100</v>
      </c>
      <c r="B1636" t="s">
        <v>52</v>
      </c>
      <c r="C1636" t="s">
        <v>57</v>
      </c>
      <c r="D1636" s="23">
        <f>VLOOKUP(A1636,Übersicht!$C$2:$D$67,2,FALSE)</f>
        <v>0</v>
      </c>
      <c r="E1636" s="23">
        <f>VLOOKUP(A1636,Übersicht!$C$2:$E$67,3,FALSE)</f>
        <v>0</v>
      </c>
      <c r="F1636" s="3">
        <v>1630</v>
      </c>
      <c r="G1636" s="3">
        <f>VLOOKUP(A1636,Übersicht!$C$2:$P$67,14,FALSE)</f>
        <v>4</v>
      </c>
      <c r="H1636" s="3">
        <v>1</v>
      </c>
      <c r="I1636" s="24">
        <v>163704.16363636364</v>
      </c>
      <c r="J1636" s="3">
        <v>1983</v>
      </c>
      <c r="K1636" s="4">
        <f>IF(M1636-('MKG (best case)'!$K$2-J1636)&lt;=0,0,M1636-('MKG (best case)'!$K$2-J1636))</f>
        <v>17</v>
      </c>
      <c r="L1636" s="21">
        <f>VLOOKUP(A1636,Übersicht!$C$2:$F$67,4,FALSE)</f>
        <v>55</v>
      </c>
      <c r="M1636" s="21">
        <f>VLOOKUP(A1636,Übersicht!$C$2:$F$67,4,FALSE)</f>
        <v>55</v>
      </c>
      <c r="N1636" s="3" t="s">
        <v>67</v>
      </c>
      <c r="O1636" s="3">
        <v>1</v>
      </c>
      <c r="P1636" s="4">
        <f>VLOOKUP(A1636,Übersicht!$C$2:$I$67,7,FALSE)*100</f>
        <v>100</v>
      </c>
      <c r="Q1636" s="4" t="s">
        <v>67</v>
      </c>
      <c r="R1636" s="4">
        <f>VLOOKUP(A1636,Übersicht!$C$2:$J$67,8,FALSE)*100</f>
        <v>100</v>
      </c>
      <c r="S1636" s="4" t="str">
        <f>VLOOKUP(A1636,Übersicht!$C$2:$K$67,9,FALSE)</f>
        <v>-</v>
      </c>
      <c r="T1636" s="4" t="str">
        <f>VLOOKUP(A1636,Übersicht!$C$2:$L$67,10,FALSE)</f>
        <v>-</v>
      </c>
      <c r="U1636" s="25">
        <f>VLOOKUP(A1636,Übersicht!$C$2:$M$67,11,FALSE)</f>
        <v>800</v>
      </c>
      <c r="V1636" s="25" t="str">
        <f>VLOOKUP(A1636,Übersicht!$C$2:$N$67,12,FALSE)</f>
        <v>-</v>
      </c>
      <c r="W1636" s="25" t="str">
        <f>VLOOKUP(A1636,Übersicht!$C$2:$O$67,13,FALSE)</f>
        <v>-</v>
      </c>
      <c r="X1636" s="4" t="s">
        <v>67</v>
      </c>
    </row>
    <row r="1637" spans="1:24" x14ac:dyDescent="0.35">
      <c r="A1637" s="3">
        <v>4100</v>
      </c>
      <c r="B1637" t="s">
        <v>52</v>
      </c>
      <c r="C1637" t="s">
        <v>57</v>
      </c>
      <c r="D1637" s="23">
        <f>VLOOKUP(A1637,Übersicht!$C$2:$D$67,2,FALSE)</f>
        <v>0</v>
      </c>
      <c r="E1637" s="23">
        <f>VLOOKUP(A1637,Übersicht!$C$2:$E$67,3,FALSE)</f>
        <v>0</v>
      </c>
      <c r="F1637" s="3">
        <v>1631</v>
      </c>
      <c r="G1637" s="3">
        <f>VLOOKUP(A1637,Übersicht!$C$2:$P$67,14,FALSE)</f>
        <v>4</v>
      </c>
      <c r="H1637" s="3">
        <v>1</v>
      </c>
      <c r="I1637" s="24">
        <v>163704.16363636364</v>
      </c>
      <c r="J1637" s="3">
        <v>1984</v>
      </c>
      <c r="K1637" s="4">
        <f>IF(M1637-('MKG (best case)'!$K$2-J1637)&lt;=0,0,M1637-('MKG (best case)'!$K$2-J1637))</f>
        <v>18</v>
      </c>
      <c r="L1637" s="21">
        <f>VLOOKUP(A1637,Übersicht!$C$2:$F$67,4,FALSE)</f>
        <v>55</v>
      </c>
      <c r="M1637" s="21">
        <f>VLOOKUP(A1637,Übersicht!$C$2:$F$67,4,FALSE)</f>
        <v>55</v>
      </c>
      <c r="N1637" s="3" t="s">
        <v>67</v>
      </c>
      <c r="O1637" s="3">
        <v>1</v>
      </c>
      <c r="P1637" s="4">
        <f>VLOOKUP(A1637,Übersicht!$C$2:$I$67,7,FALSE)*100</f>
        <v>100</v>
      </c>
      <c r="Q1637" s="4" t="s">
        <v>67</v>
      </c>
      <c r="R1637" s="4">
        <f>VLOOKUP(A1637,Übersicht!$C$2:$J$67,8,FALSE)*100</f>
        <v>100</v>
      </c>
      <c r="S1637" s="4" t="str">
        <f>VLOOKUP(A1637,Übersicht!$C$2:$K$67,9,FALSE)</f>
        <v>-</v>
      </c>
      <c r="T1637" s="4" t="str">
        <f>VLOOKUP(A1637,Übersicht!$C$2:$L$67,10,FALSE)</f>
        <v>-</v>
      </c>
      <c r="U1637" s="25">
        <f>VLOOKUP(A1637,Übersicht!$C$2:$M$67,11,FALSE)</f>
        <v>800</v>
      </c>
      <c r="V1637" s="25" t="str">
        <f>VLOOKUP(A1637,Übersicht!$C$2:$N$67,12,FALSE)</f>
        <v>-</v>
      </c>
      <c r="W1637" s="25" t="str">
        <f>VLOOKUP(A1637,Übersicht!$C$2:$O$67,13,FALSE)</f>
        <v>-</v>
      </c>
      <c r="X1637" s="4" t="s">
        <v>67</v>
      </c>
    </row>
    <row r="1638" spans="1:24" x14ac:dyDescent="0.35">
      <c r="A1638" s="3">
        <v>4100</v>
      </c>
      <c r="B1638" t="s">
        <v>52</v>
      </c>
      <c r="C1638" t="s">
        <v>57</v>
      </c>
      <c r="D1638" s="23">
        <f>VLOOKUP(A1638,Übersicht!$C$2:$D$67,2,FALSE)</f>
        <v>0</v>
      </c>
      <c r="E1638" s="23">
        <f>VLOOKUP(A1638,Übersicht!$C$2:$E$67,3,FALSE)</f>
        <v>0</v>
      </c>
      <c r="F1638" s="3">
        <v>1632</v>
      </c>
      <c r="G1638" s="3">
        <f>VLOOKUP(A1638,Übersicht!$C$2:$P$67,14,FALSE)</f>
        <v>4</v>
      </c>
      <c r="H1638" s="3">
        <v>1</v>
      </c>
      <c r="I1638" s="24">
        <v>163704.16363636364</v>
      </c>
      <c r="J1638" s="3">
        <v>1985</v>
      </c>
      <c r="K1638" s="4">
        <f>IF(M1638-('MKG (best case)'!$K$2-J1638)&lt;=0,0,M1638-('MKG (best case)'!$K$2-J1638))</f>
        <v>19</v>
      </c>
      <c r="L1638" s="21">
        <f>VLOOKUP(A1638,Übersicht!$C$2:$F$67,4,FALSE)</f>
        <v>55</v>
      </c>
      <c r="M1638" s="21">
        <f>VLOOKUP(A1638,Übersicht!$C$2:$F$67,4,FALSE)</f>
        <v>55</v>
      </c>
      <c r="N1638" s="3" t="s">
        <v>67</v>
      </c>
      <c r="O1638" s="3">
        <v>1</v>
      </c>
      <c r="P1638" s="4">
        <f>VLOOKUP(A1638,Übersicht!$C$2:$I$67,7,FALSE)*100</f>
        <v>100</v>
      </c>
      <c r="Q1638" s="4" t="s">
        <v>67</v>
      </c>
      <c r="R1638" s="4">
        <f>VLOOKUP(A1638,Übersicht!$C$2:$J$67,8,FALSE)*100</f>
        <v>100</v>
      </c>
      <c r="S1638" s="4" t="str">
        <f>VLOOKUP(A1638,Übersicht!$C$2:$K$67,9,FALSE)</f>
        <v>-</v>
      </c>
      <c r="T1638" s="4" t="str">
        <f>VLOOKUP(A1638,Übersicht!$C$2:$L$67,10,FALSE)</f>
        <v>-</v>
      </c>
      <c r="U1638" s="25">
        <f>VLOOKUP(A1638,Übersicht!$C$2:$M$67,11,FALSE)</f>
        <v>800</v>
      </c>
      <c r="V1638" s="25" t="str">
        <f>VLOOKUP(A1638,Übersicht!$C$2:$N$67,12,FALSE)</f>
        <v>-</v>
      </c>
      <c r="W1638" s="25" t="str">
        <f>VLOOKUP(A1638,Übersicht!$C$2:$O$67,13,FALSE)</f>
        <v>-</v>
      </c>
      <c r="X1638" s="4" t="s">
        <v>67</v>
      </c>
    </row>
    <row r="1639" spans="1:24" x14ac:dyDescent="0.35">
      <c r="A1639" s="3">
        <v>4100</v>
      </c>
      <c r="B1639" t="s">
        <v>52</v>
      </c>
      <c r="C1639" t="s">
        <v>57</v>
      </c>
      <c r="D1639" s="23">
        <f>VLOOKUP(A1639,Übersicht!$C$2:$D$67,2,FALSE)</f>
        <v>0</v>
      </c>
      <c r="E1639" s="23">
        <f>VLOOKUP(A1639,Übersicht!$C$2:$E$67,3,FALSE)</f>
        <v>0</v>
      </c>
      <c r="F1639" s="3">
        <v>1633</v>
      </c>
      <c r="G1639" s="3">
        <f>VLOOKUP(A1639,Übersicht!$C$2:$P$67,14,FALSE)</f>
        <v>4</v>
      </c>
      <c r="H1639" s="3">
        <v>1</v>
      </c>
      <c r="I1639" s="24">
        <v>163704.16363636364</v>
      </c>
      <c r="J1639" s="3">
        <v>1986</v>
      </c>
      <c r="K1639" s="4">
        <f>IF(M1639-('MKG (best case)'!$K$2-J1639)&lt;=0,0,M1639-('MKG (best case)'!$K$2-J1639))</f>
        <v>20</v>
      </c>
      <c r="L1639" s="21">
        <f>VLOOKUP(A1639,Übersicht!$C$2:$F$67,4,FALSE)</f>
        <v>55</v>
      </c>
      <c r="M1639" s="21">
        <f>VLOOKUP(A1639,Übersicht!$C$2:$F$67,4,FALSE)</f>
        <v>55</v>
      </c>
      <c r="N1639" s="3" t="s">
        <v>67</v>
      </c>
      <c r="O1639" s="3">
        <v>1</v>
      </c>
      <c r="P1639" s="4">
        <f>VLOOKUP(A1639,Übersicht!$C$2:$I$67,7,FALSE)*100</f>
        <v>100</v>
      </c>
      <c r="Q1639" s="4" t="s">
        <v>67</v>
      </c>
      <c r="R1639" s="4">
        <f>VLOOKUP(A1639,Übersicht!$C$2:$J$67,8,FALSE)*100</f>
        <v>100</v>
      </c>
      <c r="S1639" s="4" t="str">
        <f>VLOOKUP(A1639,Übersicht!$C$2:$K$67,9,FALSE)</f>
        <v>-</v>
      </c>
      <c r="T1639" s="4" t="str">
        <f>VLOOKUP(A1639,Übersicht!$C$2:$L$67,10,FALSE)</f>
        <v>-</v>
      </c>
      <c r="U1639" s="25">
        <f>VLOOKUP(A1639,Übersicht!$C$2:$M$67,11,FALSE)</f>
        <v>800</v>
      </c>
      <c r="V1639" s="25" t="str">
        <f>VLOOKUP(A1639,Übersicht!$C$2:$N$67,12,FALSE)</f>
        <v>-</v>
      </c>
      <c r="W1639" s="25" t="str">
        <f>VLOOKUP(A1639,Übersicht!$C$2:$O$67,13,FALSE)</f>
        <v>-</v>
      </c>
      <c r="X1639" s="4" t="s">
        <v>67</v>
      </c>
    </row>
    <row r="1640" spans="1:24" x14ac:dyDescent="0.35">
      <c r="A1640" s="3">
        <v>4100</v>
      </c>
      <c r="B1640" t="s">
        <v>52</v>
      </c>
      <c r="C1640" t="s">
        <v>57</v>
      </c>
      <c r="D1640" s="23">
        <f>VLOOKUP(A1640,Übersicht!$C$2:$D$67,2,FALSE)</f>
        <v>0</v>
      </c>
      <c r="E1640" s="23">
        <f>VLOOKUP(A1640,Übersicht!$C$2:$E$67,3,FALSE)</f>
        <v>0</v>
      </c>
      <c r="F1640" s="3">
        <v>1634</v>
      </c>
      <c r="G1640" s="3">
        <f>VLOOKUP(A1640,Übersicht!$C$2:$P$67,14,FALSE)</f>
        <v>4</v>
      </c>
      <c r="H1640" s="3">
        <v>1</v>
      </c>
      <c r="I1640" s="24">
        <v>163704.16363636364</v>
      </c>
      <c r="J1640" s="3">
        <v>1987</v>
      </c>
      <c r="K1640" s="4">
        <f>IF(M1640-('MKG (best case)'!$K$2-J1640)&lt;=0,0,M1640-('MKG (best case)'!$K$2-J1640))</f>
        <v>21</v>
      </c>
      <c r="L1640" s="21">
        <f>VLOOKUP(A1640,Übersicht!$C$2:$F$67,4,FALSE)</f>
        <v>55</v>
      </c>
      <c r="M1640" s="21">
        <f>VLOOKUP(A1640,Übersicht!$C$2:$F$67,4,FALSE)</f>
        <v>55</v>
      </c>
      <c r="N1640" s="3" t="s">
        <v>67</v>
      </c>
      <c r="O1640" s="3">
        <v>1</v>
      </c>
      <c r="P1640" s="4">
        <f>VLOOKUP(A1640,Übersicht!$C$2:$I$67,7,FALSE)*100</f>
        <v>100</v>
      </c>
      <c r="Q1640" s="4" t="s">
        <v>67</v>
      </c>
      <c r="R1640" s="4">
        <f>VLOOKUP(A1640,Übersicht!$C$2:$J$67,8,FALSE)*100</f>
        <v>100</v>
      </c>
      <c r="S1640" s="4" t="str">
        <f>VLOOKUP(A1640,Übersicht!$C$2:$K$67,9,FALSE)</f>
        <v>-</v>
      </c>
      <c r="T1640" s="4" t="str">
        <f>VLOOKUP(A1640,Übersicht!$C$2:$L$67,10,FALSE)</f>
        <v>-</v>
      </c>
      <c r="U1640" s="25">
        <f>VLOOKUP(A1640,Übersicht!$C$2:$M$67,11,FALSE)</f>
        <v>800</v>
      </c>
      <c r="V1640" s="25" t="str">
        <f>VLOOKUP(A1640,Übersicht!$C$2:$N$67,12,FALSE)</f>
        <v>-</v>
      </c>
      <c r="W1640" s="25" t="str">
        <f>VLOOKUP(A1640,Übersicht!$C$2:$O$67,13,FALSE)</f>
        <v>-</v>
      </c>
      <c r="X1640" s="4" t="s">
        <v>67</v>
      </c>
    </row>
    <row r="1641" spans="1:24" x14ac:dyDescent="0.35">
      <c r="A1641" s="3">
        <v>4100</v>
      </c>
      <c r="B1641" t="s">
        <v>52</v>
      </c>
      <c r="C1641" t="s">
        <v>57</v>
      </c>
      <c r="D1641" s="23">
        <f>VLOOKUP(A1641,Übersicht!$C$2:$D$67,2,FALSE)</f>
        <v>0</v>
      </c>
      <c r="E1641" s="23">
        <f>VLOOKUP(A1641,Übersicht!$C$2:$E$67,3,FALSE)</f>
        <v>0</v>
      </c>
      <c r="F1641" s="3">
        <v>1635</v>
      </c>
      <c r="G1641" s="3">
        <f>VLOOKUP(A1641,Übersicht!$C$2:$P$67,14,FALSE)</f>
        <v>4</v>
      </c>
      <c r="H1641" s="3">
        <v>1</v>
      </c>
      <c r="I1641" s="24">
        <v>163704.16363636364</v>
      </c>
      <c r="J1641" s="3">
        <v>1988</v>
      </c>
      <c r="K1641" s="4">
        <f>IF(M1641-('MKG (best case)'!$K$2-J1641)&lt;=0,0,M1641-('MKG (best case)'!$K$2-J1641))</f>
        <v>22</v>
      </c>
      <c r="L1641" s="21">
        <f>VLOOKUP(A1641,Übersicht!$C$2:$F$67,4,FALSE)</f>
        <v>55</v>
      </c>
      <c r="M1641" s="21">
        <f>VLOOKUP(A1641,Übersicht!$C$2:$F$67,4,FALSE)</f>
        <v>55</v>
      </c>
      <c r="N1641" s="3" t="s">
        <v>67</v>
      </c>
      <c r="O1641" s="3">
        <v>1</v>
      </c>
      <c r="P1641" s="4">
        <f>VLOOKUP(A1641,Übersicht!$C$2:$I$67,7,FALSE)*100</f>
        <v>100</v>
      </c>
      <c r="Q1641" s="4" t="s">
        <v>67</v>
      </c>
      <c r="R1641" s="4">
        <f>VLOOKUP(A1641,Übersicht!$C$2:$J$67,8,FALSE)*100</f>
        <v>100</v>
      </c>
      <c r="S1641" s="4" t="str">
        <f>VLOOKUP(A1641,Übersicht!$C$2:$K$67,9,FALSE)</f>
        <v>-</v>
      </c>
      <c r="T1641" s="4" t="str">
        <f>VLOOKUP(A1641,Übersicht!$C$2:$L$67,10,FALSE)</f>
        <v>-</v>
      </c>
      <c r="U1641" s="25">
        <f>VLOOKUP(A1641,Übersicht!$C$2:$M$67,11,FALSE)</f>
        <v>800</v>
      </c>
      <c r="V1641" s="25" t="str">
        <f>VLOOKUP(A1641,Übersicht!$C$2:$N$67,12,FALSE)</f>
        <v>-</v>
      </c>
      <c r="W1641" s="25" t="str">
        <f>VLOOKUP(A1641,Übersicht!$C$2:$O$67,13,FALSE)</f>
        <v>-</v>
      </c>
      <c r="X1641" s="4" t="s">
        <v>67</v>
      </c>
    </row>
    <row r="1642" spans="1:24" x14ac:dyDescent="0.35">
      <c r="A1642" s="3">
        <v>4100</v>
      </c>
      <c r="B1642" t="s">
        <v>52</v>
      </c>
      <c r="C1642" t="s">
        <v>57</v>
      </c>
      <c r="D1642" s="23">
        <f>VLOOKUP(A1642,Übersicht!$C$2:$D$67,2,FALSE)</f>
        <v>0</v>
      </c>
      <c r="E1642" s="23">
        <f>VLOOKUP(A1642,Übersicht!$C$2:$E$67,3,FALSE)</f>
        <v>0</v>
      </c>
      <c r="F1642" s="3">
        <v>1636</v>
      </c>
      <c r="G1642" s="3">
        <f>VLOOKUP(A1642,Übersicht!$C$2:$P$67,14,FALSE)</f>
        <v>4</v>
      </c>
      <c r="H1642" s="3">
        <v>1</v>
      </c>
      <c r="I1642" s="24">
        <v>163704.16363636364</v>
      </c>
      <c r="J1642" s="3">
        <v>1989</v>
      </c>
      <c r="K1642" s="4">
        <f>IF(M1642-('MKG (best case)'!$K$2-J1642)&lt;=0,0,M1642-('MKG (best case)'!$K$2-J1642))</f>
        <v>23</v>
      </c>
      <c r="L1642" s="21">
        <f>VLOOKUP(A1642,Übersicht!$C$2:$F$67,4,FALSE)</f>
        <v>55</v>
      </c>
      <c r="M1642" s="21">
        <f>VLOOKUP(A1642,Übersicht!$C$2:$F$67,4,FALSE)</f>
        <v>55</v>
      </c>
      <c r="N1642" s="3" t="s">
        <v>67</v>
      </c>
      <c r="O1642" s="3">
        <v>1</v>
      </c>
      <c r="P1642" s="4">
        <f>VLOOKUP(A1642,Übersicht!$C$2:$I$67,7,FALSE)*100</f>
        <v>100</v>
      </c>
      <c r="Q1642" s="4" t="s">
        <v>67</v>
      </c>
      <c r="R1642" s="4">
        <f>VLOOKUP(A1642,Übersicht!$C$2:$J$67,8,FALSE)*100</f>
        <v>100</v>
      </c>
      <c r="S1642" s="4" t="str">
        <f>VLOOKUP(A1642,Übersicht!$C$2:$K$67,9,FALSE)</f>
        <v>-</v>
      </c>
      <c r="T1642" s="4" t="str">
        <f>VLOOKUP(A1642,Übersicht!$C$2:$L$67,10,FALSE)</f>
        <v>-</v>
      </c>
      <c r="U1642" s="25">
        <f>VLOOKUP(A1642,Übersicht!$C$2:$M$67,11,FALSE)</f>
        <v>800</v>
      </c>
      <c r="V1642" s="25" t="str">
        <f>VLOOKUP(A1642,Übersicht!$C$2:$N$67,12,FALSE)</f>
        <v>-</v>
      </c>
      <c r="W1642" s="25" t="str">
        <f>VLOOKUP(A1642,Übersicht!$C$2:$O$67,13,FALSE)</f>
        <v>-</v>
      </c>
      <c r="X1642" s="4" t="s">
        <v>67</v>
      </c>
    </row>
    <row r="1643" spans="1:24" x14ac:dyDescent="0.35">
      <c r="A1643" s="3">
        <v>4100</v>
      </c>
      <c r="B1643" t="s">
        <v>52</v>
      </c>
      <c r="C1643" t="s">
        <v>57</v>
      </c>
      <c r="D1643" s="23">
        <f>VLOOKUP(A1643,Übersicht!$C$2:$D$67,2,FALSE)</f>
        <v>0</v>
      </c>
      <c r="E1643" s="23">
        <f>VLOOKUP(A1643,Übersicht!$C$2:$E$67,3,FALSE)</f>
        <v>0</v>
      </c>
      <c r="F1643" s="3">
        <v>1637</v>
      </c>
      <c r="G1643" s="3">
        <f>VLOOKUP(A1643,Übersicht!$C$2:$P$67,14,FALSE)</f>
        <v>4</v>
      </c>
      <c r="H1643" s="3">
        <v>1</v>
      </c>
      <c r="I1643" s="24">
        <v>163704.16363636364</v>
      </c>
      <c r="J1643" s="3">
        <v>1990</v>
      </c>
      <c r="K1643" s="4">
        <f>IF(M1643-('MKG (best case)'!$K$2-J1643)&lt;=0,0,M1643-('MKG (best case)'!$K$2-J1643))</f>
        <v>24</v>
      </c>
      <c r="L1643" s="21">
        <f>VLOOKUP(A1643,Übersicht!$C$2:$F$67,4,FALSE)</f>
        <v>55</v>
      </c>
      <c r="M1643" s="21">
        <f>VLOOKUP(A1643,Übersicht!$C$2:$F$67,4,FALSE)</f>
        <v>55</v>
      </c>
      <c r="N1643" s="3" t="s">
        <v>67</v>
      </c>
      <c r="O1643" s="3">
        <v>1</v>
      </c>
      <c r="P1643" s="4">
        <f>VLOOKUP(A1643,Übersicht!$C$2:$I$67,7,FALSE)*100</f>
        <v>100</v>
      </c>
      <c r="Q1643" s="4" t="s">
        <v>67</v>
      </c>
      <c r="R1643" s="4">
        <f>VLOOKUP(A1643,Übersicht!$C$2:$J$67,8,FALSE)*100</f>
        <v>100</v>
      </c>
      <c r="S1643" s="4" t="str">
        <f>VLOOKUP(A1643,Übersicht!$C$2:$K$67,9,FALSE)</f>
        <v>-</v>
      </c>
      <c r="T1643" s="4" t="str">
        <f>VLOOKUP(A1643,Übersicht!$C$2:$L$67,10,FALSE)</f>
        <v>-</v>
      </c>
      <c r="U1643" s="25">
        <f>VLOOKUP(A1643,Übersicht!$C$2:$M$67,11,FALSE)</f>
        <v>800</v>
      </c>
      <c r="V1643" s="25" t="str">
        <f>VLOOKUP(A1643,Übersicht!$C$2:$N$67,12,FALSE)</f>
        <v>-</v>
      </c>
      <c r="W1643" s="25" t="str">
        <f>VLOOKUP(A1643,Übersicht!$C$2:$O$67,13,FALSE)</f>
        <v>-</v>
      </c>
      <c r="X1643" s="4" t="s">
        <v>67</v>
      </c>
    </row>
    <row r="1644" spans="1:24" x14ac:dyDescent="0.35">
      <c r="A1644" s="3">
        <v>4100</v>
      </c>
      <c r="B1644" t="s">
        <v>52</v>
      </c>
      <c r="C1644" t="s">
        <v>57</v>
      </c>
      <c r="D1644" s="23">
        <f>VLOOKUP(A1644,Übersicht!$C$2:$D$67,2,FALSE)</f>
        <v>0</v>
      </c>
      <c r="E1644" s="23">
        <f>VLOOKUP(A1644,Übersicht!$C$2:$E$67,3,FALSE)</f>
        <v>0</v>
      </c>
      <c r="F1644" s="3">
        <v>1638</v>
      </c>
      <c r="G1644" s="3">
        <f>VLOOKUP(A1644,Übersicht!$C$2:$P$67,14,FALSE)</f>
        <v>4</v>
      </c>
      <c r="H1644" s="3">
        <v>1</v>
      </c>
      <c r="I1644" s="24">
        <v>163704.16363636364</v>
      </c>
      <c r="J1644" s="3">
        <v>1991</v>
      </c>
      <c r="K1644" s="4">
        <f>IF(M1644-('MKG (best case)'!$K$2-J1644)&lt;=0,0,M1644-('MKG (best case)'!$K$2-J1644))</f>
        <v>25</v>
      </c>
      <c r="L1644" s="21">
        <f>VLOOKUP(A1644,Übersicht!$C$2:$F$67,4,FALSE)</f>
        <v>55</v>
      </c>
      <c r="M1644" s="21">
        <f>VLOOKUP(A1644,Übersicht!$C$2:$F$67,4,FALSE)</f>
        <v>55</v>
      </c>
      <c r="N1644" s="3" t="s">
        <v>67</v>
      </c>
      <c r="O1644" s="3">
        <v>1</v>
      </c>
      <c r="P1644" s="4">
        <f>VLOOKUP(A1644,Übersicht!$C$2:$I$67,7,FALSE)*100</f>
        <v>100</v>
      </c>
      <c r="Q1644" s="4" t="s">
        <v>67</v>
      </c>
      <c r="R1644" s="4">
        <f>VLOOKUP(A1644,Übersicht!$C$2:$J$67,8,FALSE)*100</f>
        <v>100</v>
      </c>
      <c r="S1644" s="4" t="str">
        <f>VLOOKUP(A1644,Übersicht!$C$2:$K$67,9,FALSE)</f>
        <v>-</v>
      </c>
      <c r="T1644" s="4" t="str">
        <f>VLOOKUP(A1644,Übersicht!$C$2:$L$67,10,FALSE)</f>
        <v>-</v>
      </c>
      <c r="U1644" s="25">
        <f>VLOOKUP(A1644,Übersicht!$C$2:$M$67,11,FALSE)</f>
        <v>800</v>
      </c>
      <c r="V1644" s="25" t="str">
        <f>VLOOKUP(A1644,Übersicht!$C$2:$N$67,12,FALSE)</f>
        <v>-</v>
      </c>
      <c r="W1644" s="25" t="str">
        <f>VLOOKUP(A1644,Übersicht!$C$2:$O$67,13,FALSE)</f>
        <v>-</v>
      </c>
      <c r="X1644" s="4" t="s">
        <v>67</v>
      </c>
    </row>
    <row r="1645" spans="1:24" x14ac:dyDescent="0.35">
      <c r="A1645" s="3">
        <v>4100</v>
      </c>
      <c r="B1645" t="s">
        <v>52</v>
      </c>
      <c r="C1645" t="s">
        <v>57</v>
      </c>
      <c r="D1645" s="23">
        <f>VLOOKUP(A1645,Übersicht!$C$2:$D$67,2,FALSE)</f>
        <v>0</v>
      </c>
      <c r="E1645" s="23">
        <f>VLOOKUP(A1645,Übersicht!$C$2:$E$67,3,FALSE)</f>
        <v>0</v>
      </c>
      <c r="F1645" s="3">
        <v>1639</v>
      </c>
      <c r="G1645" s="3">
        <f>VLOOKUP(A1645,Übersicht!$C$2:$P$67,14,FALSE)</f>
        <v>4</v>
      </c>
      <c r="H1645" s="3">
        <v>1</v>
      </c>
      <c r="I1645" s="24">
        <v>163704.16363636364</v>
      </c>
      <c r="J1645" s="3">
        <v>1992</v>
      </c>
      <c r="K1645" s="4">
        <f>IF(M1645-('MKG (best case)'!$K$2-J1645)&lt;=0,0,M1645-('MKG (best case)'!$K$2-J1645))</f>
        <v>26</v>
      </c>
      <c r="L1645" s="21">
        <f>VLOOKUP(A1645,Übersicht!$C$2:$F$67,4,FALSE)</f>
        <v>55</v>
      </c>
      <c r="M1645" s="21">
        <f>VLOOKUP(A1645,Übersicht!$C$2:$F$67,4,FALSE)</f>
        <v>55</v>
      </c>
      <c r="N1645" s="3" t="s">
        <v>67</v>
      </c>
      <c r="O1645" s="3">
        <v>1</v>
      </c>
      <c r="P1645" s="4">
        <f>VLOOKUP(A1645,Übersicht!$C$2:$I$67,7,FALSE)*100</f>
        <v>100</v>
      </c>
      <c r="Q1645" s="4" t="s">
        <v>67</v>
      </c>
      <c r="R1645" s="4">
        <f>VLOOKUP(A1645,Übersicht!$C$2:$J$67,8,FALSE)*100</f>
        <v>100</v>
      </c>
      <c r="S1645" s="4" t="str">
        <f>VLOOKUP(A1645,Übersicht!$C$2:$K$67,9,FALSE)</f>
        <v>-</v>
      </c>
      <c r="T1645" s="4" t="str">
        <f>VLOOKUP(A1645,Übersicht!$C$2:$L$67,10,FALSE)</f>
        <v>-</v>
      </c>
      <c r="U1645" s="25">
        <f>VLOOKUP(A1645,Übersicht!$C$2:$M$67,11,FALSE)</f>
        <v>800</v>
      </c>
      <c r="V1645" s="25" t="str">
        <f>VLOOKUP(A1645,Übersicht!$C$2:$N$67,12,FALSE)</f>
        <v>-</v>
      </c>
      <c r="W1645" s="25" t="str">
        <f>VLOOKUP(A1645,Übersicht!$C$2:$O$67,13,FALSE)</f>
        <v>-</v>
      </c>
      <c r="X1645" s="4" t="s">
        <v>67</v>
      </c>
    </row>
    <row r="1646" spans="1:24" x14ac:dyDescent="0.35">
      <c r="A1646" s="3">
        <v>4100</v>
      </c>
      <c r="B1646" t="s">
        <v>52</v>
      </c>
      <c r="C1646" t="s">
        <v>57</v>
      </c>
      <c r="D1646" s="23">
        <f>VLOOKUP(A1646,Übersicht!$C$2:$D$67,2,FALSE)</f>
        <v>0</v>
      </c>
      <c r="E1646" s="23">
        <f>VLOOKUP(A1646,Übersicht!$C$2:$E$67,3,FALSE)</f>
        <v>0</v>
      </c>
      <c r="F1646" s="3">
        <v>1640</v>
      </c>
      <c r="G1646" s="3">
        <f>VLOOKUP(A1646,Übersicht!$C$2:$P$67,14,FALSE)</f>
        <v>4</v>
      </c>
      <c r="H1646" s="3">
        <v>1</v>
      </c>
      <c r="I1646" s="24">
        <v>163704.16363636364</v>
      </c>
      <c r="J1646" s="3">
        <v>1993</v>
      </c>
      <c r="K1646" s="4">
        <f>IF(M1646-('MKG (best case)'!$K$2-J1646)&lt;=0,0,M1646-('MKG (best case)'!$K$2-J1646))</f>
        <v>27</v>
      </c>
      <c r="L1646" s="21">
        <f>VLOOKUP(A1646,Übersicht!$C$2:$F$67,4,FALSE)</f>
        <v>55</v>
      </c>
      <c r="M1646" s="21">
        <f>VLOOKUP(A1646,Übersicht!$C$2:$F$67,4,FALSE)</f>
        <v>55</v>
      </c>
      <c r="N1646" s="3" t="s">
        <v>67</v>
      </c>
      <c r="O1646" s="3">
        <v>1</v>
      </c>
      <c r="P1646" s="4">
        <f>VLOOKUP(A1646,Übersicht!$C$2:$I$67,7,FALSE)*100</f>
        <v>100</v>
      </c>
      <c r="Q1646" s="4" t="s">
        <v>67</v>
      </c>
      <c r="R1646" s="4">
        <f>VLOOKUP(A1646,Übersicht!$C$2:$J$67,8,FALSE)*100</f>
        <v>100</v>
      </c>
      <c r="S1646" s="4" t="str">
        <f>VLOOKUP(A1646,Übersicht!$C$2:$K$67,9,FALSE)</f>
        <v>-</v>
      </c>
      <c r="T1646" s="4" t="str">
        <f>VLOOKUP(A1646,Übersicht!$C$2:$L$67,10,FALSE)</f>
        <v>-</v>
      </c>
      <c r="U1646" s="25">
        <f>VLOOKUP(A1646,Übersicht!$C$2:$M$67,11,FALSE)</f>
        <v>800</v>
      </c>
      <c r="V1646" s="25" t="str">
        <f>VLOOKUP(A1646,Übersicht!$C$2:$N$67,12,FALSE)</f>
        <v>-</v>
      </c>
      <c r="W1646" s="25" t="str">
        <f>VLOOKUP(A1646,Übersicht!$C$2:$O$67,13,FALSE)</f>
        <v>-</v>
      </c>
      <c r="X1646" s="4" t="s">
        <v>67</v>
      </c>
    </row>
    <row r="1647" spans="1:24" x14ac:dyDescent="0.35">
      <c r="A1647" s="3">
        <v>4100</v>
      </c>
      <c r="B1647" t="s">
        <v>52</v>
      </c>
      <c r="C1647" t="s">
        <v>57</v>
      </c>
      <c r="D1647" s="23">
        <f>VLOOKUP(A1647,Übersicht!$C$2:$D$67,2,FALSE)</f>
        <v>0</v>
      </c>
      <c r="E1647" s="23">
        <f>VLOOKUP(A1647,Übersicht!$C$2:$E$67,3,FALSE)</f>
        <v>0</v>
      </c>
      <c r="F1647" s="3">
        <v>1641</v>
      </c>
      <c r="G1647" s="3">
        <f>VLOOKUP(A1647,Übersicht!$C$2:$P$67,14,FALSE)</f>
        <v>4</v>
      </c>
      <c r="H1647" s="3">
        <v>1</v>
      </c>
      <c r="I1647" s="24">
        <v>163704.16363636364</v>
      </c>
      <c r="J1647" s="3">
        <v>1994</v>
      </c>
      <c r="K1647" s="4">
        <f>IF(M1647-('MKG (best case)'!$K$2-J1647)&lt;=0,0,M1647-('MKG (best case)'!$K$2-J1647))</f>
        <v>28</v>
      </c>
      <c r="L1647" s="21">
        <f>VLOOKUP(A1647,Übersicht!$C$2:$F$67,4,FALSE)</f>
        <v>55</v>
      </c>
      <c r="M1647" s="21">
        <f>VLOOKUP(A1647,Übersicht!$C$2:$F$67,4,FALSE)</f>
        <v>55</v>
      </c>
      <c r="N1647" s="3" t="s">
        <v>67</v>
      </c>
      <c r="O1647" s="3">
        <v>1</v>
      </c>
      <c r="P1647" s="4">
        <f>VLOOKUP(A1647,Übersicht!$C$2:$I$67,7,FALSE)*100</f>
        <v>100</v>
      </c>
      <c r="Q1647" s="4" t="s">
        <v>67</v>
      </c>
      <c r="R1647" s="4">
        <f>VLOOKUP(A1647,Übersicht!$C$2:$J$67,8,FALSE)*100</f>
        <v>100</v>
      </c>
      <c r="S1647" s="4" t="str">
        <f>VLOOKUP(A1647,Übersicht!$C$2:$K$67,9,FALSE)</f>
        <v>-</v>
      </c>
      <c r="T1647" s="4" t="str">
        <f>VLOOKUP(A1647,Übersicht!$C$2:$L$67,10,FALSE)</f>
        <v>-</v>
      </c>
      <c r="U1647" s="25">
        <f>VLOOKUP(A1647,Übersicht!$C$2:$M$67,11,FALSE)</f>
        <v>800</v>
      </c>
      <c r="V1647" s="25" t="str">
        <f>VLOOKUP(A1647,Übersicht!$C$2:$N$67,12,FALSE)</f>
        <v>-</v>
      </c>
      <c r="W1647" s="25" t="str">
        <f>VLOOKUP(A1647,Übersicht!$C$2:$O$67,13,FALSE)</f>
        <v>-</v>
      </c>
      <c r="X1647" s="4" t="s">
        <v>67</v>
      </c>
    </row>
    <row r="1648" spans="1:24" x14ac:dyDescent="0.35">
      <c r="A1648" s="3">
        <v>4100</v>
      </c>
      <c r="B1648" t="s">
        <v>52</v>
      </c>
      <c r="C1648" t="s">
        <v>57</v>
      </c>
      <c r="D1648" s="23">
        <f>VLOOKUP(A1648,Übersicht!$C$2:$D$67,2,FALSE)</f>
        <v>0</v>
      </c>
      <c r="E1648" s="23">
        <f>VLOOKUP(A1648,Übersicht!$C$2:$E$67,3,FALSE)</f>
        <v>0</v>
      </c>
      <c r="F1648" s="3">
        <v>1642</v>
      </c>
      <c r="G1648" s="3">
        <f>VLOOKUP(A1648,Übersicht!$C$2:$P$67,14,FALSE)</f>
        <v>4</v>
      </c>
      <c r="H1648" s="3">
        <v>1</v>
      </c>
      <c r="I1648" s="24">
        <v>163704.16363636364</v>
      </c>
      <c r="J1648" s="3">
        <v>1995</v>
      </c>
      <c r="K1648" s="4">
        <f>IF(M1648-('MKG (best case)'!$K$2-J1648)&lt;=0,0,M1648-('MKG (best case)'!$K$2-J1648))</f>
        <v>29</v>
      </c>
      <c r="L1648" s="21">
        <f>VLOOKUP(A1648,Übersicht!$C$2:$F$67,4,FALSE)</f>
        <v>55</v>
      </c>
      <c r="M1648" s="21">
        <f>VLOOKUP(A1648,Übersicht!$C$2:$F$67,4,FALSE)</f>
        <v>55</v>
      </c>
      <c r="N1648" s="3" t="s">
        <v>67</v>
      </c>
      <c r="O1648" s="3">
        <v>1</v>
      </c>
      <c r="P1648" s="4">
        <f>VLOOKUP(A1648,Übersicht!$C$2:$I$67,7,FALSE)*100</f>
        <v>100</v>
      </c>
      <c r="Q1648" s="4" t="s">
        <v>67</v>
      </c>
      <c r="R1648" s="4">
        <f>VLOOKUP(A1648,Übersicht!$C$2:$J$67,8,FALSE)*100</f>
        <v>100</v>
      </c>
      <c r="S1648" s="4" t="str">
        <f>VLOOKUP(A1648,Übersicht!$C$2:$K$67,9,FALSE)</f>
        <v>-</v>
      </c>
      <c r="T1648" s="4" t="str">
        <f>VLOOKUP(A1648,Übersicht!$C$2:$L$67,10,FALSE)</f>
        <v>-</v>
      </c>
      <c r="U1648" s="25">
        <f>VLOOKUP(A1648,Übersicht!$C$2:$M$67,11,FALSE)</f>
        <v>800</v>
      </c>
      <c r="V1648" s="25" t="str">
        <f>VLOOKUP(A1648,Übersicht!$C$2:$N$67,12,FALSE)</f>
        <v>-</v>
      </c>
      <c r="W1648" s="25" t="str">
        <f>VLOOKUP(A1648,Übersicht!$C$2:$O$67,13,FALSE)</f>
        <v>-</v>
      </c>
      <c r="X1648" s="4" t="s">
        <v>67</v>
      </c>
    </row>
    <row r="1649" spans="1:24" x14ac:dyDescent="0.35">
      <c r="A1649" s="3">
        <v>4100</v>
      </c>
      <c r="B1649" t="s">
        <v>52</v>
      </c>
      <c r="C1649" t="s">
        <v>57</v>
      </c>
      <c r="D1649" s="23">
        <f>VLOOKUP(A1649,Übersicht!$C$2:$D$67,2,FALSE)</f>
        <v>0</v>
      </c>
      <c r="E1649" s="23">
        <f>VLOOKUP(A1649,Übersicht!$C$2:$E$67,3,FALSE)</f>
        <v>0</v>
      </c>
      <c r="F1649" s="3">
        <v>1643</v>
      </c>
      <c r="G1649" s="3">
        <f>VLOOKUP(A1649,Übersicht!$C$2:$P$67,14,FALSE)</f>
        <v>4</v>
      </c>
      <c r="H1649" s="3">
        <v>1</v>
      </c>
      <c r="I1649" s="24">
        <v>163704.16363636364</v>
      </c>
      <c r="J1649" s="3">
        <v>1996</v>
      </c>
      <c r="K1649" s="4">
        <f>IF(M1649-('MKG (best case)'!$K$2-J1649)&lt;=0,0,M1649-('MKG (best case)'!$K$2-J1649))</f>
        <v>30</v>
      </c>
      <c r="L1649" s="21">
        <f>VLOOKUP(A1649,Übersicht!$C$2:$F$67,4,FALSE)</f>
        <v>55</v>
      </c>
      <c r="M1649" s="21">
        <f>VLOOKUP(A1649,Übersicht!$C$2:$F$67,4,FALSE)</f>
        <v>55</v>
      </c>
      <c r="N1649" s="3" t="s">
        <v>67</v>
      </c>
      <c r="O1649" s="3">
        <v>1</v>
      </c>
      <c r="P1649" s="4">
        <f>VLOOKUP(A1649,Übersicht!$C$2:$I$67,7,FALSE)*100</f>
        <v>100</v>
      </c>
      <c r="Q1649" s="4" t="s">
        <v>67</v>
      </c>
      <c r="R1649" s="4">
        <f>VLOOKUP(A1649,Übersicht!$C$2:$J$67,8,FALSE)*100</f>
        <v>100</v>
      </c>
      <c r="S1649" s="4" t="str">
        <f>VLOOKUP(A1649,Übersicht!$C$2:$K$67,9,FALSE)</f>
        <v>-</v>
      </c>
      <c r="T1649" s="4" t="str">
        <f>VLOOKUP(A1649,Übersicht!$C$2:$L$67,10,FALSE)</f>
        <v>-</v>
      </c>
      <c r="U1649" s="25">
        <f>VLOOKUP(A1649,Übersicht!$C$2:$M$67,11,FALSE)</f>
        <v>800</v>
      </c>
      <c r="V1649" s="25" t="str">
        <f>VLOOKUP(A1649,Übersicht!$C$2:$N$67,12,FALSE)</f>
        <v>-</v>
      </c>
      <c r="W1649" s="25" t="str">
        <f>VLOOKUP(A1649,Übersicht!$C$2:$O$67,13,FALSE)</f>
        <v>-</v>
      </c>
      <c r="X1649" s="4" t="s">
        <v>67</v>
      </c>
    </row>
    <row r="1650" spans="1:24" x14ac:dyDescent="0.35">
      <c r="A1650" s="3">
        <v>4100</v>
      </c>
      <c r="B1650" t="s">
        <v>52</v>
      </c>
      <c r="C1650" t="s">
        <v>57</v>
      </c>
      <c r="D1650" s="23">
        <f>VLOOKUP(A1650,Übersicht!$C$2:$D$67,2,FALSE)</f>
        <v>0</v>
      </c>
      <c r="E1650" s="23">
        <f>VLOOKUP(A1650,Übersicht!$C$2:$E$67,3,FALSE)</f>
        <v>0</v>
      </c>
      <c r="F1650" s="3">
        <v>1644</v>
      </c>
      <c r="G1650" s="3">
        <f>VLOOKUP(A1650,Übersicht!$C$2:$P$67,14,FALSE)</f>
        <v>4</v>
      </c>
      <c r="H1650" s="3">
        <v>1</v>
      </c>
      <c r="I1650" s="24">
        <v>163704.16363636364</v>
      </c>
      <c r="J1650" s="3">
        <v>1997</v>
      </c>
      <c r="K1650" s="4">
        <f>IF(M1650-('MKG (best case)'!$K$2-J1650)&lt;=0,0,M1650-('MKG (best case)'!$K$2-J1650))</f>
        <v>31</v>
      </c>
      <c r="L1650" s="21">
        <f>VLOOKUP(A1650,Übersicht!$C$2:$F$67,4,FALSE)</f>
        <v>55</v>
      </c>
      <c r="M1650" s="21">
        <f>VLOOKUP(A1650,Übersicht!$C$2:$F$67,4,FALSE)</f>
        <v>55</v>
      </c>
      <c r="N1650" s="3" t="s">
        <v>67</v>
      </c>
      <c r="O1650" s="3">
        <v>1</v>
      </c>
      <c r="P1650" s="4">
        <f>VLOOKUP(A1650,Übersicht!$C$2:$I$67,7,FALSE)*100</f>
        <v>100</v>
      </c>
      <c r="Q1650" s="4" t="s">
        <v>67</v>
      </c>
      <c r="R1650" s="4">
        <f>VLOOKUP(A1650,Übersicht!$C$2:$J$67,8,FALSE)*100</f>
        <v>100</v>
      </c>
      <c r="S1650" s="4" t="str">
        <f>VLOOKUP(A1650,Übersicht!$C$2:$K$67,9,FALSE)</f>
        <v>-</v>
      </c>
      <c r="T1650" s="4" t="str">
        <f>VLOOKUP(A1650,Übersicht!$C$2:$L$67,10,FALSE)</f>
        <v>-</v>
      </c>
      <c r="U1650" s="25">
        <f>VLOOKUP(A1650,Übersicht!$C$2:$M$67,11,FALSE)</f>
        <v>800</v>
      </c>
      <c r="V1650" s="25" t="str">
        <f>VLOOKUP(A1650,Übersicht!$C$2:$N$67,12,FALSE)</f>
        <v>-</v>
      </c>
      <c r="W1650" s="25" t="str">
        <f>VLOOKUP(A1650,Übersicht!$C$2:$O$67,13,FALSE)</f>
        <v>-</v>
      </c>
      <c r="X1650" s="4" t="s">
        <v>67</v>
      </c>
    </row>
    <row r="1651" spans="1:24" x14ac:dyDescent="0.35">
      <c r="A1651" s="3">
        <v>4100</v>
      </c>
      <c r="B1651" t="s">
        <v>52</v>
      </c>
      <c r="C1651" t="s">
        <v>57</v>
      </c>
      <c r="D1651" s="23">
        <f>VLOOKUP(A1651,Übersicht!$C$2:$D$67,2,FALSE)</f>
        <v>0</v>
      </c>
      <c r="E1651" s="23">
        <f>VLOOKUP(A1651,Übersicht!$C$2:$E$67,3,FALSE)</f>
        <v>0</v>
      </c>
      <c r="F1651" s="3">
        <v>1645</v>
      </c>
      <c r="G1651" s="3">
        <f>VLOOKUP(A1651,Übersicht!$C$2:$P$67,14,FALSE)</f>
        <v>4</v>
      </c>
      <c r="H1651" s="3">
        <v>1</v>
      </c>
      <c r="I1651" s="24">
        <v>163704.16363636364</v>
      </c>
      <c r="J1651" s="3">
        <v>1998</v>
      </c>
      <c r="K1651" s="4">
        <f>IF(M1651-('MKG (best case)'!$K$2-J1651)&lt;=0,0,M1651-('MKG (best case)'!$K$2-J1651))</f>
        <v>32</v>
      </c>
      <c r="L1651" s="21">
        <f>VLOOKUP(A1651,Übersicht!$C$2:$F$67,4,FALSE)</f>
        <v>55</v>
      </c>
      <c r="M1651" s="21">
        <f>VLOOKUP(A1651,Übersicht!$C$2:$F$67,4,FALSE)</f>
        <v>55</v>
      </c>
      <c r="N1651" s="3" t="s">
        <v>67</v>
      </c>
      <c r="O1651" s="3">
        <v>1</v>
      </c>
      <c r="P1651" s="4">
        <f>VLOOKUP(A1651,Übersicht!$C$2:$I$67,7,FALSE)*100</f>
        <v>100</v>
      </c>
      <c r="Q1651" s="4" t="s">
        <v>67</v>
      </c>
      <c r="R1651" s="4">
        <f>VLOOKUP(A1651,Übersicht!$C$2:$J$67,8,FALSE)*100</f>
        <v>100</v>
      </c>
      <c r="S1651" s="4" t="str">
        <f>VLOOKUP(A1651,Übersicht!$C$2:$K$67,9,FALSE)</f>
        <v>-</v>
      </c>
      <c r="T1651" s="4" t="str">
        <f>VLOOKUP(A1651,Übersicht!$C$2:$L$67,10,FALSE)</f>
        <v>-</v>
      </c>
      <c r="U1651" s="25">
        <f>VLOOKUP(A1651,Übersicht!$C$2:$M$67,11,FALSE)</f>
        <v>800</v>
      </c>
      <c r="V1651" s="25" t="str">
        <f>VLOOKUP(A1651,Übersicht!$C$2:$N$67,12,FALSE)</f>
        <v>-</v>
      </c>
      <c r="W1651" s="25" t="str">
        <f>VLOOKUP(A1651,Übersicht!$C$2:$O$67,13,FALSE)</f>
        <v>-</v>
      </c>
      <c r="X1651" s="4" t="s">
        <v>67</v>
      </c>
    </row>
    <row r="1652" spans="1:24" x14ac:dyDescent="0.35">
      <c r="A1652" s="3">
        <v>4100</v>
      </c>
      <c r="B1652" t="s">
        <v>52</v>
      </c>
      <c r="C1652" t="s">
        <v>57</v>
      </c>
      <c r="D1652" s="23">
        <f>VLOOKUP(A1652,Übersicht!$C$2:$D$67,2,FALSE)</f>
        <v>0</v>
      </c>
      <c r="E1652" s="23">
        <f>VLOOKUP(A1652,Übersicht!$C$2:$E$67,3,FALSE)</f>
        <v>0</v>
      </c>
      <c r="F1652" s="3">
        <v>1646</v>
      </c>
      <c r="G1652" s="3">
        <f>VLOOKUP(A1652,Übersicht!$C$2:$P$67,14,FALSE)</f>
        <v>4</v>
      </c>
      <c r="H1652" s="3">
        <v>1</v>
      </c>
      <c r="I1652" s="24">
        <v>163704.16363636364</v>
      </c>
      <c r="J1652" s="3">
        <v>1999</v>
      </c>
      <c r="K1652" s="4">
        <f>IF(M1652-('MKG (best case)'!$K$2-J1652)&lt;=0,0,M1652-('MKG (best case)'!$K$2-J1652))</f>
        <v>33</v>
      </c>
      <c r="L1652" s="21">
        <f>VLOOKUP(A1652,Übersicht!$C$2:$F$67,4,FALSE)</f>
        <v>55</v>
      </c>
      <c r="M1652" s="21">
        <f>VLOOKUP(A1652,Übersicht!$C$2:$F$67,4,FALSE)</f>
        <v>55</v>
      </c>
      <c r="N1652" s="3" t="s">
        <v>67</v>
      </c>
      <c r="O1652" s="3">
        <v>1</v>
      </c>
      <c r="P1652" s="4">
        <f>VLOOKUP(A1652,Übersicht!$C$2:$I$67,7,FALSE)*100</f>
        <v>100</v>
      </c>
      <c r="Q1652" s="4" t="s">
        <v>67</v>
      </c>
      <c r="R1652" s="4">
        <f>VLOOKUP(A1652,Übersicht!$C$2:$J$67,8,FALSE)*100</f>
        <v>100</v>
      </c>
      <c r="S1652" s="4" t="str">
        <f>VLOOKUP(A1652,Übersicht!$C$2:$K$67,9,FALSE)</f>
        <v>-</v>
      </c>
      <c r="T1652" s="4" t="str">
        <f>VLOOKUP(A1652,Übersicht!$C$2:$L$67,10,FALSE)</f>
        <v>-</v>
      </c>
      <c r="U1652" s="25">
        <f>VLOOKUP(A1652,Übersicht!$C$2:$M$67,11,FALSE)</f>
        <v>800</v>
      </c>
      <c r="V1652" s="25" t="str">
        <f>VLOOKUP(A1652,Übersicht!$C$2:$N$67,12,FALSE)</f>
        <v>-</v>
      </c>
      <c r="W1652" s="25" t="str">
        <f>VLOOKUP(A1652,Übersicht!$C$2:$O$67,13,FALSE)</f>
        <v>-</v>
      </c>
      <c r="X1652" s="4" t="s">
        <v>67</v>
      </c>
    </row>
    <row r="1653" spans="1:24" x14ac:dyDescent="0.35">
      <c r="A1653" s="3">
        <v>4100</v>
      </c>
      <c r="B1653" t="s">
        <v>52</v>
      </c>
      <c r="C1653" t="s">
        <v>57</v>
      </c>
      <c r="D1653" s="23">
        <f>VLOOKUP(A1653,Übersicht!$C$2:$D$67,2,FALSE)</f>
        <v>0</v>
      </c>
      <c r="E1653" s="23">
        <f>VLOOKUP(A1653,Übersicht!$C$2:$E$67,3,FALSE)</f>
        <v>0</v>
      </c>
      <c r="F1653" s="3">
        <v>1647</v>
      </c>
      <c r="G1653" s="3">
        <f>VLOOKUP(A1653,Übersicht!$C$2:$P$67,14,FALSE)</f>
        <v>4</v>
      </c>
      <c r="H1653" s="3">
        <v>1</v>
      </c>
      <c r="I1653" s="24">
        <v>163704.16363636364</v>
      </c>
      <c r="J1653" s="3">
        <v>2000</v>
      </c>
      <c r="K1653" s="4">
        <f>IF(M1653-('MKG (best case)'!$K$2-J1653)&lt;=0,0,M1653-('MKG (best case)'!$K$2-J1653))</f>
        <v>34</v>
      </c>
      <c r="L1653" s="21">
        <f>VLOOKUP(A1653,Übersicht!$C$2:$F$67,4,FALSE)</f>
        <v>55</v>
      </c>
      <c r="M1653" s="21">
        <f>VLOOKUP(A1653,Übersicht!$C$2:$F$67,4,FALSE)</f>
        <v>55</v>
      </c>
      <c r="N1653" s="3" t="s">
        <v>67</v>
      </c>
      <c r="O1653" s="3">
        <v>1</v>
      </c>
      <c r="P1653" s="4">
        <f>VLOOKUP(A1653,Übersicht!$C$2:$I$67,7,FALSE)*100</f>
        <v>100</v>
      </c>
      <c r="Q1653" s="4" t="s">
        <v>67</v>
      </c>
      <c r="R1653" s="4">
        <f>VLOOKUP(A1653,Übersicht!$C$2:$J$67,8,FALSE)*100</f>
        <v>100</v>
      </c>
      <c r="S1653" s="4" t="str">
        <f>VLOOKUP(A1653,Übersicht!$C$2:$K$67,9,FALSE)</f>
        <v>-</v>
      </c>
      <c r="T1653" s="4" t="str">
        <f>VLOOKUP(A1653,Übersicht!$C$2:$L$67,10,FALSE)</f>
        <v>-</v>
      </c>
      <c r="U1653" s="25">
        <f>VLOOKUP(A1653,Übersicht!$C$2:$M$67,11,FALSE)</f>
        <v>800</v>
      </c>
      <c r="V1653" s="25" t="str">
        <f>VLOOKUP(A1653,Übersicht!$C$2:$N$67,12,FALSE)</f>
        <v>-</v>
      </c>
      <c r="W1653" s="25" t="str">
        <f>VLOOKUP(A1653,Übersicht!$C$2:$O$67,13,FALSE)</f>
        <v>-</v>
      </c>
      <c r="X1653" s="4" t="s">
        <v>67</v>
      </c>
    </row>
    <row r="1654" spans="1:24" x14ac:dyDescent="0.35">
      <c r="A1654" s="3">
        <v>4100</v>
      </c>
      <c r="B1654" t="s">
        <v>52</v>
      </c>
      <c r="C1654" t="s">
        <v>57</v>
      </c>
      <c r="D1654" s="23">
        <f>VLOOKUP(A1654,Übersicht!$C$2:$D$67,2,FALSE)</f>
        <v>0</v>
      </c>
      <c r="E1654" s="23">
        <f>VLOOKUP(A1654,Übersicht!$C$2:$E$67,3,FALSE)</f>
        <v>0</v>
      </c>
      <c r="F1654" s="3">
        <v>1648</v>
      </c>
      <c r="G1654" s="3">
        <f>VLOOKUP(A1654,Übersicht!$C$2:$P$67,14,FALSE)</f>
        <v>4</v>
      </c>
      <c r="H1654" s="3">
        <v>1</v>
      </c>
      <c r="I1654" s="24">
        <v>163704.16363636364</v>
      </c>
      <c r="J1654" s="3">
        <v>2001</v>
      </c>
      <c r="K1654" s="4">
        <f>IF(M1654-('MKG (best case)'!$K$2-J1654)&lt;=0,0,M1654-('MKG (best case)'!$K$2-J1654))</f>
        <v>35</v>
      </c>
      <c r="L1654" s="21">
        <f>VLOOKUP(A1654,Übersicht!$C$2:$F$67,4,FALSE)</f>
        <v>55</v>
      </c>
      <c r="M1654" s="21">
        <f>VLOOKUP(A1654,Übersicht!$C$2:$F$67,4,FALSE)</f>
        <v>55</v>
      </c>
      <c r="N1654" s="3" t="s">
        <v>67</v>
      </c>
      <c r="O1654" s="3">
        <v>1</v>
      </c>
      <c r="P1654" s="4">
        <f>VLOOKUP(A1654,Übersicht!$C$2:$I$67,7,FALSE)*100</f>
        <v>100</v>
      </c>
      <c r="Q1654" s="4" t="s">
        <v>67</v>
      </c>
      <c r="R1654" s="4">
        <f>VLOOKUP(A1654,Übersicht!$C$2:$J$67,8,FALSE)*100</f>
        <v>100</v>
      </c>
      <c r="S1654" s="4" t="str">
        <f>VLOOKUP(A1654,Übersicht!$C$2:$K$67,9,FALSE)</f>
        <v>-</v>
      </c>
      <c r="T1654" s="4" t="str">
        <f>VLOOKUP(A1654,Übersicht!$C$2:$L$67,10,FALSE)</f>
        <v>-</v>
      </c>
      <c r="U1654" s="25">
        <f>VLOOKUP(A1654,Übersicht!$C$2:$M$67,11,FALSE)</f>
        <v>800</v>
      </c>
      <c r="V1654" s="25" t="str">
        <f>VLOOKUP(A1654,Übersicht!$C$2:$N$67,12,FALSE)</f>
        <v>-</v>
      </c>
      <c r="W1654" s="25" t="str">
        <f>VLOOKUP(A1654,Übersicht!$C$2:$O$67,13,FALSE)</f>
        <v>-</v>
      </c>
      <c r="X1654" s="4" t="s">
        <v>67</v>
      </c>
    </row>
    <row r="1655" spans="1:24" x14ac:dyDescent="0.35">
      <c r="A1655" s="3">
        <v>4100</v>
      </c>
      <c r="B1655" t="s">
        <v>52</v>
      </c>
      <c r="C1655" t="s">
        <v>57</v>
      </c>
      <c r="D1655" s="23">
        <f>VLOOKUP(A1655,Übersicht!$C$2:$D$67,2,FALSE)</f>
        <v>0</v>
      </c>
      <c r="E1655" s="23">
        <f>VLOOKUP(A1655,Übersicht!$C$2:$E$67,3,FALSE)</f>
        <v>0</v>
      </c>
      <c r="F1655" s="3">
        <v>1649</v>
      </c>
      <c r="G1655" s="3">
        <f>VLOOKUP(A1655,Übersicht!$C$2:$P$67,14,FALSE)</f>
        <v>4</v>
      </c>
      <c r="H1655" s="3">
        <v>1</v>
      </c>
      <c r="I1655" s="24">
        <v>163704.16363636364</v>
      </c>
      <c r="J1655" s="3">
        <v>2002</v>
      </c>
      <c r="K1655" s="4">
        <f>IF(M1655-('MKG (best case)'!$K$2-J1655)&lt;=0,0,M1655-('MKG (best case)'!$K$2-J1655))</f>
        <v>36</v>
      </c>
      <c r="L1655" s="21">
        <f>VLOOKUP(A1655,Übersicht!$C$2:$F$67,4,FALSE)</f>
        <v>55</v>
      </c>
      <c r="M1655" s="21">
        <f>VLOOKUP(A1655,Übersicht!$C$2:$F$67,4,FALSE)</f>
        <v>55</v>
      </c>
      <c r="N1655" s="3" t="s">
        <v>67</v>
      </c>
      <c r="O1655" s="3">
        <v>1</v>
      </c>
      <c r="P1655" s="4">
        <f>VLOOKUP(A1655,Übersicht!$C$2:$I$67,7,FALSE)*100</f>
        <v>100</v>
      </c>
      <c r="Q1655" s="4" t="s">
        <v>67</v>
      </c>
      <c r="R1655" s="4">
        <f>VLOOKUP(A1655,Übersicht!$C$2:$J$67,8,FALSE)*100</f>
        <v>100</v>
      </c>
      <c r="S1655" s="4" t="str">
        <f>VLOOKUP(A1655,Übersicht!$C$2:$K$67,9,FALSE)</f>
        <v>-</v>
      </c>
      <c r="T1655" s="4" t="str">
        <f>VLOOKUP(A1655,Übersicht!$C$2:$L$67,10,FALSE)</f>
        <v>-</v>
      </c>
      <c r="U1655" s="25">
        <f>VLOOKUP(A1655,Übersicht!$C$2:$M$67,11,FALSE)</f>
        <v>800</v>
      </c>
      <c r="V1655" s="25" t="str">
        <f>VLOOKUP(A1655,Übersicht!$C$2:$N$67,12,FALSE)</f>
        <v>-</v>
      </c>
      <c r="W1655" s="25" t="str">
        <f>VLOOKUP(A1655,Übersicht!$C$2:$O$67,13,FALSE)</f>
        <v>-</v>
      </c>
      <c r="X1655" s="4" t="s">
        <v>67</v>
      </c>
    </row>
    <row r="1656" spans="1:24" x14ac:dyDescent="0.35">
      <c r="A1656" s="3">
        <v>4100</v>
      </c>
      <c r="B1656" t="s">
        <v>52</v>
      </c>
      <c r="C1656" t="s">
        <v>57</v>
      </c>
      <c r="D1656" s="23">
        <f>VLOOKUP(A1656,Übersicht!$C$2:$D$67,2,FALSE)</f>
        <v>0</v>
      </c>
      <c r="E1656" s="23">
        <f>VLOOKUP(A1656,Übersicht!$C$2:$E$67,3,FALSE)</f>
        <v>0</v>
      </c>
      <c r="F1656" s="3">
        <v>1650</v>
      </c>
      <c r="G1656" s="3">
        <f>VLOOKUP(A1656,Übersicht!$C$2:$P$67,14,FALSE)</f>
        <v>4</v>
      </c>
      <c r="H1656" s="3">
        <v>1</v>
      </c>
      <c r="I1656" s="24">
        <v>163704.16363636364</v>
      </c>
      <c r="J1656" s="3">
        <v>2003</v>
      </c>
      <c r="K1656" s="4">
        <f>IF(M1656-('MKG (best case)'!$K$2-J1656)&lt;=0,0,M1656-('MKG (best case)'!$K$2-J1656))</f>
        <v>37</v>
      </c>
      <c r="L1656" s="21">
        <f>VLOOKUP(A1656,Übersicht!$C$2:$F$67,4,FALSE)</f>
        <v>55</v>
      </c>
      <c r="M1656" s="21">
        <f>VLOOKUP(A1656,Übersicht!$C$2:$F$67,4,FALSE)</f>
        <v>55</v>
      </c>
      <c r="N1656" s="3" t="s">
        <v>67</v>
      </c>
      <c r="O1656" s="3">
        <v>1</v>
      </c>
      <c r="P1656" s="4">
        <f>VLOOKUP(A1656,Übersicht!$C$2:$I$67,7,FALSE)*100</f>
        <v>100</v>
      </c>
      <c r="Q1656" s="4" t="s">
        <v>67</v>
      </c>
      <c r="R1656" s="4">
        <f>VLOOKUP(A1656,Übersicht!$C$2:$J$67,8,FALSE)*100</f>
        <v>100</v>
      </c>
      <c r="S1656" s="4" t="str">
        <f>VLOOKUP(A1656,Übersicht!$C$2:$K$67,9,FALSE)</f>
        <v>-</v>
      </c>
      <c r="T1656" s="4" t="str">
        <f>VLOOKUP(A1656,Übersicht!$C$2:$L$67,10,FALSE)</f>
        <v>-</v>
      </c>
      <c r="U1656" s="25">
        <f>VLOOKUP(A1656,Übersicht!$C$2:$M$67,11,FALSE)</f>
        <v>800</v>
      </c>
      <c r="V1656" s="25" t="str">
        <f>VLOOKUP(A1656,Übersicht!$C$2:$N$67,12,FALSE)</f>
        <v>-</v>
      </c>
      <c r="W1656" s="25" t="str">
        <f>VLOOKUP(A1656,Übersicht!$C$2:$O$67,13,FALSE)</f>
        <v>-</v>
      </c>
      <c r="X1656" s="4" t="s">
        <v>67</v>
      </c>
    </row>
    <row r="1657" spans="1:24" x14ac:dyDescent="0.35">
      <c r="A1657" s="3">
        <v>4100</v>
      </c>
      <c r="B1657" t="s">
        <v>52</v>
      </c>
      <c r="C1657" t="s">
        <v>57</v>
      </c>
      <c r="D1657" s="23">
        <f>VLOOKUP(A1657,Übersicht!$C$2:$D$67,2,FALSE)</f>
        <v>0</v>
      </c>
      <c r="E1657" s="23">
        <f>VLOOKUP(A1657,Übersicht!$C$2:$E$67,3,FALSE)</f>
        <v>0</v>
      </c>
      <c r="F1657" s="3">
        <v>1651</v>
      </c>
      <c r="G1657" s="3">
        <f>VLOOKUP(A1657,Übersicht!$C$2:$P$67,14,FALSE)</f>
        <v>4</v>
      </c>
      <c r="H1657" s="3">
        <v>1</v>
      </c>
      <c r="I1657" s="24">
        <v>163704.16363636364</v>
      </c>
      <c r="J1657" s="3">
        <v>2004</v>
      </c>
      <c r="K1657" s="4">
        <f>IF(M1657-('MKG (best case)'!$K$2-J1657)&lt;=0,0,M1657-('MKG (best case)'!$K$2-J1657))</f>
        <v>38</v>
      </c>
      <c r="L1657" s="21">
        <f>VLOOKUP(A1657,Übersicht!$C$2:$F$67,4,FALSE)</f>
        <v>55</v>
      </c>
      <c r="M1657" s="21">
        <f>VLOOKUP(A1657,Übersicht!$C$2:$F$67,4,FALSE)</f>
        <v>55</v>
      </c>
      <c r="N1657" s="3" t="s">
        <v>67</v>
      </c>
      <c r="O1657" s="3">
        <v>1</v>
      </c>
      <c r="P1657" s="4">
        <f>VLOOKUP(A1657,Übersicht!$C$2:$I$67,7,FALSE)*100</f>
        <v>100</v>
      </c>
      <c r="Q1657" s="4" t="s">
        <v>67</v>
      </c>
      <c r="R1657" s="4">
        <f>VLOOKUP(A1657,Übersicht!$C$2:$J$67,8,FALSE)*100</f>
        <v>100</v>
      </c>
      <c r="S1657" s="4" t="str">
        <f>VLOOKUP(A1657,Übersicht!$C$2:$K$67,9,FALSE)</f>
        <v>-</v>
      </c>
      <c r="T1657" s="4" t="str">
        <f>VLOOKUP(A1657,Übersicht!$C$2:$L$67,10,FALSE)</f>
        <v>-</v>
      </c>
      <c r="U1657" s="25">
        <f>VLOOKUP(A1657,Übersicht!$C$2:$M$67,11,FALSE)</f>
        <v>800</v>
      </c>
      <c r="V1657" s="25" t="str">
        <f>VLOOKUP(A1657,Übersicht!$C$2:$N$67,12,FALSE)</f>
        <v>-</v>
      </c>
      <c r="W1657" s="25" t="str">
        <f>VLOOKUP(A1657,Übersicht!$C$2:$O$67,13,FALSE)</f>
        <v>-</v>
      </c>
      <c r="X1657" s="4" t="s">
        <v>67</v>
      </c>
    </row>
    <row r="1658" spans="1:24" x14ac:dyDescent="0.35">
      <c r="A1658" s="3">
        <v>4100</v>
      </c>
      <c r="B1658" t="s">
        <v>52</v>
      </c>
      <c r="C1658" t="s">
        <v>57</v>
      </c>
      <c r="D1658" s="23">
        <f>VLOOKUP(A1658,Übersicht!$C$2:$D$67,2,FALSE)</f>
        <v>0</v>
      </c>
      <c r="E1658" s="23">
        <f>VLOOKUP(A1658,Übersicht!$C$2:$E$67,3,FALSE)</f>
        <v>0</v>
      </c>
      <c r="F1658" s="3">
        <v>1652</v>
      </c>
      <c r="G1658" s="3">
        <f>VLOOKUP(A1658,Übersicht!$C$2:$P$67,14,FALSE)</f>
        <v>4</v>
      </c>
      <c r="H1658" s="3">
        <v>1</v>
      </c>
      <c r="I1658" s="24">
        <v>163704.16363636364</v>
      </c>
      <c r="J1658" s="3">
        <v>2005</v>
      </c>
      <c r="K1658" s="4">
        <f>IF(M1658-('MKG (best case)'!$K$2-J1658)&lt;=0,0,M1658-('MKG (best case)'!$K$2-J1658))</f>
        <v>39</v>
      </c>
      <c r="L1658" s="21">
        <f>VLOOKUP(A1658,Übersicht!$C$2:$F$67,4,FALSE)</f>
        <v>55</v>
      </c>
      <c r="M1658" s="21">
        <f>VLOOKUP(A1658,Übersicht!$C$2:$F$67,4,FALSE)</f>
        <v>55</v>
      </c>
      <c r="N1658" s="3" t="s">
        <v>67</v>
      </c>
      <c r="O1658" s="3">
        <v>1</v>
      </c>
      <c r="P1658" s="4">
        <f>VLOOKUP(A1658,Übersicht!$C$2:$I$67,7,FALSE)*100</f>
        <v>100</v>
      </c>
      <c r="Q1658" s="4" t="s">
        <v>67</v>
      </c>
      <c r="R1658" s="4">
        <f>VLOOKUP(A1658,Übersicht!$C$2:$J$67,8,FALSE)*100</f>
        <v>100</v>
      </c>
      <c r="S1658" s="4" t="str">
        <f>VLOOKUP(A1658,Übersicht!$C$2:$K$67,9,FALSE)</f>
        <v>-</v>
      </c>
      <c r="T1658" s="4" t="str">
        <f>VLOOKUP(A1658,Übersicht!$C$2:$L$67,10,FALSE)</f>
        <v>-</v>
      </c>
      <c r="U1658" s="25">
        <f>VLOOKUP(A1658,Übersicht!$C$2:$M$67,11,FALSE)</f>
        <v>800</v>
      </c>
      <c r="V1658" s="25" t="str">
        <f>VLOOKUP(A1658,Übersicht!$C$2:$N$67,12,FALSE)</f>
        <v>-</v>
      </c>
      <c r="W1658" s="25" t="str">
        <f>VLOOKUP(A1658,Übersicht!$C$2:$O$67,13,FALSE)</f>
        <v>-</v>
      </c>
      <c r="X1658" s="4" t="s">
        <v>67</v>
      </c>
    </row>
    <row r="1659" spans="1:24" x14ac:dyDescent="0.35">
      <c r="A1659" s="3">
        <v>4100</v>
      </c>
      <c r="B1659" t="s">
        <v>52</v>
      </c>
      <c r="C1659" t="s">
        <v>57</v>
      </c>
      <c r="D1659" s="23">
        <f>VLOOKUP(A1659,Übersicht!$C$2:$D$67,2,FALSE)</f>
        <v>0</v>
      </c>
      <c r="E1659" s="23">
        <f>VLOOKUP(A1659,Übersicht!$C$2:$E$67,3,FALSE)</f>
        <v>0</v>
      </c>
      <c r="F1659" s="3">
        <v>1653</v>
      </c>
      <c r="G1659" s="3">
        <f>VLOOKUP(A1659,Übersicht!$C$2:$P$67,14,FALSE)</f>
        <v>4</v>
      </c>
      <c r="H1659" s="3">
        <v>1</v>
      </c>
      <c r="I1659" s="24">
        <v>163704.16363636364</v>
      </c>
      <c r="J1659" s="3">
        <v>2006</v>
      </c>
      <c r="K1659" s="4">
        <f>IF(M1659-('MKG (best case)'!$K$2-J1659)&lt;=0,0,M1659-('MKG (best case)'!$K$2-J1659))</f>
        <v>40</v>
      </c>
      <c r="L1659" s="21">
        <f>VLOOKUP(A1659,Übersicht!$C$2:$F$67,4,FALSE)</f>
        <v>55</v>
      </c>
      <c r="M1659" s="21">
        <f>VLOOKUP(A1659,Übersicht!$C$2:$F$67,4,FALSE)</f>
        <v>55</v>
      </c>
      <c r="N1659" s="3" t="s">
        <v>67</v>
      </c>
      <c r="O1659" s="3">
        <v>1</v>
      </c>
      <c r="P1659" s="4">
        <f>VLOOKUP(A1659,Übersicht!$C$2:$I$67,7,FALSE)*100</f>
        <v>100</v>
      </c>
      <c r="Q1659" s="4" t="s">
        <v>67</v>
      </c>
      <c r="R1659" s="4">
        <f>VLOOKUP(A1659,Übersicht!$C$2:$J$67,8,FALSE)*100</f>
        <v>100</v>
      </c>
      <c r="S1659" s="4" t="str">
        <f>VLOOKUP(A1659,Übersicht!$C$2:$K$67,9,FALSE)</f>
        <v>-</v>
      </c>
      <c r="T1659" s="4" t="str">
        <f>VLOOKUP(A1659,Übersicht!$C$2:$L$67,10,FALSE)</f>
        <v>-</v>
      </c>
      <c r="U1659" s="25">
        <f>VLOOKUP(A1659,Übersicht!$C$2:$M$67,11,FALSE)</f>
        <v>800</v>
      </c>
      <c r="V1659" s="25" t="str">
        <f>VLOOKUP(A1659,Übersicht!$C$2:$N$67,12,FALSE)</f>
        <v>-</v>
      </c>
      <c r="W1659" s="25" t="str">
        <f>VLOOKUP(A1659,Übersicht!$C$2:$O$67,13,FALSE)</f>
        <v>-</v>
      </c>
      <c r="X1659" s="4" t="s">
        <v>67</v>
      </c>
    </row>
    <row r="1660" spans="1:24" x14ac:dyDescent="0.35">
      <c r="A1660" s="3">
        <v>4100</v>
      </c>
      <c r="B1660" t="s">
        <v>52</v>
      </c>
      <c r="C1660" t="s">
        <v>57</v>
      </c>
      <c r="D1660" s="23">
        <f>VLOOKUP(A1660,Übersicht!$C$2:$D$67,2,FALSE)</f>
        <v>0</v>
      </c>
      <c r="E1660" s="23">
        <f>VLOOKUP(A1660,Übersicht!$C$2:$E$67,3,FALSE)</f>
        <v>0</v>
      </c>
      <c r="F1660" s="3">
        <v>1654</v>
      </c>
      <c r="G1660" s="3">
        <f>VLOOKUP(A1660,Übersicht!$C$2:$P$67,14,FALSE)</f>
        <v>4</v>
      </c>
      <c r="H1660" s="3">
        <v>1</v>
      </c>
      <c r="I1660" s="24">
        <v>163704.16363636364</v>
      </c>
      <c r="J1660" s="3">
        <v>2007</v>
      </c>
      <c r="K1660" s="4">
        <f>IF(M1660-('MKG (best case)'!$K$2-J1660)&lt;=0,0,M1660-('MKG (best case)'!$K$2-J1660))</f>
        <v>41</v>
      </c>
      <c r="L1660" s="21">
        <f>VLOOKUP(A1660,Übersicht!$C$2:$F$67,4,FALSE)</f>
        <v>55</v>
      </c>
      <c r="M1660" s="21">
        <f>VLOOKUP(A1660,Übersicht!$C$2:$F$67,4,FALSE)</f>
        <v>55</v>
      </c>
      <c r="N1660" s="3" t="s">
        <v>67</v>
      </c>
      <c r="O1660" s="3">
        <v>1</v>
      </c>
      <c r="P1660" s="4">
        <f>VLOOKUP(A1660,Übersicht!$C$2:$I$67,7,FALSE)*100</f>
        <v>100</v>
      </c>
      <c r="Q1660" s="4" t="s">
        <v>67</v>
      </c>
      <c r="R1660" s="4">
        <f>VLOOKUP(A1660,Übersicht!$C$2:$J$67,8,FALSE)*100</f>
        <v>100</v>
      </c>
      <c r="S1660" s="4" t="str">
        <f>VLOOKUP(A1660,Übersicht!$C$2:$K$67,9,FALSE)</f>
        <v>-</v>
      </c>
      <c r="T1660" s="4" t="str">
        <f>VLOOKUP(A1660,Übersicht!$C$2:$L$67,10,FALSE)</f>
        <v>-</v>
      </c>
      <c r="U1660" s="25">
        <f>VLOOKUP(A1660,Übersicht!$C$2:$M$67,11,FALSE)</f>
        <v>800</v>
      </c>
      <c r="V1660" s="25" t="str">
        <f>VLOOKUP(A1660,Übersicht!$C$2:$N$67,12,FALSE)</f>
        <v>-</v>
      </c>
      <c r="W1660" s="25" t="str">
        <f>VLOOKUP(A1660,Übersicht!$C$2:$O$67,13,FALSE)</f>
        <v>-</v>
      </c>
      <c r="X1660" s="4" t="s">
        <v>67</v>
      </c>
    </row>
    <row r="1661" spans="1:24" x14ac:dyDescent="0.35">
      <c r="A1661" s="3">
        <v>4100</v>
      </c>
      <c r="B1661" t="s">
        <v>52</v>
      </c>
      <c r="C1661" t="s">
        <v>57</v>
      </c>
      <c r="D1661" s="23">
        <f>VLOOKUP(A1661,Übersicht!$C$2:$D$67,2,FALSE)</f>
        <v>0</v>
      </c>
      <c r="E1661" s="23">
        <f>VLOOKUP(A1661,Übersicht!$C$2:$E$67,3,FALSE)</f>
        <v>0</v>
      </c>
      <c r="F1661" s="3">
        <v>1655</v>
      </c>
      <c r="G1661" s="3">
        <f>VLOOKUP(A1661,Übersicht!$C$2:$P$67,14,FALSE)</f>
        <v>4</v>
      </c>
      <c r="H1661" s="3">
        <v>1</v>
      </c>
      <c r="I1661" s="24">
        <v>163704.16363636364</v>
      </c>
      <c r="J1661" s="3">
        <v>2008</v>
      </c>
      <c r="K1661" s="4">
        <f>IF(M1661-('MKG (best case)'!$K$2-J1661)&lt;=0,0,M1661-('MKG (best case)'!$K$2-J1661))</f>
        <v>42</v>
      </c>
      <c r="L1661" s="21">
        <f>VLOOKUP(A1661,Übersicht!$C$2:$F$67,4,FALSE)</f>
        <v>55</v>
      </c>
      <c r="M1661" s="21">
        <f>VLOOKUP(A1661,Übersicht!$C$2:$F$67,4,FALSE)</f>
        <v>55</v>
      </c>
      <c r="N1661" s="3" t="s">
        <v>67</v>
      </c>
      <c r="O1661" s="3">
        <v>1</v>
      </c>
      <c r="P1661" s="4">
        <f>VLOOKUP(A1661,Übersicht!$C$2:$I$67,7,FALSE)*100</f>
        <v>100</v>
      </c>
      <c r="Q1661" s="4" t="s">
        <v>67</v>
      </c>
      <c r="R1661" s="4">
        <f>VLOOKUP(A1661,Übersicht!$C$2:$J$67,8,FALSE)*100</f>
        <v>100</v>
      </c>
      <c r="S1661" s="4" t="str">
        <f>VLOOKUP(A1661,Übersicht!$C$2:$K$67,9,FALSE)</f>
        <v>-</v>
      </c>
      <c r="T1661" s="4" t="str">
        <f>VLOOKUP(A1661,Übersicht!$C$2:$L$67,10,FALSE)</f>
        <v>-</v>
      </c>
      <c r="U1661" s="25">
        <f>VLOOKUP(A1661,Übersicht!$C$2:$M$67,11,FALSE)</f>
        <v>800</v>
      </c>
      <c r="V1661" s="25" t="str">
        <f>VLOOKUP(A1661,Übersicht!$C$2:$N$67,12,FALSE)</f>
        <v>-</v>
      </c>
      <c r="W1661" s="25" t="str">
        <f>VLOOKUP(A1661,Übersicht!$C$2:$O$67,13,FALSE)</f>
        <v>-</v>
      </c>
      <c r="X1661" s="4" t="s">
        <v>67</v>
      </c>
    </row>
    <row r="1662" spans="1:24" x14ac:dyDescent="0.35">
      <c r="A1662" s="3">
        <v>4100</v>
      </c>
      <c r="B1662" t="s">
        <v>52</v>
      </c>
      <c r="C1662" t="s">
        <v>57</v>
      </c>
      <c r="D1662" s="23">
        <f>VLOOKUP(A1662,Übersicht!$C$2:$D$67,2,FALSE)</f>
        <v>0</v>
      </c>
      <c r="E1662" s="23">
        <f>VLOOKUP(A1662,Übersicht!$C$2:$E$67,3,FALSE)</f>
        <v>0</v>
      </c>
      <c r="F1662" s="3">
        <v>1656</v>
      </c>
      <c r="G1662" s="3">
        <f>VLOOKUP(A1662,Übersicht!$C$2:$P$67,14,FALSE)</f>
        <v>4</v>
      </c>
      <c r="H1662" s="3">
        <v>1</v>
      </c>
      <c r="I1662" s="24">
        <v>163704.16363636364</v>
      </c>
      <c r="J1662" s="3">
        <v>2009</v>
      </c>
      <c r="K1662" s="4">
        <f>IF(M1662-('MKG (best case)'!$K$2-J1662)&lt;=0,0,M1662-('MKG (best case)'!$K$2-J1662))</f>
        <v>43</v>
      </c>
      <c r="L1662" s="21">
        <f>VLOOKUP(A1662,Übersicht!$C$2:$F$67,4,FALSE)</f>
        <v>55</v>
      </c>
      <c r="M1662" s="21">
        <f>VLOOKUP(A1662,Übersicht!$C$2:$F$67,4,FALSE)</f>
        <v>55</v>
      </c>
      <c r="N1662" s="3" t="s">
        <v>67</v>
      </c>
      <c r="O1662" s="3">
        <v>1</v>
      </c>
      <c r="P1662" s="4">
        <f>VLOOKUP(A1662,Übersicht!$C$2:$I$67,7,FALSE)*100</f>
        <v>100</v>
      </c>
      <c r="Q1662" s="4" t="s">
        <v>67</v>
      </c>
      <c r="R1662" s="4">
        <f>VLOOKUP(A1662,Übersicht!$C$2:$J$67,8,FALSE)*100</f>
        <v>100</v>
      </c>
      <c r="S1662" s="4" t="str">
        <f>VLOOKUP(A1662,Übersicht!$C$2:$K$67,9,FALSE)</f>
        <v>-</v>
      </c>
      <c r="T1662" s="4" t="str">
        <f>VLOOKUP(A1662,Übersicht!$C$2:$L$67,10,FALSE)</f>
        <v>-</v>
      </c>
      <c r="U1662" s="25">
        <f>VLOOKUP(A1662,Übersicht!$C$2:$M$67,11,FALSE)</f>
        <v>800</v>
      </c>
      <c r="V1662" s="25" t="str">
        <f>VLOOKUP(A1662,Übersicht!$C$2:$N$67,12,FALSE)</f>
        <v>-</v>
      </c>
      <c r="W1662" s="25" t="str">
        <f>VLOOKUP(A1662,Übersicht!$C$2:$O$67,13,FALSE)</f>
        <v>-</v>
      </c>
      <c r="X1662" s="4" t="s">
        <v>67</v>
      </c>
    </row>
    <row r="1663" spans="1:24" x14ac:dyDescent="0.35">
      <c r="A1663" s="3">
        <v>4100</v>
      </c>
      <c r="B1663" t="s">
        <v>52</v>
      </c>
      <c r="C1663" t="s">
        <v>57</v>
      </c>
      <c r="D1663" s="23">
        <f>VLOOKUP(A1663,Übersicht!$C$2:$D$67,2,FALSE)</f>
        <v>0</v>
      </c>
      <c r="E1663" s="23">
        <f>VLOOKUP(A1663,Übersicht!$C$2:$E$67,3,FALSE)</f>
        <v>0</v>
      </c>
      <c r="F1663" s="3">
        <v>1657</v>
      </c>
      <c r="G1663" s="3">
        <f>VLOOKUP(A1663,Übersicht!$C$2:$P$67,14,FALSE)</f>
        <v>4</v>
      </c>
      <c r="H1663" s="3">
        <v>1</v>
      </c>
      <c r="I1663" s="24">
        <v>163704.16363636364</v>
      </c>
      <c r="J1663" s="3">
        <v>2010</v>
      </c>
      <c r="K1663" s="4">
        <f>IF(M1663-('MKG (best case)'!$K$2-J1663)&lt;=0,0,M1663-('MKG (best case)'!$K$2-J1663))</f>
        <v>44</v>
      </c>
      <c r="L1663" s="21">
        <f>VLOOKUP(A1663,Übersicht!$C$2:$F$67,4,FALSE)</f>
        <v>55</v>
      </c>
      <c r="M1663" s="21">
        <f>VLOOKUP(A1663,Übersicht!$C$2:$F$67,4,FALSE)</f>
        <v>55</v>
      </c>
      <c r="N1663" s="3" t="s">
        <v>67</v>
      </c>
      <c r="O1663" s="3">
        <v>1</v>
      </c>
      <c r="P1663" s="4">
        <f>VLOOKUP(A1663,Übersicht!$C$2:$I$67,7,FALSE)*100</f>
        <v>100</v>
      </c>
      <c r="Q1663" s="4" t="s">
        <v>67</v>
      </c>
      <c r="R1663" s="4">
        <f>VLOOKUP(A1663,Übersicht!$C$2:$J$67,8,FALSE)*100</f>
        <v>100</v>
      </c>
      <c r="S1663" s="4" t="str">
        <f>VLOOKUP(A1663,Übersicht!$C$2:$K$67,9,FALSE)</f>
        <v>-</v>
      </c>
      <c r="T1663" s="4" t="str">
        <f>VLOOKUP(A1663,Übersicht!$C$2:$L$67,10,FALSE)</f>
        <v>-</v>
      </c>
      <c r="U1663" s="25">
        <f>VLOOKUP(A1663,Übersicht!$C$2:$M$67,11,FALSE)</f>
        <v>800</v>
      </c>
      <c r="V1663" s="25" t="str">
        <f>VLOOKUP(A1663,Übersicht!$C$2:$N$67,12,FALSE)</f>
        <v>-</v>
      </c>
      <c r="W1663" s="25" t="str">
        <f>VLOOKUP(A1663,Übersicht!$C$2:$O$67,13,FALSE)</f>
        <v>-</v>
      </c>
      <c r="X1663" s="4" t="s">
        <v>67</v>
      </c>
    </row>
    <row r="1664" spans="1:24" x14ac:dyDescent="0.35">
      <c r="A1664" s="3">
        <v>4100</v>
      </c>
      <c r="B1664" t="s">
        <v>52</v>
      </c>
      <c r="C1664" t="s">
        <v>57</v>
      </c>
      <c r="D1664" s="23">
        <f>VLOOKUP(A1664,Übersicht!$C$2:$D$67,2,FALSE)</f>
        <v>0</v>
      </c>
      <c r="E1664" s="23">
        <f>VLOOKUP(A1664,Übersicht!$C$2:$E$67,3,FALSE)</f>
        <v>0</v>
      </c>
      <c r="F1664" s="3">
        <v>1658</v>
      </c>
      <c r="G1664" s="3">
        <f>VLOOKUP(A1664,Übersicht!$C$2:$P$67,14,FALSE)</f>
        <v>4</v>
      </c>
      <c r="H1664" s="3">
        <v>1</v>
      </c>
      <c r="I1664" s="24">
        <v>163704.16363636364</v>
      </c>
      <c r="J1664" s="3">
        <v>2011</v>
      </c>
      <c r="K1664" s="4">
        <f>IF(M1664-('MKG (best case)'!$K$2-J1664)&lt;=0,0,M1664-('MKG (best case)'!$K$2-J1664))</f>
        <v>45</v>
      </c>
      <c r="L1664" s="21">
        <f>VLOOKUP(A1664,Übersicht!$C$2:$F$67,4,FALSE)</f>
        <v>55</v>
      </c>
      <c r="M1664" s="21">
        <f>VLOOKUP(A1664,Übersicht!$C$2:$F$67,4,FALSE)</f>
        <v>55</v>
      </c>
      <c r="N1664" s="3" t="s">
        <v>67</v>
      </c>
      <c r="O1664" s="3">
        <v>1</v>
      </c>
      <c r="P1664" s="4">
        <f>VLOOKUP(A1664,Übersicht!$C$2:$I$67,7,FALSE)*100</f>
        <v>100</v>
      </c>
      <c r="Q1664" s="4" t="s">
        <v>67</v>
      </c>
      <c r="R1664" s="4">
        <f>VLOOKUP(A1664,Übersicht!$C$2:$J$67,8,FALSE)*100</f>
        <v>100</v>
      </c>
      <c r="S1664" s="4" t="str">
        <f>VLOOKUP(A1664,Übersicht!$C$2:$K$67,9,FALSE)</f>
        <v>-</v>
      </c>
      <c r="T1664" s="4" t="str">
        <f>VLOOKUP(A1664,Übersicht!$C$2:$L$67,10,FALSE)</f>
        <v>-</v>
      </c>
      <c r="U1664" s="25">
        <f>VLOOKUP(A1664,Übersicht!$C$2:$M$67,11,FALSE)</f>
        <v>800</v>
      </c>
      <c r="V1664" s="25" t="str">
        <f>VLOOKUP(A1664,Übersicht!$C$2:$N$67,12,FALSE)</f>
        <v>-</v>
      </c>
      <c r="W1664" s="25" t="str">
        <f>VLOOKUP(A1664,Übersicht!$C$2:$O$67,13,FALSE)</f>
        <v>-</v>
      </c>
      <c r="X1664" s="4" t="s">
        <v>67</v>
      </c>
    </row>
    <row r="1665" spans="1:24" x14ac:dyDescent="0.35">
      <c r="A1665" s="3">
        <v>4100</v>
      </c>
      <c r="B1665" t="s">
        <v>52</v>
      </c>
      <c r="C1665" t="s">
        <v>57</v>
      </c>
      <c r="D1665" s="23">
        <f>VLOOKUP(A1665,Übersicht!$C$2:$D$67,2,FALSE)</f>
        <v>0</v>
      </c>
      <c r="E1665" s="23">
        <f>VLOOKUP(A1665,Übersicht!$C$2:$E$67,3,FALSE)</f>
        <v>0</v>
      </c>
      <c r="F1665" s="3">
        <v>1659</v>
      </c>
      <c r="G1665" s="3">
        <f>VLOOKUP(A1665,Übersicht!$C$2:$P$67,14,FALSE)</f>
        <v>4</v>
      </c>
      <c r="H1665" s="3">
        <v>1</v>
      </c>
      <c r="I1665" s="24">
        <v>163704.16363636364</v>
      </c>
      <c r="J1665" s="3">
        <v>2012</v>
      </c>
      <c r="K1665" s="4">
        <f>IF(M1665-('MKG (best case)'!$K$2-J1665)&lt;=0,0,M1665-('MKG (best case)'!$K$2-J1665))</f>
        <v>46</v>
      </c>
      <c r="L1665" s="21">
        <f>VLOOKUP(A1665,Übersicht!$C$2:$F$67,4,FALSE)</f>
        <v>55</v>
      </c>
      <c r="M1665" s="21">
        <f>VLOOKUP(A1665,Übersicht!$C$2:$F$67,4,FALSE)</f>
        <v>55</v>
      </c>
      <c r="N1665" s="3" t="s">
        <v>67</v>
      </c>
      <c r="O1665" s="3">
        <v>1</v>
      </c>
      <c r="P1665" s="4">
        <f>VLOOKUP(A1665,Übersicht!$C$2:$I$67,7,FALSE)*100</f>
        <v>100</v>
      </c>
      <c r="Q1665" s="4" t="s">
        <v>67</v>
      </c>
      <c r="R1665" s="4">
        <f>VLOOKUP(A1665,Übersicht!$C$2:$J$67,8,FALSE)*100</f>
        <v>100</v>
      </c>
      <c r="S1665" s="4" t="str">
        <f>VLOOKUP(A1665,Übersicht!$C$2:$K$67,9,FALSE)</f>
        <v>-</v>
      </c>
      <c r="T1665" s="4" t="str">
        <f>VLOOKUP(A1665,Übersicht!$C$2:$L$67,10,FALSE)</f>
        <v>-</v>
      </c>
      <c r="U1665" s="25">
        <f>VLOOKUP(A1665,Übersicht!$C$2:$M$67,11,FALSE)</f>
        <v>800</v>
      </c>
      <c r="V1665" s="25" t="str">
        <f>VLOOKUP(A1665,Übersicht!$C$2:$N$67,12,FALSE)</f>
        <v>-</v>
      </c>
      <c r="W1665" s="25" t="str">
        <f>VLOOKUP(A1665,Übersicht!$C$2:$O$67,13,FALSE)</f>
        <v>-</v>
      </c>
      <c r="X1665" s="4" t="s">
        <v>67</v>
      </c>
    </row>
    <row r="1666" spans="1:24" x14ac:dyDescent="0.35">
      <c r="A1666" s="3">
        <v>4100</v>
      </c>
      <c r="B1666" t="s">
        <v>52</v>
      </c>
      <c r="C1666" t="s">
        <v>57</v>
      </c>
      <c r="D1666" s="23">
        <f>VLOOKUP(A1666,Übersicht!$C$2:$D$67,2,FALSE)</f>
        <v>0</v>
      </c>
      <c r="E1666" s="23">
        <f>VLOOKUP(A1666,Übersicht!$C$2:$E$67,3,FALSE)</f>
        <v>0</v>
      </c>
      <c r="F1666" s="3">
        <v>1660</v>
      </c>
      <c r="G1666" s="3">
        <f>VLOOKUP(A1666,Übersicht!$C$2:$P$67,14,FALSE)</f>
        <v>4</v>
      </c>
      <c r="H1666" s="3">
        <v>1</v>
      </c>
      <c r="I1666" s="24">
        <v>163704.16363636364</v>
      </c>
      <c r="J1666" s="3">
        <v>2013</v>
      </c>
      <c r="K1666" s="4">
        <f>IF(M1666-('MKG (best case)'!$K$2-J1666)&lt;=0,0,M1666-('MKG (best case)'!$K$2-J1666))</f>
        <v>47</v>
      </c>
      <c r="L1666" s="21">
        <f>VLOOKUP(A1666,Übersicht!$C$2:$F$67,4,FALSE)</f>
        <v>55</v>
      </c>
      <c r="M1666" s="21">
        <f>VLOOKUP(A1666,Übersicht!$C$2:$F$67,4,FALSE)</f>
        <v>55</v>
      </c>
      <c r="N1666" s="3" t="s">
        <v>67</v>
      </c>
      <c r="O1666" s="3">
        <v>1</v>
      </c>
      <c r="P1666" s="4">
        <f>VLOOKUP(A1666,Übersicht!$C$2:$I$67,7,FALSE)*100</f>
        <v>100</v>
      </c>
      <c r="Q1666" s="4" t="s">
        <v>67</v>
      </c>
      <c r="R1666" s="4">
        <f>VLOOKUP(A1666,Übersicht!$C$2:$J$67,8,FALSE)*100</f>
        <v>100</v>
      </c>
      <c r="S1666" s="4" t="str">
        <f>VLOOKUP(A1666,Übersicht!$C$2:$K$67,9,FALSE)</f>
        <v>-</v>
      </c>
      <c r="T1666" s="4" t="str">
        <f>VLOOKUP(A1666,Übersicht!$C$2:$L$67,10,FALSE)</f>
        <v>-</v>
      </c>
      <c r="U1666" s="25">
        <f>VLOOKUP(A1666,Übersicht!$C$2:$M$67,11,FALSE)</f>
        <v>800</v>
      </c>
      <c r="V1666" s="25" t="str">
        <f>VLOOKUP(A1666,Übersicht!$C$2:$N$67,12,FALSE)</f>
        <v>-</v>
      </c>
      <c r="W1666" s="25" t="str">
        <f>VLOOKUP(A1666,Übersicht!$C$2:$O$67,13,FALSE)</f>
        <v>-</v>
      </c>
      <c r="X1666" s="4" t="s">
        <v>67</v>
      </c>
    </row>
    <row r="1667" spans="1:24" x14ac:dyDescent="0.35">
      <c r="A1667" s="3">
        <v>4100</v>
      </c>
      <c r="B1667" t="s">
        <v>52</v>
      </c>
      <c r="C1667" t="s">
        <v>57</v>
      </c>
      <c r="D1667" s="23">
        <f>VLOOKUP(A1667,Übersicht!$C$2:$D$67,2,FALSE)</f>
        <v>0</v>
      </c>
      <c r="E1667" s="23">
        <f>VLOOKUP(A1667,Übersicht!$C$2:$E$67,3,FALSE)</f>
        <v>0</v>
      </c>
      <c r="F1667" s="3">
        <v>1661</v>
      </c>
      <c r="G1667" s="3">
        <f>VLOOKUP(A1667,Übersicht!$C$2:$P$67,14,FALSE)</f>
        <v>4</v>
      </c>
      <c r="H1667" s="3">
        <v>1</v>
      </c>
      <c r="I1667" s="24">
        <v>163704.16363636364</v>
      </c>
      <c r="J1667" s="3">
        <v>2014</v>
      </c>
      <c r="K1667" s="4">
        <f>IF(M1667-('MKG (best case)'!$K$2-J1667)&lt;=0,0,M1667-('MKG (best case)'!$K$2-J1667))</f>
        <v>48</v>
      </c>
      <c r="L1667" s="21">
        <f>VLOOKUP(A1667,Übersicht!$C$2:$F$67,4,FALSE)</f>
        <v>55</v>
      </c>
      <c r="M1667" s="21">
        <f>VLOOKUP(A1667,Übersicht!$C$2:$F$67,4,FALSE)</f>
        <v>55</v>
      </c>
      <c r="N1667" s="3" t="s">
        <v>67</v>
      </c>
      <c r="O1667" s="3">
        <v>1</v>
      </c>
      <c r="P1667" s="4">
        <f>VLOOKUP(A1667,Übersicht!$C$2:$I$67,7,FALSE)*100</f>
        <v>100</v>
      </c>
      <c r="Q1667" s="4" t="s">
        <v>67</v>
      </c>
      <c r="R1667" s="4">
        <f>VLOOKUP(A1667,Übersicht!$C$2:$J$67,8,FALSE)*100</f>
        <v>100</v>
      </c>
      <c r="S1667" s="4" t="str">
        <f>VLOOKUP(A1667,Übersicht!$C$2:$K$67,9,FALSE)</f>
        <v>-</v>
      </c>
      <c r="T1667" s="4" t="str">
        <f>VLOOKUP(A1667,Übersicht!$C$2:$L$67,10,FALSE)</f>
        <v>-</v>
      </c>
      <c r="U1667" s="25">
        <f>VLOOKUP(A1667,Übersicht!$C$2:$M$67,11,FALSE)</f>
        <v>800</v>
      </c>
      <c r="V1667" s="25" t="str">
        <f>VLOOKUP(A1667,Übersicht!$C$2:$N$67,12,FALSE)</f>
        <v>-</v>
      </c>
      <c r="W1667" s="25" t="str">
        <f>VLOOKUP(A1667,Übersicht!$C$2:$O$67,13,FALSE)</f>
        <v>-</v>
      </c>
      <c r="X1667" s="4" t="s">
        <v>67</v>
      </c>
    </row>
    <row r="1668" spans="1:24" x14ac:dyDescent="0.35">
      <c r="A1668" s="3">
        <v>4100</v>
      </c>
      <c r="B1668" t="s">
        <v>52</v>
      </c>
      <c r="C1668" t="s">
        <v>57</v>
      </c>
      <c r="D1668" s="23">
        <f>VLOOKUP(A1668,Übersicht!$C$2:$D$67,2,FALSE)</f>
        <v>0</v>
      </c>
      <c r="E1668" s="23">
        <f>VLOOKUP(A1668,Übersicht!$C$2:$E$67,3,FALSE)</f>
        <v>0</v>
      </c>
      <c r="F1668" s="3">
        <v>1662</v>
      </c>
      <c r="G1668" s="3">
        <f>VLOOKUP(A1668,Übersicht!$C$2:$P$67,14,FALSE)</f>
        <v>4</v>
      </c>
      <c r="H1668" s="3">
        <v>1</v>
      </c>
      <c r="I1668" s="24">
        <v>163704.16363636364</v>
      </c>
      <c r="J1668" s="3">
        <v>2015</v>
      </c>
      <c r="K1668" s="4">
        <f>IF(M1668-('MKG (best case)'!$K$2-J1668)&lt;=0,0,M1668-('MKG (best case)'!$K$2-J1668))</f>
        <v>49</v>
      </c>
      <c r="L1668" s="21">
        <f>VLOOKUP(A1668,Übersicht!$C$2:$F$67,4,FALSE)</f>
        <v>55</v>
      </c>
      <c r="M1668" s="21">
        <f>VLOOKUP(A1668,Übersicht!$C$2:$F$67,4,FALSE)</f>
        <v>55</v>
      </c>
      <c r="N1668" s="3" t="s">
        <v>67</v>
      </c>
      <c r="O1668" s="3">
        <v>1</v>
      </c>
      <c r="P1668" s="4">
        <f>VLOOKUP(A1668,Übersicht!$C$2:$I$67,7,FALSE)*100</f>
        <v>100</v>
      </c>
      <c r="Q1668" s="4" t="s">
        <v>67</v>
      </c>
      <c r="R1668" s="4">
        <f>VLOOKUP(A1668,Übersicht!$C$2:$J$67,8,FALSE)*100</f>
        <v>100</v>
      </c>
      <c r="S1668" s="4" t="str">
        <f>VLOOKUP(A1668,Übersicht!$C$2:$K$67,9,FALSE)</f>
        <v>-</v>
      </c>
      <c r="T1668" s="4" t="str">
        <f>VLOOKUP(A1668,Übersicht!$C$2:$L$67,10,FALSE)</f>
        <v>-</v>
      </c>
      <c r="U1668" s="25">
        <f>VLOOKUP(A1668,Übersicht!$C$2:$M$67,11,FALSE)</f>
        <v>800</v>
      </c>
      <c r="V1668" s="25" t="str">
        <f>VLOOKUP(A1668,Übersicht!$C$2:$N$67,12,FALSE)</f>
        <v>-</v>
      </c>
      <c r="W1668" s="25" t="str">
        <f>VLOOKUP(A1668,Übersicht!$C$2:$O$67,13,FALSE)</f>
        <v>-</v>
      </c>
      <c r="X1668" s="4" t="s">
        <v>67</v>
      </c>
    </row>
    <row r="1669" spans="1:24" x14ac:dyDescent="0.35">
      <c r="A1669" s="3">
        <v>4100</v>
      </c>
      <c r="B1669" t="s">
        <v>52</v>
      </c>
      <c r="C1669" t="s">
        <v>57</v>
      </c>
      <c r="D1669" s="23">
        <f>VLOOKUP(A1669,Übersicht!$C$2:$D$67,2,FALSE)</f>
        <v>0</v>
      </c>
      <c r="E1669" s="23">
        <f>VLOOKUP(A1669,Übersicht!$C$2:$E$67,3,FALSE)</f>
        <v>0</v>
      </c>
      <c r="F1669" s="3">
        <v>1663</v>
      </c>
      <c r="G1669" s="3">
        <f>VLOOKUP(A1669,Übersicht!$C$2:$P$67,14,FALSE)</f>
        <v>4</v>
      </c>
      <c r="H1669" s="3">
        <v>1</v>
      </c>
      <c r="I1669" s="24">
        <v>163704.16363636364</v>
      </c>
      <c r="J1669" s="3">
        <v>2016</v>
      </c>
      <c r="K1669" s="4">
        <f>IF(M1669-('MKG (best case)'!$K$2-J1669)&lt;=0,0,M1669-('MKG (best case)'!$K$2-J1669))</f>
        <v>50</v>
      </c>
      <c r="L1669" s="21">
        <f>VLOOKUP(A1669,Übersicht!$C$2:$F$67,4,FALSE)</f>
        <v>55</v>
      </c>
      <c r="M1669" s="21">
        <f>VLOOKUP(A1669,Übersicht!$C$2:$F$67,4,FALSE)</f>
        <v>55</v>
      </c>
      <c r="N1669" s="3" t="s">
        <v>67</v>
      </c>
      <c r="O1669" s="3">
        <v>1</v>
      </c>
      <c r="P1669" s="4">
        <f>VLOOKUP(A1669,Übersicht!$C$2:$I$67,7,FALSE)*100</f>
        <v>100</v>
      </c>
      <c r="Q1669" s="4" t="s">
        <v>67</v>
      </c>
      <c r="R1669" s="4">
        <f>VLOOKUP(A1669,Übersicht!$C$2:$J$67,8,FALSE)*100</f>
        <v>100</v>
      </c>
      <c r="S1669" s="4" t="str">
        <f>VLOOKUP(A1669,Übersicht!$C$2:$K$67,9,FALSE)</f>
        <v>-</v>
      </c>
      <c r="T1669" s="4" t="str">
        <f>VLOOKUP(A1669,Übersicht!$C$2:$L$67,10,FALSE)</f>
        <v>-</v>
      </c>
      <c r="U1669" s="25">
        <f>VLOOKUP(A1669,Übersicht!$C$2:$M$67,11,FALSE)</f>
        <v>800</v>
      </c>
      <c r="V1669" s="25" t="str">
        <f>VLOOKUP(A1669,Übersicht!$C$2:$N$67,12,FALSE)</f>
        <v>-</v>
      </c>
      <c r="W1669" s="25" t="str">
        <f>VLOOKUP(A1669,Übersicht!$C$2:$O$67,13,FALSE)</f>
        <v>-</v>
      </c>
      <c r="X1669" s="4" t="s">
        <v>67</v>
      </c>
    </row>
    <row r="1670" spans="1:24" x14ac:dyDescent="0.35">
      <c r="A1670" s="3">
        <v>4100</v>
      </c>
      <c r="B1670" t="s">
        <v>52</v>
      </c>
      <c r="C1670" t="s">
        <v>57</v>
      </c>
      <c r="D1670" s="23">
        <f>VLOOKUP(A1670,Übersicht!$C$2:$D$67,2,FALSE)</f>
        <v>0</v>
      </c>
      <c r="E1670" s="23">
        <f>VLOOKUP(A1670,Übersicht!$C$2:$E$67,3,FALSE)</f>
        <v>0</v>
      </c>
      <c r="F1670" s="3">
        <v>1664</v>
      </c>
      <c r="G1670" s="3">
        <f>VLOOKUP(A1670,Übersicht!$C$2:$P$67,14,FALSE)</f>
        <v>4</v>
      </c>
      <c r="H1670" s="3">
        <v>1</v>
      </c>
      <c r="I1670" s="24">
        <v>163704.16363636364</v>
      </c>
      <c r="J1670" s="3">
        <v>2017</v>
      </c>
      <c r="K1670" s="4">
        <f>IF(M1670-('MKG (best case)'!$K$2-J1670)&lt;=0,0,M1670-('MKG (best case)'!$K$2-J1670))</f>
        <v>51</v>
      </c>
      <c r="L1670" s="21">
        <f>VLOOKUP(A1670,Übersicht!$C$2:$F$67,4,FALSE)</f>
        <v>55</v>
      </c>
      <c r="M1670" s="21">
        <f>VLOOKUP(A1670,Übersicht!$C$2:$F$67,4,FALSE)</f>
        <v>55</v>
      </c>
      <c r="N1670" s="3" t="s">
        <v>67</v>
      </c>
      <c r="O1670" s="3">
        <v>1</v>
      </c>
      <c r="P1670" s="4">
        <f>VLOOKUP(A1670,Übersicht!$C$2:$I$67,7,FALSE)*100</f>
        <v>100</v>
      </c>
      <c r="Q1670" s="4" t="s">
        <v>67</v>
      </c>
      <c r="R1670" s="4">
        <f>VLOOKUP(A1670,Übersicht!$C$2:$J$67,8,FALSE)*100</f>
        <v>100</v>
      </c>
      <c r="S1670" s="4" t="str">
        <f>VLOOKUP(A1670,Übersicht!$C$2:$K$67,9,FALSE)</f>
        <v>-</v>
      </c>
      <c r="T1670" s="4" t="str">
        <f>VLOOKUP(A1670,Übersicht!$C$2:$L$67,10,FALSE)</f>
        <v>-</v>
      </c>
      <c r="U1670" s="25">
        <f>VLOOKUP(A1670,Übersicht!$C$2:$M$67,11,FALSE)</f>
        <v>800</v>
      </c>
      <c r="V1670" s="25" t="str">
        <f>VLOOKUP(A1670,Übersicht!$C$2:$N$67,12,FALSE)</f>
        <v>-</v>
      </c>
      <c r="W1670" s="25" t="str">
        <f>VLOOKUP(A1670,Übersicht!$C$2:$O$67,13,FALSE)</f>
        <v>-</v>
      </c>
      <c r="X1670" s="4" t="s">
        <v>67</v>
      </c>
    </row>
    <row r="1671" spans="1:24" x14ac:dyDescent="0.35">
      <c r="A1671" s="3">
        <v>4100</v>
      </c>
      <c r="B1671" t="s">
        <v>52</v>
      </c>
      <c r="C1671" t="s">
        <v>57</v>
      </c>
      <c r="D1671" s="23">
        <f>VLOOKUP(A1671,Übersicht!$C$2:$D$67,2,FALSE)</f>
        <v>0</v>
      </c>
      <c r="E1671" s="23">
        <f>VLOOKUP(A1671,Übersicht!$C$2:$E$67,3,FALSE)</f>
        <v>0</v>
      </c>
      <c r="F1671" s="3">
        <v>1665</v>
      </c>
      <c r="G1671" s="3">
        <f>VLOOKUP(A1671,Übersicht!$C$2:$P$67,14,FALSE)</f>
        <v>4</v>
      </c>
      <c r="H1671" s="3">
        <v>1</v>
      </c>
      <c r="I1671" s="24">
        <v>163704.16363636364</v>
      </c>
      <c r="J1671" s="3">
        <v>2018</v>
      </c>
      <c r="K1671" s="4">
        <f>IF(M1671-('MKG (best case)'!$K$2-J1671)&lt;=0,0,M1671-('MKG (best case)'!$K$2-J1671))</f>
        <v>52</v>
      </c>
      <c r="L1671" s="21">
        <f>VLOOKUP(A1671,Übersicht!$C$2:$F$67,4,FALSE)</f>
        <v>55</v>
      </c>
      <c r="M1671" s="21">
        <f>VLOOKUP(A1671,Übersicht!$C$2:$F$67,4,FALSE)</f>
        <v>55</v>
      </c>
      <c r="N1671" s="3" t="s">
        <v>67</v>
      </c>
      <c r="O1671" s="3">
        <v>1</v>
      </c>
      <c r="P1671" s="4">
        <f>VLOOKUP(A1671,Übersicht!$C$2:$I$67,7,FALSE)*100</f>
        <v>100</v>
      </c>
      <c r="Q1671" s="4" t="s">
        <v>67</v>
      </c>
      <c r="R1671" s="4">
        <f>VLOOKUP(A1671,Übersicht!$C$2:$J$67,8,FALSE)*100</f>
        <v>100</v>
      </c>
      <c r="S1671" s="4" t="str">
        <f>VLOOKUP(A1671,Übersicht!$C$2:$K$67,9,FALSE)</f>
        <v>-</v>
      </c>
      <c r="T1671" s="4" t="str">
        <f>VLOOKUP(A1671,Übersicht!$C$2:$L$67,10,FALSE)</f>
        <v>-</v>
      </c>
      <c r="U1671" s="25">
        <f>VLOOKUP(A1671,Übersicht!$C$2:$M$67,11,FALSE)</f>
        <v>800</v>
      </c>
      <c r="V1671" s="25" t="str">
        <f>VLOOKUP(A1671,Übersicht!$C$2:$N$67,12,FALSE)</f>
        <v>-</v>
      </c>
      <c r="W1671" s="25" t="str">
        <f>VLOOKUP(A1671,Übersicht!$C$2:$O$67,13,FALSE)</f>
        <v>-</v>
      </c>
      <c r="X1671" s="4" t="s">
        <v>67</v>
      </c>
    </row>
    <row r="1672" spans="1:24" x14ac:dyDescent="0.35">
      <c r="A1672" s="3">
        <v>4100</v>
      </c>
      <c r="B1672" t="s">
        <v>52</v>
      </c>
      <c r="C1672" t="s">
        <v>57</v>
      </c>
      <c r="D1672" s="23">
        <f>VLOOKUP(A1672,Übersicht!$C$2:$D$67,2,FALSE)</f>
        <v>0</v>
      </c>
      <c r="E1672" s="23">
        <f>VLOOKUP(A1672,Übersicht!$C$2:$E$67,3,FALSE)</f>
        <v>0</v>
      </c>
      <c r="F1672" s="3">
        <v>1666</v>
      </c>
      <c r="G1672" s="3">
        <f>VLOOKUP(A1672,Übersicht!$C$2:$P$67,14,FALSE)</f>
        <v>4</v>
      </c>
      <c r="H1672" s="3">
        <v>1</v>
      </c>
      <c r="I1672" s="24">
        <v>163704.16363636364</v>
      </c>
      <c r="J1672" s="3">
        <v>2019</v>
      </c>
      <c r="K1672" s="4">
        <f>IF(M1672-('MKG (best case)'!$K$2-J1672)&lt;=0,0,M1672-('MKG (best case)'!$K$2-J1672))</f>
        <v>53</v>
      </c>
      <c r="L1672" s="21">
        <f>VLOOKUP(A1672,Übersicht!$C$2:$F$67,4,FALSE)</f>
        <v>55</v>
      </c>
      <c r="M1672" s="21">
        <f>VLOOKUP(A1672,Übersicht!$C$2:$F$67,4,FALSE)</f>
        <v>55</v>
      </c>
      <c r="N1672" s="3" t="s">
        <v>67</v>
      </c>
      <c r="O1672" s="3">
        <v>1</v>
      </c>
      <c r="P1672" s="4">
        <f>VLOOKUP(A1672,Übersicht!$C$2:$I$67,7,FALSE)*100</f>
        <v>100</v>
      </c>
      <c r="Q1672" s="4" t="s">
        <v>67</v>
      </c>
      <c r="R1672" s="4">
        <f>VLOOKUP(A1672,Übersicht!$C$2:$J$67,8,FALSE)*100</f>
        <v>100</v>
      </c>
      <c r="S1672" s="4" t="str">
        <f>VLOOKUP(A1672,Übersicht!$C$2:$K$67,9,FALSE)</f>
        <v>-</v>
      </c>
      <c r="T1672" s="4" t="str">
        <f>VLOOKUP(A1672,Übersicht!$C$2:$L$67,10,FALSE)</f>
        <v>-</v>
      </c>
      <c r="U1672" s="25">
        <f>VLOOKUP(A1672,Übersicht!$C$2:$M$67,11,FALSE)</f>
        <v>800</v>
      </c>
      <c r="V1672" s="25" t="str">
        <f>VLOOKUP(A1672,Übersicht!$C$2:$N$67,12,FALSE)</f>
        <v>-</v>
      </c>
      <c r="W1672" s="25" t="str">
        <f>VLOOKUP(A1672,Übersicht!$C$2:$O$67,13,FALSE)</f>
        <v>-</v>
      </c>
      <c r="X1672" s="4" t="s">
        <v>67</v>
      </c>
    </row>
    <row r="1673" spans="1:24" x14ac:dyDescent="0.35">
      <c r="A1673" s="3">
        <v>4100</v>
      </c>
      <c r="B1673" t="s">
        <v>52</v>
      </c>
      <c r="C1673" t="s">
        <v>57</v>
      </c>
      <c r="D1673" s="23">
        <f>VLOOKUP(A1673,Übersicht!$C$2:$D$67,2,FALSE)</f>
        <v>0</v>
      </c>
      <c r="E1673" s="23">
        <f>VLOOKUP(A1673,Übersicht!$C$2:$E$67,3,FALSE)</f>
        <v>0</v>
      </c>
      <c r="F1673" s="3">
        <v>1667</v>
      </c>
      <c r="G1673" s="3">
        <f>VLOOKUP(A1673,Übersicht!$C$2:$P$67,14,FALSE)</f>
        <v>4</v>
      </c>
      <c r="H1673" s="3">
        <v>1</v>
      </c>
      <c r="I1673" s="24">
        <v>163704.16363636364</v>
      </c>
      <c r="J1673" s="3">
        <v>2020</v>
      </c>
      <c r="K1673" s="4">
        <f>IF(M1673-('MKG (best case)'!$K$2-J1673)&lt;=0,0,M1673-('MKG (best case)'!$K$2-J1673))</f>
        <v>54</v>
      </c>
      <c r="L1673" s="21">
        <f>VLOOKUP(A1673,Übersicht!$C$2:$F$67,4,FALSE)</f>
        <v>55</v>
      </c>
      <c r="M1673" s="21">
        <f>VLOOKUP(A1673,Übersicht!$C$2:$F$67,4,FALSE)</f>
        <v>55</v>
      </c>
      <c r="N1673" s="3" t="s">
        <v>67</v>
      </c>
      <c r="O1673" s="3">
        <v>1</v>
      </c>
      <c r="P1673" s="4">
        <f>VLOOKUP(A1673,Übersicht!$C$2:$I$67,7,FALSE)*100</f>
        <v>100</v>
      </c>
      <c r="Q1673" s="4" t="s">
        <v>67</v>
      </c>
      <c r="R1673" s="4">
        <f>VLOOKUP(A1673,Übersicht!$C$2:$J$67,8,FALSE)*100</f>
        <v>100</v>
      </c>
      <c r="S1673" s="4" t="str">
        <f>VLOOKUP(A1673,Übersicht!$C$2:$K$67,9,FALSE)</f>
        <v>-</v>
      </c>
      <c r="T1673" s="4" t="str">
        <f>VLOOKUP(A1673,Übersicht!$C$2:$L$67,10,FALSE)</f>
        <v>-</v>
      </c>
      <c r="U1673" s="25">
        <f>VLOOKUP(A1673,Übersicht!$C$2:$M$67,11,FALSE)</f>
        <v>800</v>
      </c>
      <c r="V1673" s="25" t="str">
        <f>VLOOKUP(A1673,Übersicht!$C$2:$N$67,12,FALSE)</f>
        <v>-</v>
      </c>
      <c r="W1673" s="25" t="str">
        <f>VLOOKUP(A1673,Übersicht!$C$2:$O$67,13,FALSE)</f>
        <v>-</v>
      </c>
      <c r="X1673" s="4" t="s">
        <v>67</v>
      </c>
    </row>
    <row r="1674" spans="1:24" x14ac:dyDescent="0.35">
      <c r="A1674" s="3">
        <v>4100</v>
      </c>
      <c r="B1674" t="s">
        <v>52</v>
      </c>
      <c r="C1674" t="s">
        <v>57</v>
      </c>
      <c r="D1674" s="23">
        <f>VLOOKUP(A1674,Übersicht!$C$2:$D$67,2,FALSE)</f>
        <v>0</v>
      </c>
      <c r="E1674" s="23">
        <f>VLOOKUP(A1674,Übersicht!$C$2:$E$67,3,FALSE)</f>
        <v>0</v>
      </c>
      <c r="F1674" s="3">
        <v>1668</v>
      </c>
      <c r="G1674" s="3">
        <f>VLOOKUP(A1674,Übersicht!$C$2:$P$67,14,FALSE)</f>
        <v>4</v>
      </c>
      <c r="H1674" s="3">
        <v>1</v>
      </c>
      <c r="I1674" s="24">
        <v>163704.16363636364</v>
      </c>
      <c r="J1674" s="3">
        <v>2021</v>
      </c>
      <c r="K1674" s="4">
        <f>IF(M1674-('MKG (best case)'!$K$2-J1674)&lt;=0,0,M1674-('MKG (best case)'!$K$2-J1674))</f>
        <v>55</v>
      </c>
      <c r="L1674" s="21">
        <f>VLOOKUP(A1674,Übersicht!$C$2:$F$67,4,FALSE)</f>
        <v>55</v>
      </c>
      <c r="M1674" s="21">
        <f>VLOOKUP(A1674,Übersicht!$C$2:$F$67,4,FALSE)</f>
        <v>55</v>
      </c>
      <c r="N1674" s="3" t="s">
        <v>67</v>
      </c>
      <c r="O1674" s="3">
        <v>1</v>
      </c>
      <c r="P1674" s="4">
        <f>VLOOKUP(A1674,Übersicht!$C$2:$I$67,7,FALSE)*100</f>
        <v>100</v>
      </c>
      <c r="Q1674" s="4" t="s">
        <v>67</v>
      </c>
      <c r="R1674" s="4">
        <f>VLOOKUP(A1674,Übersicht!$C$2:$J$67,8,FALSE)*100</f>
        <v>100</v>
      </c>
      <c r="S1674" s="4" t="str">
        <f>VLOOKUP(A1674,Übersicht!$C$2:$K$67,9,FALSE)</f>
        <v>-</v>
      </c>
      <c r="T1674" s="4" t="str">
        <f>VLOOKUP(A1674,Übersicht!$C$2:$L$67,10,FALSE)</f>
        <v>-</v>
      </c>
      <c r="U1674" s="25">
        <f>VLOOKUP(A1674,Übersicht!$C$2:$M$67,11,FALSE)</f>
        <v>800</v>
      </c>
      <c r="V1674" s="25" t="str">
        <f>VLOOKUP(A1674,Übersicht!$C$2:$N$67,12,FALSE)</f>
        <v>-</v>
      </c>
      <c r="W1674" s="25" t="str">
        <f>VLOOKUP(A1674,Übersicht!$C$2:$O$67,13,FALSE)</f>
        <v>-</v>
      </c>
      <c r="X1674" s="4" t="s">
        <v>67</v>
      </c>
    </row>
    <row r="1675" spans="1:24" x14ac:dyDescent="0.35">
      <c r="A1675" s="4">
        <v>4200</v>
      </c>
      <c r="B1675" t="s">
        <v>52</v>
      </c>
      <c r="C1675" s="21" t="s">
        <v>58</v>
      </c>
      <c r="D1675" s="23">
        <f>VLOOKUP(A1675,Übersicht!$C$2:$D$67,2,FALSE)</f>
        <v>0</v>
      </c>
      <c r="E1675" s="23">
        <f>VLOOKUP(A1675,Übersicht!$C$2:$E$67,3,FALSE)</f>
        <v>0</v>
      </c>
      <c r="F1675" s="3">
        <v>1669</v>
      </c>
      <c r="G1675" s="3">
        <f>VLOOKUP(A1675,Übersicht!$C$2:$P$67,14,FALSE)</f>
        <v>4</v>
      </c>
      <c r="H1675" s="3">
        <v>1</v>
      </c>
      <c r="I1675" s="24">
        <v>200082.86666666667</v>
      </c>
      <c r="J1675" s="3">
        <v>1977</v>
      </c>
      <c r="K1675" s="4">
        <f>IF(M1675-('MKG (best case)'!$K$2-J1675)&lt;=0,0,M1675-('MKG (best case)'!$K$2-J1675))</f>
        <v>1</v>
      </c>
      <c r="L1675" s="21">
        <f>VLOOKUP(A1675,Übersicht!$C$2:$F$67,4,FALSE)</f>
        <v>45</v>
      </c>
      <c r="M1675" s="21">
        <f>VLOOKUP(A1675,Übersicht!$C$2:$F$67,4,FALSE)</f>
        <v>45</v>
      </c>
      <c r="N1675" s="3" t="s">
        <v>67</v>
      </c>
      <c r="O1675" s="3">
        <v>1</v>
      </c>
      <c r="P1675" s="4">
        <f>VLOOKUP(A1675,Übersicht!$C$2:$I$67,7,FALSE)*100</f>
        <v>100</v>
      </c>
      <c r="Q1675" s="4" t="s">
        <v>67</v>
      </c>
      <c r="R1675" s="4">
        <f>VLOOKUP(A1675,Übersicht!$C$2:$J$67,8,FALSE)*100</f>
        <v>100</v>
      </c>
      <c r="S1675" s="4" t="str">
        <f>VLOOKUP(A1675,Übersicht!$C$2:$K$67,9,FALSE)</f>
        <v>-</v>
      </c>
      <c r="T1675" s="4" t="str">
        <f>VLOOKUP(A1675,Übersicht!$C$2:$L$67,10,FALSE)</f>
        <v>-</v>
      </c>
      <c r="U1675" s="25">
        <f>VLOOKUP(A1675,Übersicht!$C$2:$M$67,11,FALSE)</f>
        <v>800</v>
      </c>
      <c r="V1675" s="25" t="str">
        <f>VLOOKUP(A1675,Übersicht!$C$2:$N$67,12,FALSE)</f>
        <v>-</v>
      </c>
      <c r="W1675" s="25" t="str">
        <f>VLOOKUP(A1675,Übersicht!$C$2:$O$67,13,FALSE)</f>
        <v>-</v>
      </c>
      <c r="X1675" s="4" t="s">
        <v>67</v>
      </c>
    </row>
    <row r="1676" spans="1:24" x14ac:dyDescent="0.35">
      <c r="A1676" s="4">
        <v>4200</v>
      </c>
      <c r="B1676" t="s">
        <v>52</v>
      </c>
      <c r="C1676" s="21" t="s">
        <v>58</v>
      </c>
      <c r="D1676" s="23">
        <f>VLOOKUP(A1676,Übersicht!$C$2:$D$67,2,FALSE)</f>
        <v>0</v>
      </c>
      <c r="E1676" s="23">
        <f>VLOOKUP(A1676,Übersicht!$C$2:$E$67,3,FALSE)</f>
        <v>0</v>
      </c>
      <c r="F1676" s="3">
        <v>1670</v>
      </c>
      <c r="G1676" s="3">
        <f>VLOOKUP(A1676,Übersicht!$C$2:$P$67,14,FALSE)</f>
        <v>4</v>
      </c>
      <c r="H1676" s="3">
        <v>1</v>
      </c>
      <c r="I1676" s="24">
        <v>200082.86666666667</v>
      </c>
      <c r="J1676" s="3">
        <v>1978</v>
      </c>
      <c r="K1676" s="4">
        <f>IF(M1676-('MKG (best case)'!$K$2-J1676)&lt;=0,0,M1676-('MKG (best case)'!$K$2-J1676))</f>
        <v>2</v>
      </c>
      <c r="L1676" s="21">
        <f>VLOOKUP(A1676,Übersicht!$C$2:$F$67,4,FALSE)</f>
        <v>45</v>
      </c>
      <c r="M1676" s="21">
        <f>VLOOKUP(A1676,Übersicht!$C$2:$F$67,4,FALSE)</f>
        <v>45</v>
      </c>
      <c r="N1676" s="3" t="s">
        <v>67</v>
      </c>
      <c r="O1676" s="3">
        <v>1</v>
      </c>
      <c r="P1676" s="4">
        <f>VLOOKUP(A1676,Übersicht!$C$2:$I$67,7,FALSE)*100</f>
        <v>100</v>
      </c>
      <c r="Q1676" s="4" t="s">
        <v>67</v>
      </c>
      <c r="R1676" s="4">
        <f>VLOOKUP(A1676,Übersicht!$C$2:$J$67,8,FALSE)*100</f>
        <v>100</v>
      </c>
      <c r="S1676" s="4" t="str">
        <f>VLOOKUP(A1676,Übersicht!$C$2:$K$67,9,FALSE)</f>
        <v>-</v>
      </c>
      <c r="T1676" s="4" t="str">
        <f>VLOOKUP(A1676,Übersicht!$C$2:$L$67,10,FALSE)</f>
        <v>-</v>
      </c>
      <c r="U1676" s="25">
        <f>VLOOKUP(A1676,Übersicht!$C$2:$M$67,11,FALSE)</f>
        <v>800</v>
      </c>
      <c r="V1676" s="25" t="str">
        <f>VLOOKUP(A1676,Übersicht!$C$2:$N$67,12,FALSE)</f>
        <v>-</v>
      </c>
      <c r="W1676" s="25" t="str">
        <f>VLOOKUP(A1676,Übersicht!$C$2:$O$67,13,FALSE)</f>
        <v>-</v>
      </c>
      <c r="X1676" s="4" t="s">
        <v>67</v>
      </c>
    </row>
    <row r="1677" spans="1:24" x14ac:dyDescent="0.35">
      <c r="A1677" s="4">
        <v>4200</v>
      </c>
      <c r="B1677" t="s">
        <v>52</v>
      </c>
      <c r="C1677" s="21" t="s">
        <v>58</v>
      </c>
      <c r="D1677" s="23">
        <f>VLOOKUP(A1677,Übersicht!$C$2:$D$67,2,FALSE)</f>
        <v>0</v>
      </c>
      <c r="E1677" s="23">
        <f>VLOOKUP(A1677,Übersicht!$C$2:$E$67,3,FALSE)</f>
        <v>0</v>
      </c>
      <c r="F1677" s="3">
        <v>1671</v>
      </c>
      <c r="G1677" s="3">
        <f>VLOOKUP(A1677,Übersicht!$C$2:$P$67,14,FALSE)</f>
        <v>4</v>
      </c>
      <c r="H1677" s="3">
        <v>1</v>
      </c>
      <c r="I1677" s="24">
        <v>200082.86666666667</v>
      </c>
      <c r="J1677" s="3">
        <v>1979</v>
      </c>
      <c r="K1677" s="4">
        <f>IF(M1677-('MKG (best case)'!$K$2-J1677)&lt;=0,0,M1677-('MKG (best case)'!$K$2-J1677))</f>
        <v>3</v>
      </c>
      <c r="L1677" s="21">
        <f>VLOOKUP(A1677,Übersicht!$C$2:$F$67,4,FALSE)</f>
        <v>45</v>
      </c>
      <c r="M1677" s="21">
        <f>VLOOKUP(A1677,Übersicht!$C$2:$F$67,4,FALSE)</f>
        <v>45</v>
      </c>
      <c r="N1677" s="3" t="s">
        <v>67</v>
      </c>
      <c r="O1677" s="3">
        <v>1</v>
      </c>
      <c r="P1677" s="4">
        <f>VLOOKUP(A1677,Übersicht!$C$2:$I$67,7,FALSE)*100</f>
        <v>100</v>
      </c>
      <c r="Q1677" s="4" t="s">
        <v>67</v>
      </c>
      <c r="R1677" s="4">
        <f>VLOOKUP(A1677,Übersicht!$C$2:$J$67,8,FALSE)*100</f>
        <v>100</v>
      </c>
      <c r="S1677" s="4" t="str">
        <f>VLOOKUP(A1677,Übersicht!$C$2:$K$67,9,FALSE)</f>
        <v>-</v>
      </c>
      <c r="T1677" s="4" t="str">
        <f>VLOOKUP(A1677,Übersicht!$C$2:$L$67,10,FALSE)</f>
        <v>-</v>
      </c>
      <c r="U1677" s="25">
        <f>VLOOKUP(A1677,Übersicht!$C$2:$M$67,11,FALSE)</f>
        <v>800</v>
      </c>
      <c r="V1677" s="25" t="str">
        <f>VLOOKUP(A1677,Übersicht!$C$2:$N$67,12,FALSE)</f>
        <v>-</v>
      </c>
      <c r="W1677" s="25" t="str">
        <f>VLOOKUP(A1677,Übersicht!$C$2:$O$67,13,FALSE)</f>
        <v>-</v>
      </c>
      <c r="X1677" s="4" t="s">
        <v>67</v>
      </c>
    </row>
    <row r="1678" spans="1:24" x14ac:dyDescent="0.35">
      <c r="A1678" s="4">
        <v>4200</v>
      </c>
      <c r="B1678" t="s">
        <v>52</v>
      </c>
      <c r="C1678" s="21" t="s">
        <v>58</v>
      </c>
      <c r="D1678" s="23">
        <f>VLOOKUP(A1678,Übersicht!$C$2:$D$67,2,FALSE)</f>
        <v>0</v>
      </c>
      <c r="E1678" s="23">
        <f>VLOOKUP(A1678,Übersicht!$C$2:$E$67,3,FALSE)</f>
        <v>0</v>
      </c>
      <c r="F1678" s="3">
        <v>1672</v>
      </c>
      <c r="G1678" s="3">
        <f>VLOOKUP(A1678,Übersicht!$C$2:$P$67,14,FALSE)</f>
        <v>4</v>
      </c>
      <c r="H1678" s="3">
        <v>1</v>
      </c>
      <c r="I1678" s="24">
        <v>200082.86666666667</v>
      </c>
      <c r="J1678" s="3">
        <v>1980</v>
      </c>
      <c r="K1678" s="4">
        <f>IF(M1678-('MKG (best case)'!$K$2-J1678)&lt;=0,0,M1678-('MKG (best case)'!$K$2-J1678))</f>
        <v>4</v>
      </c>
      <c r="L1678" s="21">
        <f>VLOOKUP(A1678,Übersicht!$C$2:$F$67,4,FALSE)</f>
        <v>45</v>
      </c>
      <c r="M1678" s="21">
        <f>VLOOKUP(A1678,Übersicht!$C$2:$F$67,4,FALSE)</f>
        <v>45</v>
      </c>
      <c r="N1678" s="3" t="s">
        <v>67</v>
      </c>
      <c r="O1678" s="3">
        <v>1</v>
      </c>
      <c r="P1678" s="4">
        <f>VLOOKUP(A1678,Übersicht!$C$2:$I$67,7,FALSE)*100</f>
        <v>100</v>
      </c>
      <c r="Q1678" s="4" t="s">
        <v>67</v>
      </c>
      <c r="R1678" s="4">
        <f>VLOOKUP(A1678,Übersicht!$C$2:$J$67,8,FALSE)*100</f>
        <v>100</v>
      </c>
      <c r="S1678" s="4" t="str">
        <f>VLOOKUP(A1678,Übersicht!$C$2:$K$67,9,FALSE)</f>
        <v>-</v>
      </c>
      <c r="T1678" s="4" t="str">
        <f>VLOOKUP(A1678,Übersicht!$C$2:$L$67,10,FALSE)</f>
        <v>-</v>
      </c>
      <c r="U1678" s="25">
        <f>VLOOKUP(A1678,Übersicht!$C$2:$M$67,11,FALSE)</f>
        <v>800</v>
      </c>
      <c r="V1678" s="25" t="str">
        <f>VLOOKUP(A1678,Übersicht!$C$2:$N$67,12,FALSE)</f>
        <v>-</v>
      </c>
      <c r="W1678" s="25" t="str">
        <f>VLOOKUP(A1678,Übersicht!$C$2:$O$67,13,FALSE)</f>
        <v>-</v>
      </c>
      <c r="X1678" s="4" t="s">
        <v>67</v>
      </c>
    </row>
    <row r="1679" spans="1:24" x14ac:dyDescent="0.35">
      <c r="A1679" s="4">
        <v>4200</v>
      </c>
      <c r="B1679" t="s">
        <v>52</v>
      </c>
      <c r="C1679" s="21" t="s">
        <v>58</v>
      </c>
      <c r="D1679" s="23">
        <f>VLOOKUP(A1679,Übersicht!$C$2:$D$67,2,FALSE)</f>
        <v>0</v>
      </c>
      <c r="E1679" s="23">
        <f>VLOOKUP(A1679,Übersicht!$C$2:$E$67,3,FALSE)</f>
        <v>0</v>
      </c>
      <c r="F1679" s="3">
        <v>1673</v>
      </c>
      <c r="G1679" s="3">
        <f>VLOOKUP(A1679,Übersicht!$C$2:$P$67,14,FALSE)</f>
        <v>4</v>
      </c>
      <c r="H1679" s="3">
        <v>1</v>
      </c>
      <c r="I1679" s="24">
        <v>200082.86666666667</v>
      </c>
      <c r="J1679" s="3">
        <v>1981</v>
      </c>
      <c r="K1679" s="4">
        <f>IF(M1679-('MKG (best case)'!$K$2-J1679)&lt;=0,0,M1679-('MKG (best case)'!$K$2-J1679))</f>
        <v>5</v>
      </c>
      <c r="L1679" s="21">
        <f>VLOOKUP(A1679,Übersicht!$C$2:$F$67,4,FALSE)</f>
        <v>45</v>
      </c>
      <c r="M1679" s="21">
        <f>VLOOKUP(A1679,Übersicht!$C$2:$F$67,4,FALSE)</f>
        <v>45</v>
      </c>
      <c r="N1679" s="3" t="s">
        <v>67</v>
      </c>
      <c r="O1679" s="3">
        <v>1</v>
      </c>
      <c r="P1679" s="4">
        <f>VLOOKUP(A1679,Übersicht!$C$2:$I$67,7,FALSE)*100</f>
        <v>100</v>
      </c>
      <c r="Q1679" s="4" t="s">
        <v>67</v>
      </c>
      <c r="R1679" s="4">
        <f>VLOOKUP(A1679,Übersicht!$C$2:$J$67,8,FALSE)*100</f>
        <v>100</v>
      </c>
      <c r="S1679" s="4" t="str">
        <f>VLOOKUP(A1679,Übersicht!$C$2:$K$67,9,FALSE)</f>
        <v>-</v>
      </c>
      <c r="T1679" s="4" t="str">
        <f>VLOOKUP(A1679,Übersicht!$C$2:$L$67,10,FALSE)</f>
        <v>-</v>
      </c>
      <c r="U1679" s="25">
        <f>VLOOKUP(A1679,Übersicht!$C$2:$M$67,11,FALSE)</f>
        <v>800</v>
      </c>
      <c r="V1679" s="25" t="str">
        <f>VLOOKUP(A1679,Übersicht!$C$2:$N$67,12,FALSE)</f>
        <v>-</v>
      </c>
      <c r="W1679" s="25" t="str">
        <f>VLOOKUP(A1679,Übersicht!$C$2:$O$67,13,FALSE)</f>
        <v>-</v>
      </c>
      <c r="X1679" s="4" t="s">
        <v>67</v>
      </c>
    </row>
    <row r="1680" spans="1:24" x14ac:dyDescent="0.35">
      <c r="A1680" s="4">
        <v>4200</v>
      </c>
      <c r="B1680" t="s">
        <v>52</v>
      </c>
      <c r="C1680" s="21" t="s">
        <v>58</v>
      </c>
      <c r="D1680" s="23">
        <f>VLOOKUP(A1680,Übersicht!$C$2:$D$67,2,FALSE)</f>
        <v>0</v>
      </c>
      <c r="E1680" s="23">
        <f>VLOOKUP(A1680,Übersicht!$C$2:$E$67,3,FALSE)</f>
        <v>0</v>
      </c>
      <c r="F1680" s="3">
        <v>1674</v>
      </c>
      <c r="G1680" s="3">
        <f>VLOOKUP(A1680,Übersicht!$C$2:$P$67,14,FALSE)</f>
        <v>4</v>
      </c>
      <c r="H1680" s="3">
        <v>1</v>
      </c>
      <c r="I1680" s="24">
        <v>200082.86666666667</v>
      </c>
      <c r="J1680" s="3">
        <v>1982</v>
      </c>
      <c r="K1680" s="4">
        <f>IF(M1680-('MKG (best case)'!$K$2-J1680)&lt;=0,0,M1680-('MKG (best case)'!$K$2-J1680))</f>
        <v>6</v>
      </c>
      <c r="L1680" s="21">
        <f>VLOOKUP(A1680,Übersicht!$C$2:$F$67,4,FALSE)</f>
        <v>45</v>
      </c>
      <c r="M1680" s="21">
        <f>VLOOKUP(A1680,Übersicht!$C$2:$F$67,4,FALSE)</f>
        <v>45</v>
      </c>
      <c r="N1680" s="3" t="s">
        <v>67</v>
      </c>
      <c r="O1680" s="3">
        <v>1</v>
      </c>
      <c r="P1680" s="4">
        <f>VLOOKUP(A1680,Übersicht!$C$2:$I$67,7,FALSE)*100</f>
        <v>100</v>
      </c>
      <c r="Q1680" s="4" t="s">
        <v>67</v>
      </c>
      <c r="R1680" s="4">
        <f>VLOOKUP(A1680,Übersicht!$C$2:$J$67,8,FALSE)*100</f>
        <v>100</v>
      </c>
      <c r="S1680" s="4" t="str">
        <f>VLOOKUP(A1680,Übersicht!$C$2:$K$67,9,FALSE)</f>
        <v>-</v>
      </c>
      <c r="T1680" s="4" t="str">
        <f>VLOOKUP(A1680,Übersicht!$C$2:$L$67,10,FALSE)</f>
        <v>-</v>
      </c>
      <c r="U1680" s="25">
        <f>VLOOKUP(A1680,Übersicht!$C$2:$M$67,11,FALSE)</f>
        <v>800</v>
      </c>
      <c r="V1680" s="25" t="str">
        <f>VLOOKUP(A1680,Übersicht!$C$2:$N$67,12,FALSE)</f>
        <v>-</v>
      </c>
      <c r="W1680" s="25" t="str">
        <f>VLOOKUP(A1680,Übersicht!$C$2:$O$67,13,FALSE)</f>
        <v>-</v>
      </c>
      <c r="X1680" s="4" t="s">
        <v>67</v>
      </c>
    </row>
    <row r="1681" spans="1:24" x14ac:dyDescent="0.35">
      <c r="A1681" s="4">
        <v>4200</v>
      </c>
      <c r="B1681" t="s">
        <v>52</v>
      </c>
      <c r="C1681" s="21" t="s">
        <v>58</v>
      </c>
      <c r="D1681" s="23">
        <f>VLOOKUP(A1681,Übersicht!$C$2:$D$67,2,FALSE)</f>
        <v>0</v>
      </c>
      <c r="E1681" s="23">
        <f>VLOOKUP(A1681,Übersicht!$C$2:$E$67,3,FALSE)</f>
        <v>0</v>
      </c>
      <c r="F1681" s="3">
        <v>1675</v>
      </c>
      <c r="G1681" s="3">
        <f>VLOOKUP(A1681,Übersicht!$C$2:$P$67,14,FALSE)</f>
        <v>4</v>
      </c>
      <c r="H1681" s="3">
        <v>1</v>
      </c>
      <c r="I1681" s="24">
        <v>200082.86666666667</v>
      </c>
      <c r="J1681" s="3">
        <v>1983</v>
      </c>
      <c r="K1681" s="4">
        <f>IF(M1681-('MKG (best case)'!$K$2-J1681)&lt;=0,0,M1681-('MKG (best case)'!$K$2-J1681))</f>
        <v>7</v>
      </c>
      <c r="L1681" s="21">
        <f>VLOOKUP(A1681,Übersicht!$C$2:$F$67,4,FALSE)</f>
        <v>45</v>
      </c>
      <c r="M1681" s="21">
        <f>VLOOKUP(A1681,Übersicht!$C$2:$F$67,4,FALSE)</f>
        <v>45</v>
      </c>
      <c r="N1681" s="3" t="s">
        <v>67</v>
      </c>
      <c r="O1681" s="3">
        <v>1</v>
      </c>
      <c r="P1681" s="4">
        <f>VLOOKUP(A1681,Übersicht!$C$2:$I$67,7,FALSE)*100</f>
        <v>100</v>
      </c>
      <c r="Q1681" s="4" t="s">
        <v>67</v>
      </c>
      <c r="R1681" s="4">
        <f>VLOOKUP(A1681,Übersicht!$C$2:$J$67,8,FALSE)*100</f>
        <v>100</v>
      </c>
      <c r="S1681" s="4" t="str">
        <f>VLOOKUP(A1681,Übersicht!$C$2:$K$67,9,FALSE)</f>
        <v>-</v>
      </c>
      <c r="T1681" s="4" t="str">
        <f>VLOOKUP(A1681,Übersicht!$C$2:$L$67,10,FALSE)</f>
        <v>-</v>
      </c>
      <c r="U1681" s="25">
        <f>VLOOKUP(A1681,Übersicht!$C$2:$M$67,11,FALSE)</f>
        <v>800</v>
      </c>
      <c r="V1681" s="25" t="str">
        <f>VLOOKUP(A1681,Übersicht!$C$2:$N$67,12,FALSE)</f>
        <v>-</v>
      </c>
      <c r="W1681" s="25" t="str">
        <f>VLOOKUP(A1681,Übersicht!$C$2:$O$67,13,FALSE)</f>
        <v>-</v>
      </c>
      <c r="X1681" s="4" t="s">
        <v>67</v>
      </c>
    </row>
    <row r="1682" spans="1:24" x14ac:dyDescent="0.35">
      <c r="A1682" s="4">
        <v>4200</v>
      </c>
      <c r="B1682" t="s">
        <v>52</v>
      </c>
      <c r="C1682" s="21" t="s">
        <v>58</v>
      </c>
      <c r="D1682" s="23">
        <f>VLOOKUP(A1682,Übersicht!$C$2:$D$67,2,FALSE)</f>
        <v>0</v>
      </c>
      <c r="E1682" s="23">
        <f>VLOOKUP(A1682,Übersicht!$C$2:$E$67,3,FALSE)</f>
        <v>0</v>
      </c>
      <c r="F1682" s="3">
        <v>1676</v>
      </c>
      <c r="G1682" s="3">
        <f>VLOOKUP(A1682,Übersicht!$C$2:$P$67,14,FALSE)</f>
        <v>4</v>
      </c>
      <c r="H1682" s="3">
        <v>1</v>
      </c>
      <c r="I1682" s="24">
        <v>200082.86666666667</v>
      </c>
      <c r="J1682" s="3">
        <v>1984</v>
      </c>
      <c r="K1682" s="4">
        <f>IF(M1682-('MKG (best case)'!$K$2-J1682)&lt;=0,0,M1682-('MKG (best case)'!$K$2-J1682))</f>
        <v>8</v>
      </c>
      <c r="L1682" s="21">
        <f>VLOOKUP(A1682,Übersicht!$C$2:$F$67,4,FALSE)</f>
        <v>45</v>
      </c>
      <c r="M1682" s="21">
        <f>VLOOKUP(A1682,Übersicht!$C$2:$F$67,4,FALSE)</f>
        <v>45</v>
      </c>
      <c r="N1682" s="3" t="s">
        <v>67</v>
      </c>
      <c r="O1682" s="3">
        <v>1</v>
      </c>
      <c r="P1682" s="4">
        <f>VLOOKUP(A1682,Übersicht!$C$2:$I$67,7,FALSE)*100</f>
        <v>100</v>
      </c>
      <c r="Q1682" s="4" t="s">
        <v>67</v>
      </c>
      <c r="R1682" s="4">
        <f>VLOOKUP(A1682,Übersicht!$C$2:$J$67,8,FALSE)*100</f>
        <v>100</v>
      </c>
      <c r="S1682" s="4" t="str">
        <f>VLOOKUP(A1682,Übersicht!$C$2:$K$67,9,FALSE)</f>
        <v>-</v>
      </c>
      <c r="T1682" s="4" t="str">
        <f>VLOOKUP(A1682,Übersicht!$C$2:$L$67,10,FALSE)</f>
        <v>-</v>
      </c>
      <c r="U1682" s="25">
        <f>VLOOKUP(A1682,Übersicht!$C$2:$M$67,11,FALSE)</f>
        <v>800</v>
      </c>
      <c r="V1682" s="25" t="str">
        <f>VLOOKUP(A1682,Übersicht!$C$2:$N$67,12,FALSE)</f>
        <v>-</v>
      </c>
      <c r="W1682" s="25" t="str">
        <f>VLOOKUP(A1682,Übersicht!$C$2:$O$67,13,FALSE)</f>
        <v>-</v>
      </c>
      <c r="X1682" s="4" t="s">
        <v>67</v>
      </c>
    </row>
    <row r="1683" spans="1:24" x14ac:dyDescent="0.35">
      <c r="A1683" s="4">
        <v>4200</v>
      </c>
      <c r="B1683" t="s">
        <v>52</v>
      </c>
      <c r="C1683" s="21" t="s">
        <v>58</v>
      </c>
      <c r="D1683" s="23">
        <f>VLOOKUP(A1683,Übersicht!$C$2:$D$67,2,FALSE)</f>
        <v>0</v>
      </c>
      <c r="E1683" s="23">
        <f>VLOOKUP(A1683,Übersicht!$C$2:$E$67,3,FALSE)</f>
        <v>0</v>
      </c>
      <c r="F1683" s="3">
        <v>1677</v>
      </c>
      <c r="G1683" s="3">
        <f>VLOOKUP(A1683,Übersicht!$C$2:$P$67,14,FALSE)</f>
        <v>4</v>
      </c>
      <c r="H1683" s="3">
        <v>1</v>
      </c>
      <c r="I1683" s="24">
        <v>200082.86666666667</v>
      </c>
      <c r="J1683" s="3">
        <v>1985</v>
      </c>
      <c r="K1683" s="4">
        <f>IF(M1683-('MKG (best case)'!$K$2-J1683)&lt;=0,0,M1683-('MKG (best case)'!$K$2-J1683))</f>
        <v>9</v>
      </c>
      <c r="L1683" s="21">
        <f>VLOOKUP(A1683,Übersicht!$C$2:$F$67,4,FALSE)</f>
        <v>45</v>
      </c>
      <c r="M1683" s="21">
        <f>VLOOKUP(A1683,Übersicht!$C$2:$F$67,4,FALSE)</f>
        <v>45</v>
      </c>
      <c r="N1683" s="3" t="s">
        <v>67</v>
      </c>
      <c r="O1683" s="3">
        <v>1</v>
      </c>
      <c r="P1683" s="4">
        <f>VLOOKUP(A1683,Übersicht!$C$2:$I$67,7,FALSE)*100</f>
        <v>100</v>
      </c>
      <c r="Q1683" s="4" t="s">
        <v>67</v>
      </c>
      <c r="R1683" s="4">
        <f>VLOOKUP(A1683,Übersicht!$C$2:$J$67,8,FALSE)*100</f>
        <v>100</v>
      </c>
      <c r="S1683" s="4" t="str">
        <f>VLOOKUP(A1683,Übersicht!$C$2:$K$67,9,FALSE)</f>
        <v>-</v>
      </c>
      <c r="T1683" s="4" t="str">
        <f>VLOOKUP(A1683,Übersicht!$C$2:$L$67,10,FALSE)</f>
        <v>-</v>
      </c>
      <c r="U1683" s="25">
        <f>VLOOKUP(A1683,Übersicht!$C$2:$M$67,11,FALSE)</f>
        <v>800</v>
      </c>
      <c r="V1683" s="25" t="str">
        <f>VLOOKUP(A1683,Übersicht!$C$2:$N$67,12,FALSE)</f>
        <v>-</v>
      </c>
      <c r="W1683" s="25" t="str">
        <f>VLOOKUP(A1683,Übersicht!$C$2:$O$67,13,FALSE)</f>
        <v>-</v>
      </c>
      <c r="X1683" s="4" t="s">
        <v>67</v>
      </c>
    </row>
    <row r="1684" spans="1:24" x14ac:dyDescent="0.35">
      <c r="A1684" s="4">
        <v>4200</v>
      </c>
      <c r="B1684" t="s">
        <v>52</v>
      </c>
      <c r="C1684" s="21" t="s">
        <v>58</v>
      </c>
      <c r="D1684" s="23">
        <f>VLOOKUP(A1684,Übersicht!$C$2:$D$67,2,FALSE)</f>
        <v>0</v>
      </c>
      <c r="E1684" s="23">
        <f>VLOOKUP(A1684,Übersicht!$C$2:$E$67,3,FALSE)</f>
        <v>0</v>
      </c>
      <c r="F1684" s="3">
        <v>1678</v>
      </c>
      <c r="G1684" s="3">
        <f>VLOOKUP(A1684,Übersicht!$C$2:$P$67,14,FALSE)</f>
        <v>4</v>
      </c>
      <c r="H1684" s="3">
        <v>1</v>
      </c>
      <c r="I1684" s="24">
        <v>200082.86666666667</v>
      </c>
      <c r="J1684" s="3">
        <v>1986</v>
      </c>
      <c r="K1684" s="4">
        <f>IF(M1684-('MKG (best case)'!$K$2-J1684)&lt;=0,0,M1684-('MKG (best case)'!$K$2-J1684))</f>
        <v>10</v>
      </c>
      <c r="L1684" s="21">
        <f>VLOOKUP(A1684,Übersicht!$C$2:$F$67,4,FALSE)</f>
        <v>45</v>
      </c>
      <c r="M1684" s="21">
        <f>VLOOKUP(A1684,Übersicht!$C$2:$F$67,4,FALSE)</f>
        <v>45</v>
      </c>
      <c r="N1684" s="3" t="s">
        <v>67</v>
      </c>
      <c r="O1684" s="3">
        <v>1</v>
      </c>
      <c r="P1684" s="4">
        <f>VLOOKUP(A1684,Übersicht!$C$2:$I$67,7,FALSE)*100</f>
        <v>100</v>
      </c>
      <c r="Q1684" s="4" t="s">
        <v>67</v>
      </c>
      <c r="R1684" s="4">
        <f>VLOOKUP(A1684,Übersicht!$C$2:$J$67,8,FALSE)*100</f>
        <v>100</v>
      </c>
      <c r="S1684" s="4" t="str">
        <f>VLOOKUP(A1684,Übersicht!$C$2:$K$67,9,FALSE)</f>
        <v>-</v>
      </c>
      <c r="T1684" s="4" t="str">
        <f>VLOOKUP(A1684,Übersicht!$C$2:$L$67,10,FALSE)</f>
        <v>-</v>
      </c>
      <c r="U1684" s="25">
        <f>VLOOKUP(A1684,Übersicht!$C$2:$M$67,11,FALSE)</f>
        <v>800</v>
      </c>
      <c r="V1684" s="25" t="str">
        <f>VLOOKUP(A1684,Übersicht!$C$2:$N$67,12,FALSE)</f>
        <v>-</v>
      </c>
      <c r="W1684" s="25" t="str">
        <f>VLOOKUP(A1684,Übersicht!$C$2:$O$67,13,FALSE)</f>
        <v>-</v>
      </c>
      <c r="X1684" s="4" t="s">
        <v>67</v>
      </c>
    </row>
    <row r="1685" spans="1:24" x14ac:dyDescent="0.35">
      <c r="A1685" s="4">
        <v>4200</v>
      </c>
      <c r="B1685" t="s">
        <v>52</v>
      </c>
      <c r="C1685" s="21" t="s">
        <v>58</v>
      </c>
      <c r="D1685" s="23">
        <f>VLOOKUP(A1685,Übersicht!$C$2:$D$67,2,FALSE)</f>
        <v>0</v>
      </c>
      <c r="E1685" s="23">
        <f>VLOOKUP(A1685,Übersicht!$C$2:$E$67,3,FALSE)</f>
        <v>0</v>
      </c>
      <c r="F1685" s="3">
        <v>1679</v>
      </c>
      <c r="G1685" s="3">
        <f>VLOOKUP(A1685,Übersicht!$C$2:$P$67,14,FALSE)</f>
        <v>4</v>
      </c>
      <c r="H1685" s="3">
        <v>1</v>
      </c>
      <c r="I1685" s="24">
        <v>200082.86666666667</v>
      </c>
      <c r="J1685" s="3">
        <v>1987</v>
      </c>
      <c r="K1685" s="4">
        <f>IF(M1685-('MKG (best case)'!$K$2-J1685)&lt;=0,0,M1685-('MKG (best case)'!$K$2-J1685))</f>
        <v>11</v>
      </c>
      <c r="L1685" s="21">
        <f>VLOOKUP(A1685,Übersicht!$C$2:$F$67,4,FALSE)</f>
        <v>45</v>
      </c>
      <c r="M1685" s="21">
        <f>VLOOKUP(A1685,Übersicht!$C$2:$F$67,4,FALSE)</f>
        <v>45</v>
      </c>
      <c r="N1685" s="3" t="s">
        <v>67</v>
      </c>
      <c r="O1685" s="3">
        <v>1</v>
      </c>
      <c r="P1685" s="4">
        <f>VLOOKUP(A1685,Übersicht!$C$2:$I$67,7,FALSE)*100</f>
        <v>100</v>
      </c>
      <c r="Q1685" s="4" t="s">
        <v>67</v>
      </c>
      <c r="R1685" s="4">
        <f>VLOOKUP(A1685,Übersicht!$C$2:$J$67,8,FALSE)*100</f>
        <v>100</v>
      </c>
      <c r="S1685" s="4" t="str">
        <f>VLOOKUP(A1685,Übersicht!$C$2:$K$67,9,FALSE)</f>
        <v>-</v>
      </c>
      <c r="T1685" s="4" t="str">
        <f>VLOOKUP(A1685,Übersicht!$C$2:$L$67,10,FALSE)</f>
        <v>-</v>
      </c>
      <c r="U1685" s="25">
        <f>VLOOKUP(A1685,Übersicht!$C$2:$M$67,11,FALSE)</f>
        <v>800</v>
      </c>
      <c r="V1685" s="25" t="str">
        <f>VLOOKUP(A1685,Übersicht!$C$2:$N$67,12,FALSE)</f>
        <v>-</v>
      </c>
      <c r="W1685" s="25" t="str">
        <f>VLOOKUP(A1685,Übersicht!$C$2:$O$67,13,FALSE)</f>
        <v>-</v>
      </c>
      <c r="X1685" s="4" t="s">
        <v>67</v>
      </c>
    </row>
    <row r="1686" spans="1:24" x14ac:dyDescent="0.35">
      <c r="A1686" s="4">
        <v>4200</v>
      </c>
      <c r="B1686" t="s">
        <v>52</v>
      </c>
      <c r="C1686" s="21" t="s">
        <v>58</v>
      </c>
      <c r="D1686" s="23">
        <f>VLOOKUP(A1686,Übersicht!$C$2:$D$67,2,FALSE)</f>
        <v>0</v>
      </c>
      <c r="E1686" s="23">
        <f>VLOOKUP(A1686,Übersicht!$C$2:$E$67,3,FALSE)</f>
        <v>0</v>
      </c>
      <c r="F1686" s="3">
        <v>1680</v>
      </c>
      <c r="G1686" s="3">
        <f>VLOOKUP(A1686,Übersicht!$C$2:$P$67,14,FALSE)</f>
        <v>4</v>
      </c>
      <c r="H1686" s="3">
        <v>1</v>
      </c>
      <c r="I1686" s="24">
        <v>200082.86666666667</v>
      </c>
      <c r="J1686" s="3">
        <v>1988</v>
      </c>
      <c r="K1686" s="4">
        <f>IF(M1686-('MKG (best case)'!$K$2-J1686)&lt;=0,0,M1686-('MKG (best case)'!$K$2-J1686))</f>
        <v>12</v>
      </c>
      <c r="L1686" s="21">
        <f>VLOOKUP(A1686,Übersicht!$C$2:$F$67,4,FALSE)</f>
        <v>45</v>
      </c>
      <c r="M1686" s="21">
        <f>VLOOKUP(A1686,Übersicht!$C$2:$F$67,4,FALSE)</f>
        <v>45</v>
      </c>
      <c r="N1686" s="3" t="s">
        <v>67</v>
      </c>
      <c r="O1686" s="3">
        <v>1</v>
      </c>
      <c r="P1686" s="4">
        <f>VLOOKUP(A1686,Übersicht!$C$2:$I$67,7,FALSE)*100</f>
        <v>100</v>
      </c>
      <c r="Q1686" s="4" t="s">
        <v>67</v>
      </c>
      <c r="R1686" s="4">
        <f>VLOOKUP(A1686,Übersicht!$C$2:$J$67,8,FALSE)*100</f>
        <v>100</v>
      </c>
      <c r="S1686" s="4" t="str">
        <f>VLOOKUP(A1686,Übersicht!$C$2:$K$67,9,FALSE)</f>
        <v>-</v>
      </c>
      <c r="T1686" s="4" t="str">
        <f>VLOOKUP(A1686,Übersicht!$C$2:$L$67,10,FALSE)</f>
        <v>-</v>
      </c>
      <c r="U1686" s="25">
        <f>VLOOKUP(A1686,Übersicht!$C$2:$M$67,11,FALSE)</f>
        <v>800</v>
      </c>
      <c r="V1686" s="25" t="str">
        <f>VLOOKUP(A1686,Übersicht!$C$2:$N$67,12,FALSE)</f>
        <v>-</v>
      </c>
      <c r="W1686" s="25" t="str">
        <f>VLOOKUP(A1686,Übersicht!$C$2:$O$67,13,FALSE)</f>
        <v>-</v>
      </c>
      <c r="X1686" s="4" t="s">
        <v>67</v>
      </c>
    </row>
    <row r="1687" spans="1:24" x14ac:dyDescent="0.35">
      <c r="A1687" s="4">
        <v>4200</v>
      </c>
      <c r="B1687" t="s">
        <v>52</v>
      </c>
      <c r="C1687" s="21" t="s">
        <v>58</v>
      </c>
      <c r="D1687" s="23">
        <f>VLOOKUP(A1687,Übersicht!$C$2:$D$67,2,FALSE)</f>
        <v>0</v>
      </c>
      <c r="E1687" s="23">
        <f>VLOOKUP(A1687,Übersicht!$C$2:$E$67,3,FALSE)</f>
        <v>0</v>
      </c>
      <c r="F1687" s="3">
        <v>1681</v>
      </c>
      <c r="G1687" s="3">
        <f>VLOOKUP(A1687,Übersicht!$C$2:$P$67,14,FALSE)</f>
        <v>4</v>
      </c>
      <c r="H1687" s="3">
        <v>1</v>
      </c>
      <c r="I1687" s="24">
        <v>200082.86666666667</v>
      </c>
      <c r="J1687" s="3">
        <v>1989</v>
      </c>
      <c r="K1687" s="4">
        <f>IF(M1687-('MKG (best case)'!$K$2-J1687)&lt;=0,0,M1687-('MKG (best case)'!$K$2-J1687))</f>
        <v>13</v>
      </c>
      <c r="L1687" s="21">
        <f>VLOOKUP(A1687,Übersicht!$C$2:$F$67,4,FALSE)</f>
        <v>45</v>
      </c>
      <c r="M1687" s="21">
        <f>VLOOKUP(A1687,Übersicht!$C$2:$F$67,4,FALSE)</f>
        <v>45</v>
      </c>
      <c r="N1687" s="3" t="s">
        <v>67</v>
      </c>
      <c r="O1687" s="3">
        <v>1</v>
      </c>
      <c r="P1687" s="4">
        <f>VLOOKUP(A1687,Übersicht!$C$2:$I$67,7,FALSE)*100</f>
        <v>100</v>
      </c>
      <c r="Q1687" s="4" t="s">
        <v>67</v>
      </c>
      <c r="R1687" s="4">
        <f>VLOOKUP(A1687,Übersicht!$C$2:$J$67,8,FALSE)*100</f>
        <v>100</v>
      </c>
      <c r="S1687" s="4" t="str">
        <f>VLOOKUP(A1687,Übersicht!$C$2:$K$67,9,FALSE)</f>
        <v>-</v>
      </c>
      <c r="T1687" s="4" t="str">
        <f>VLOOKUP(A1687,Übersicht!$C$2:$L$67,10,FALSE)</f>
        <v>-</v>
      </c>
      <c r="U1687" s="25">
        <f>VLOOKUP(A1687,Übersicht!$C$2:$M$67,11,FALSE)</f>
        <v>800</v>
      </c>
      <c r="V1687" s="25" t="str">
        <f>VLOOKUP(A1687,Übersicht!$C$2:$N$67,12,FALSE)</f>
        <v>-</v>
      </c>
      <c r="W1687" s="25" t="str">
        <f>VLOOKUP(A1687,Übersicht!$C$2:$O$67,13,FALSE)</f>
        <v>-</v>
      </c>
      <c r="X1687" s="4" t="s">
        <v>67</v>
      </c>
    </row>
    <row r="1688" spans="1:24" x14ac:dyDescent="0.35">
      <c r="A1688" s="4">
        <v>4200</v>
      </c>
      <c r="B1688" t="s">
        <v>52</v>
      </c>
      <c r="C1688" s="21" t="s">
        <v>58</v>
      </c>
      <c r="D1688" s="23">
        <f>VLOOKUP(A1688,Übersicht!$C$2:$D$67,2,FALSE)</f>
        <v>0</v>
      </c>
      <c r="E1688" s="23">
        <f>VLOOKUP(A1688,Übersicht!$C$2:$E$67,3,FALSE)</f>
        <v>0</v>
      </c>
      <c r="F1688" s="3">
        <v>1682</v>
      </c>
      <c r="G1688" s="3">
        <f>VLOOKUP(A1688,Übersicht!$C$2:$P$67,14,FALSE)</f>
        <v>4</v>
      </c>
      <c r="H1688" s="3">
        <v>1</v>
      </c>
      <c r="I1688" s="24">
        <v>200082.86666666667</v>
      </c>
      <c r="J1688" s="3">
        <v>1990</v>
      </c>
      <c r="K1688" s="4">
        <f>IF(M1688-('MKG (best case)'!$K$2-J1688)&lt;=0,0,M1688-('MKG (best case)'!$K$2-J1688))</f>
        <v>14</v>
      </c>
      <c r="L1688" s="21">
        <f>VLOOKUP(A1688,Übersicht!$C$2:$F$67,4,FALSE)</f>
        <v>45</v>
      </c>
      <c r="M1688" s="21">
        <f>VLOOKUP(A1688,Übersicht!$C$2:$F$67,4,FALSE)</f>
        <v>45</v>
      </c>
      <c r="N1688" s="3" t="s">
        <v>67</v>
      </c>
      <c r="O1688" s="3">
        <v>1</v>
      </c>
      <c r="P1688" s="4">
        <f>VLOOKUP(A1688,Übersicht!$C$2:$I$67,7,FALSE)*100</f>
        <v>100</v>
      </c>
      <c r="Q1688" s="4" t="s">
        <v>67</v>
      </c>
      <c r="R1688" s="4">
        <f>VLOOKUP(A1688,Übersicht!$C$2:$J$67,8,FALSE)*100</f>
        <v>100</v>
      </c>
      <c r="S1688" s="4" t="str">
        <f>VLOOKUP(A1688,Übersicht!$C$2:$K$67,9,FALSE)</f>
        <v>-</v>
      </c>
      <c r="T1688" s="4" t="str">
        <f>VLOOKUP(A1688,Übersicht!$C$2:$L$67,10,FALSE)</f>
        <v>-</v>
      </c>
      <c r="U1688" s="25">
        <f>VLOOKUP(A1688,Übersicht!$C$2:$M$67,11,FALSE)</f>
        <v>800</v>
      </c>
      <c r="V1688" s="25" t="str">
        <f>VLOOKUP(A1688,Übersicht!$C$2:$N$67,12,FALSE)</f>
        <v>-</v>
      </c>
      <c r="W1688" s="25" t="str">
        <f>VLOOKUP(A1688,Übersicht!$C$2:$O$67,13,FALSE)</f>
        <v>-</v>
      </c>
      <c r="X1688" s="4" t="s">
        <v>67</v>
      </c>
    </row>
    <row r="1689" spans="1:24" x14ac:dyDescent="0.35">
      <c r="A1689" s="4">
        <v>4200</v>
      </c>
      <c r="B1689" t="s">
        <v>52</v>
      </c>
      <c r="C1689" s="21" t="s">
        <v>58</v>
      </c>
      <c r="D1689" s="23">
        <f>VLOOKUP(A1689,Übersicht!$C$2:$D$67,2,FALSE)</f>
        <v>0</v>
      </c>
      <c r="E1689" s="23">
        <f>VLOOKUP(A1689,Übersicht!$C$2:$E$67,3,FALSE)</f>
        <v>0</v>
      </c>
      <c r="F1689" s="3">
        <v>1683</v>
      </c>
      <c r="G1689" s="3">
        <f>VLOOKUP(A1689,Übersicht!$C$2:$P$67,14,FALSE)</f>
        <v>4</v>
      </c>
      <c r="H1689" s="3">
        <v>1</v>
      </c>
      <c r="I1689" s="24">
        <v>200082.86666666667</v>
      </c>
      <c r="J1689" s="3">
        <v>1991</v>
      </c>
      <c r="K1689" s="4">
        <f>IF(M1689-('MKG (best case)'!$K$2-J1689)&lt;=0,0,M1689-('MKG (best case)'!$K$2-J1689))</f>
        <v>15</v>
      </c>
      <c r="L1689" s="21">
        <f>VLOOKUP(A1689,Übersicht!$C$2:$F$67,4,FALSE)</f>
        <v>45</v>
      </c>
      <c r="M1689" s="21">
        <f>VLOOKUP(A1689,Übersicht!$C$2:$F$67,4,FALSE)</f>
        <v>45</v>
      </c>
      <c r="N1689" s="3" t="s">
        <v>67</v>
      </c>
      <c r="O1689" s="3">
        <v>1</v>
      </c>
      <c r="P1689" s="4">
        <f>VLOOKUP(A1689,Übersicht!$C$2:$I$67,7,FALSE)*100</f>
        <v>100</v>
      </c>
      <c r="Q1689" s="4" t="s">
        <v>67</v>
      </c>
      <c r="R1689" s="4">
        <f>VLOOKUP(A1689,Übersicht!$C$2:$J$67,8,FALSE)*100</f>
        <v>100</v>
      </c>
      <c r="S1689" s="4" t="str">
        <f>VLOOKUP(A1689,Übersicht!$C$2:$K$67,9,FALSE)</f>
        <v>-</v>
      </c>
      <c r="T1689" s="4" t="str">
        <f>VLOOKUP(A1689,Übersicht!$C$2:$L$67,10,FALSE)</f>
        <v>-</v>
      </c>
      <c r="U1689" s="25">
        <f>VLOOKUP(A1689,Übersicht!$C$2:$M$67,11,FALSE)</f>
        <v>800</v>
      </c>
      <c r="V1689" s="25" t="str">
        <f>VLOOKUP(A1689,Übersicht!$C$2:$N$67,12,FALSE)</f>
        <v>-</v>
      </c>
      <c r="W1689" s="25" t="str">
        <f>VLOOKUP(A1689,Übersicht!$C$2:$O$67,13,FALSE)</f>
        <v>-</v>
      </c>
      <c r="X1689" s="4" t="s">
        <v>67</v>
      </c>
    </row>
    <row r="1690" spans="1:24" x14ac:dyDescent="0.35">
      <c r="A1690" s="4">
        <v>4200</v>
      </c>
      <c r="B1690" t="s">
        <v>52</v>
      </c>
      <c r="C1690" s="21" t="s">
        <v>58</v>
      </c>
      <c r="D1690" s="23">
        <f>VLOOKUP(A1690,Übersicht!$C$2:$D$67,2,FALSE)</f>
        <v>0</v>
      </c>
      <c r="E1690" s="23">
        <f>VLOOKUP(A1690,Übersicht!$C$2:$E$67,3,FALSE)</f>
        <v>0</v>
      </c>
      <c r="F1690" s="3">
        <v>1684</v>
      </c>
      <c r="G1690" s="3">
        <f>VLOOKUP(A1690,Übersicht!$C$2:$P$67,14,FALSE)</f>
        <v>4</v>
      </c>
      <c r="H1690" s="3">
        <v>1</v>
      </c>
      <c r="I1690" s="24">
        <v>200082.86666666667</v>
      </c>
      <c r="J1690" s="3">
        <v>1992</v>
      </c>
      <c r="K1690" s="4">
        <f>IF(M1690-('MKG (best case)'!$K$2-J1690)&lt;=0,0,M1690-('MKG (best case)'!$K$2-J1690))</f>
        <v>16</v>
      </c>
      <c r="L1690" s="21">
        <f>VLOOKUP(A1690,Übersicht!$C$2:$F$67,4,FALSE)</f>
        <v>45</v>
      </c>
      <c r="M1690" s="21">
        <f>VLOOKUP(A1690,Übersicht!$C$2:$F$67,4,FALSE)</f>
        <v>45</v>
      </c>
      <c r="N1690" s="3" t="s">
        <v>67</v>
      </c>
      <c r="O1690" s="3">
        <v>1</v>
      </c>
      <c r="P1690" s="4">
        <f>VLOOKUP(A1690,Übersicht!$C$2:$I$67,7,FALSE)*100</f>
        <v>100</v>
      </c>
      <c r="Q1690" s="4" t="s">
        <v>67</v>
      </c>
      <c r="R1690" s="4">
        <f>VLOOKUP(A1690,Übersicht!$C$2:$J$67,8,FALSE)*100</f>
        <v>100</v>
      </c>
      <c r="S1690" s="4" t="str">
        <f>VLOOKUP(A1690,Übersicht!$C$2:$K$67,9,FALSE)</f>
        <v>-</v>
      </c>
      <c r="T1690" s="4" t="str">
        <f>VLOOKUP(A1690,Übersicht!$C$2:$L$67,10,FALSE)</f>
        <v>-</v>
      </c>
      <c r="U1690" s="25">
        <f>VLOOKUP(A1690,Übersicht!$C$2:$M$67,11,FALSE)</f>
        <v>800</v>
      </c>
      <c r="V1690" s="25" t="str">
        <f>VLOOKUP(A1690,Übersicht!$C$2:$N$67,12,FALSE)</f>
        <v>-</v>
      </c>
      <c r="W1690" s="25" t="str">
        <f>VLOOKUP(A1690,Übersicht!$C$2:$O$67,13,FALSE)</f>
        <v>-</v>
      </c>
      <c r="X1690" s="4" t="s">
        <v>67</v>
      </c>
    </row>
    <row r="1691" spans="1:24" x14ac:dyDescent="0.35">
      <c r="A1691" s="4">
        <v>4200</v>
      </c>
      <c r="B1691" t="s">
        <v>52</v>
      </c>
      <c r="C1691" s="21" t="s">
        <v>58</v>
      </c>
      <c r="D1691" s="23">
        <f>VLOOKUP(A1691,Übersicht!$C$2:$D$67,2,FALSE)</f>
        <v>0</v>
      </c>
      <c r="E1691" s="23">
        <f>VLOOKUP(A1691,Übersicht!$C$2:$E$67,3,FALSE)</f>
        <v>0</v>
      </c>
      <c r="F1691" s="3">
        <v>1685</v>
      </c>
      <c r="G1691" s="3">
        <f>VLOOKUP(A1691,Übersicht!$C$2:$P$67,14,FALSE)</f>
        <v>4</v>
      </c>
      <c r="H1691" s="3">
        <v>1</v>
      </c>
      <c r="I1691" s="24">
        <v>200082.86666666667</v>
      </c>
      <c r="J1691" s="3">
        <v>1993</v>
      </c>
      <c r="K1691" s="4">
        <f>IF(M1691-('MKG (best case)'!$K$2-J1691)&lt;=0,0,M1691-('MKG (best case)'!$K$2-J1691))</f>
        <v>17</v>
      </c>
      <c r="L1691" s="21">
        <f>VLOOKUP(A1691,Übersicht!$C$2:$F$67,4,FALSE)</f>
        <v>45</v>
      </c>
      <c r="M1691" s="21">
        <f>VLOOKUP(A1691,Übersicht!$C$2:$F$67,4,FALSE)</f>
        <v>45</v>
      </c>
      <c r="N1691" s="3" t="s">
        <v>67</v>
      </c>
      <c r="O1691" s="3">
        <v>1</v>
      </c>
      <c r="P1691" s="4">
        <f>VLOOKUP(A1691,Übersicht!$C$2:$I$67,7,FALSE)*100</f>
        <v>100</v>
      </c>
      <c r="Q1691" s="4" t="s">
        <v>67</v>
      </c>
      <c r="R1691" s="4">
        <f>VLOOKUP(A1691,Übersicht!$C$2:$J$67,8,FALSE)*100</f>
        <v>100</v>
      </c>
      <c r="S1691" s="4" t="str">
        <f>VLOOKUP(A1691,Übersicht!$C$2:$K$67,9,FALSE)</f>
        <v>-</v>
      </c>
      <c r="T1691" s="4" t="str">
        <f>VLOOKUP(A1691,Übersicht!$C$2:$L$67,10,FALSE)</f>
        <v>-</v>
      </c>
      <c r="U1691" s="25">
        <f>VLOOKUP(A1691,Übersicht!$C$2:$M$67,11,FALSE)</f>
        <v>800</v>
      </c>
      <c r="V1691" s="25" t="str">
        <f>VLOOKUP(A1691,Übersicht!$C$2:$N$67,12,FALSE)</f>
        <v>-</v>
      </c>
      <c r="W1691" s="25" t="str">
        <f>VLOOKUP(A1691,Übersicht!$C$2:$O$67,13,FALSE)</f>
        <v>-</v>
      </c>
      <c r="X1691" s="4" t="s">
        <v>67</v>
      </c>
    </row>
    <row r="1692" spans="1:24" x14ac:dyDescent="0.35">
      <c r="A1692" s="4">
        <v>4200</v>
      </c>
      <c r="B1692" t="s">
        <v>52</v>
      </c>
      <c r="C1692" s="21" t="s">
        <v>58</v>
      </c>
      <c r="D1692" s="23">
        <f>VLOOKUP(A1692,Übersicht!$C$2:$D$67,2,FALSE)</f>
        <v>0</v>
      </c>
      <c r="E1692" s="23">
        <f>VLOOKUP(A1692,Übersicht!$C$2:$E$67,3,FALSE)</f>
        <v>0</v>
      </c>
      <c r="F1692" s="3">
        <v>1686</v>
      </c>
      <c r="G1692" s="3">
        <f>VLOOKUP(A1692,Übersicht!$C$2:$P$67,14,FALSE)</f>
        <v>4</v>
      </c>
      <c r="H1692" s="3">
        <v>1</v>
      </c>
      <c r="I1692" s="24">
        <v>200082.86666666667</v>
      </c>
      <c r="J1692" s="3">
        <v>1994</v>
      </c>
      <c r="K1692" s="4">
        <f>IF(M1692-('MKG (best case)'!$K$2-J1692)&lt;=0,0,M1692-('MKG (best case)'!$K$2-J1692))</f>
        <v>18</v>
      </c>
      <c r="L1692" s="21">
        <f>VLOOKUP(A1692,Übersicht!$C$2:$F$67,4,FALSE)</f>
        <v>45</v>
      </c>
      <c r="M1692" s="21">
        <f>VLOOKUP(A1692,Übersicht!$C$2:$F$67,4,FALSE)</f>
        <v>45</v>
      </c>
      <c r="N1692" s="3" t="s">
        <v>67</v>
      </c>
      <c r="O1692" s="3">
        <v>1</v>
      </c>
      <c r="P1692" s="4">
        <f>VLOOKUP(A1692,Übersicht!$C$2:$I$67,7,FALSE)*100</f>
        <v>100</v>
      </c>
      <c r="Q1692" s="4" t="s">
        <v>67</v>
      </c>
      <c r="R1692" s="4">
        <f>VLOOKUP(A1692,Übersicht!$C$2:$J$67,8,FALSE)*100</f>
        <v>100</v>
      </c>
      <c r="S1692" s="4" t="str">
        <f>VLOOKUP(A1692,Übersicht!$C$2:$K$67,9,FALSE)</f>
        <v>-</v>
      </c>
      <c r="T1692" s="4" t="str">
        <f>VLOOKUP(A1692,Übersicht!$C$2:$L$67,10,FALSE)</f>
        <v>-</v>
      </c>
      <c r="U1692" s="25">
        <f>VLOOKUP(A1692,Übersicht!$C$2:$M$67,11,FALSE)</f>
        <v>800</v>
      </c>
      <c r="V1692" s="25" t="str">
        <f>VLOOKUP(A1692,Übersicht!$C$2:$N$67,12,FALSE)</f>
        <v>-</v>
      </c>
      <c r="W1692" s="25" t="str">
        <f>VLOOKUP(A1692,Übersicht!$C$2:$O$67,13,FALSE)</f>
        <v>-</v>
      </c>
      <c r="X1692" s="4" t="s">
        <v>67</v>
      </c>
    </row>
    <row r="1693" spans="1:24" x14ac:dyDescent="0.35">
      <c r="A1693" s="4">
        <v>4200</v>
      </c>
      <c r="B1693" t="s">
        <v>52</v>
      </c>
      <c r="C1693" s="21" t="s">
        <v>58</v>
      </c>
      <c r="D1693" s="23">
        <f>VLOOKUP(A1693,Übersicht!$C$2:$D$67,2,FALSE)</f>
        <v>0</v>
      </c>
      <c r="E1693" s="23">
        <f>VLOOKUP(A1693,Übersicht!$C$2:$E$67,3,FALSE)</f>
        <v>0</v>
      </c>
      <c r="F1693" s="3">
        <v>1687</v>
      </c>
      <c r="G1693" s="3">
        <f>VLOOKUP(A1693,Übersicht!$C$2:$P$67,14,FALSE)</f>
        <v>4</v>
      </c>
      <c r="H1693" s="3">
        <v>1</v>
      </c>
      <c r="I1693" s="24">
        <v>200082.86666666667</v>
      </c>
      <c r="J1693" s="3">
        <v>1995</v>
      </c>
      <c r="K1693" s="4">
        <f>IF(M1693-('MKG (best case)'!$K$2-J1693)&lt;=0,0,M1693-('MKG (best case)'!$K$2-J1693))</f>
        <v>19</v>
      </c>
      <c r="L1693" s="21">
        <f>VLOOKUP(A1693,Übersicht!$C$2:$F$67,4,FALSE)</f>
        <v>45</v>
      </c>
      <c r="M1693" s="21">
        <f>VLOOKUP(A1693,Übersicht!$C$2:$F$67,4,FALSE)</f>
        <v>45</v>
      </c>
      <c r="N1693" s="3" t="s">
        <v>67</v>
      </c>
      <c r="O1693" s="3">
        <v>1</v>
      </c>
      <c r="P1693" s="4">
        <f>VLOOKUP(A1693,Übersicht!$C$2:$I$67,7,FALSE)*100</f>
        <v>100</v>
      </c>
      <c r="Q1693" s="4" t="s">
        <v>67</v>
      </c>
      <c r="R1693" s="4">
        <f>VLOOKUP(A1693,Übersicht!$C$2:$J$67,8,FALSE)*100</f>
        <v>100</v>
      </c>
      <c r="S1693" s="4" t="str">
        <f>VLOOKUP(A1693,Übersicht!$C$2:$K$67,9,FALSE)</f>
        <v>-</v>
      </c>
      <c r="T1693" s="4" t="str">
        <f>VLOOKUP(A1693,Übersicht!$C$2:$L$67,10,FALSE)</f>
        <v>-</v>
      </c>
      <c r="U1693" s="25">
        <f>VLOOKUP(A1693,Übersicht!$C$2:$M$67,11,FALSE)</f>
        <v>800</v>
      </c>
      <c r="V1693" s="25" t="str">
        <f>VLOOKUP(A1693,Übersicht!$C$2:$N$67,12,FALSE)</f>
        <v>-</v>
      </c>
      <c r="W1693" s="25" t="str">
        <f>VLOOKUP(A1693,Übersicht!$C$2:$O$67,13,FALSE)</f>
        <v>-</v>
      </c>
      <c r="X1693" s="4" t="s">
        <v>67</v>
      </c>
    </row>
    <row r="1694" spans="1:24" x14ac:dyDescent="0.35">
      <c r="A1694" s="4">
        <v>4200</v>
      </c>
      <c r="B1694" t="s">
        <v>52</v>
      </c>
      <c r="C1694" s="21" t="s">
        <v>58</v>
      </c>
      <c r="D1694" s="23">
        <f>VLOOKUP(A1694,Übersicht!$C$2:$D$67,2,FALSE)</f>
        <v>0</v>
      </c>
      <c r="E1694" s="23">
        <f>VLOOKUP(A1694,Übersicht!$C$2:$E$67,3,FALSE)</f>
        <v>0</v>
      </c>
      <c r="F1694" s="3">
        <v>1688</v>
      </c>
      <c r="G1694" s="3">
        <f>VLOOKUP(A1694,Übersicht!$C$2:$P$67,14,FALSE)</f>
        <v>4</v>
      </c>
      <c r="H1694" s="3">
        <v>1</v>
      </c>
      <c r="I1694" s="24">
        <v>200082.86666666667</v>
      </c>
      <c r="J1694" s="3">
        <v>1996</v>
      </c>
      <c r="K1694" s="4">
        <f>IF(M1694-('MKG (best case)'!$K$2-J1694)&lt;=0,0,M1694-('MKG (best case)'!$K$2-J1694))</f>
        <v>20</v>
      </c>
      <c r="L1694" s="21">
        <f>VLOOKUP(A1694,Übersicht!$C$2:$F$67,4,FALSE)</f>
        <v>45</v>
      </c>
      <c r="M1694" s="21">
        <f>VLOOKUP(A1694,Übersicht!$C$2:$F$67,4,FALSE)</f>
        <v>45</v>
      </c>
      <c r="N1694" s="3" t="s">
        <v>67</v>
      </c>
      <c r="O1694" s="3">
        <v>1</v>
      </c>
      <c r="P1694" s="4">
        <f>VLOOKUP(A1694,Übersicht!$C$2:$I$67,7,FALSE)*100</f>
        <v>100</v>
      </c>
      <c r="Q1694" s="4" t="s">
        <v>67</v>
      </c>
      <c r="R1694" s="4">
        <f>VLOOKUP(A1694,Übersicht!$C$2:$J$67,8,FALSE)*100</f>
        <v>100</v>
      </c>
      <c r="S1694" s="4" t="str">
        <f>VLOOKUP(A1694,Übersicht!$C$2:$K$67,9,FALSE)</f>
        <v>-</v>
      </c>
      <c r="T1694" s="4" t="str">
        <f>VLOOKUP(A1694,Übersicht!$C$2:$L$67,10,FALSE)</f>
        <v>-</v>
      </c>
      <c r="U1694" s="25">
        <f>VLOOKUP(A1694,Übersicht!$C$2:$M$67,11,FALSE)</f>
        <v>800</v>
      </c>
      <c r="V1694" s="25" t="str">
        <f>VLOOKUP(A1694,Übersicht!$C$2:$N$67,12,FALSE)</f>
        <v>-</v>
      </c>
      <c r="W1694" s="25" t="str">
        <f>VLOOKUP(A1694,Übersicht!$C$2:$O$67,13,FALSE)</f>
        <v>-</v>
      </c>
      <c r="X1694" s="4" t="s">
        <v>67</v>
      </c>
    </row>
    <row r="1695" spans="1:24" x14ac:dyDescent="0.35">
      <c r="A1695" s="4">
        <v>4200</v>
      </c>
      <c r="B1695" t="s">
        <v>52</v>
      </c>
      <c r="C1695" s="21" t="s">
        <v>58</v>
      </c>
      <c r="D1695" s="23">
        <f>VLOOKUP(A1695,Übersicht!$C$2:$D$67,2,FALSE)</f>
        <v>0</v>
      </c>
      <c r="E1695" s="23">
        <f>VLOOKUP(A1695,Übersicht!$C$2:$E$67,3,FALSE)</f>
        <v>0</v>
      </c>
      <c r="F1695" s="3">
        <v>1689</v>
      </c>
      <c r="G1695" s="3">
        <f>VLOOKUP(A1695,Übersicht!$C$2:$P$67,14,FALSE)</f>
        <v>4</v>
      </c>
      <c r="H1695" s="3">
        <v>1</v>
      </c>
      <c r="I1695" s="24">
        <v>200082.86666666667</v>
      </c>
      <c r="J1695" s="3">
        <v>1997</v>
      </c>
      <c r="K1695" s="4">
        <f>IF(M1695-('MKG (best case)'!$K$2-J1695)&lt;=0,0,M1695-('MKG (best case)'!$K$2-J1695))</f>
        <v>21</v>
      </c>
      <c r="L1695" s="21">
        <f>VLOOKUP(A1695,Übersicht!$C$2:$F$67,4,FALSE)</f>
        <v>45</v>
      </c>
      <c r="M1695" s="21">
        <f>VLOOKUP(A1695,Übersicht!$C$2:$F$67,4,FALSE)</f>
        <v>45</v>
      </c>
      <c r="N1695" s="3" t="s">
        <v>67</v>
      </c>
      <c r="O1695" s="3">
        <v>1</v>
      </c>
      <c r="P1695" s="4">
        <f>VLOOKUP(A1695,Übersicht!$C$2:$I$67,7,FALSE)*100</f>
        <v>100</v>
      </c>
      <c r="Q1695" s="4" t="s">
        <v>67</v>
      </c>
      <c r="R1695" s="4">
        <f>VLOOKUP(A1695,Übersicht!$C$2:$J$67,8,FALSE)*100</f>
        <v>100</v>
      </c>
      <c r="S1695" s="4" t="str">
        <f>VLOOKUP(A1695,Übersicht!$C$2:$K$67,9,FALSE)</f>
        <v>-</v>
      </c>
      <c r="T1695" s="4" t="str">
        <f>VLOOKUP(A1695,Übersicht!$C$2:$L$67,10,FALSE)</f>
        <v>-</v>
      </c>
      <c r="U1695" s="25">
        <f>VLOOKUP(A1695,Übersicht!$C$2:$M$67,11,FALSE)</f>
        <v>800</v>
      </c>
      <c r="V1695" s="25" t="str">
        <f>VLOOKUP(A1695,Übersicht!$C$2:$N$67,12,FALSE)</f>
        <v>-</v>
      </c>
      <c r="W1695" s="25" t="str">
        <f>VLOOKUP(A1695,Übersicht!$C$2:$O$67,13,FALSE)</f>
        <v>-</v>
      </c>
      <c r="X1695" s="4" t="s">
        <v>67</v>
      </c>
    </row>
    <row r="1696" spans="1:24" x14ac:dyDescent="0.35">
      <c r="A1696" s="4">
        <v>4200</v>
      </c>
      <c r="B1696" t="s">
        <v>52</v>
      </c>
      <c r="C1696" s="21" t="s">
        <v>58</v>
      </c>
      <c r="D1696" s="23">
        <f>VLOOKUP(A1696,Übersicht!$C$2:$D$67,2,FALSE)</f>
        <v>0</v>
      </c>
      <c r="E1696" s="23">
        <f>VLOOKUP(A1696,Übersicht!$C$2:$E$67,3,FALSE)</f>
        <v>0</v>
      </c>
      <c r="F1696" s="3">
        <v>1690</v>
      </c>
      <c r="G1696" s="3">
        <f>VLOOKUP(A1696,Übersicht!$C$2:$P$67,14,FALSE)</f>
        <v>4</v>
      </c>
      <c r="H1696" s="3">
        <v>1</v>
      </c>
      <c r="I1696" s="24">
        <v>200082.86666666667</v>
      </c>
      <c r="J1696" s="3">
        <v>1998</v>
      </c>
      <c r="K1696" s="4">
        <f>IF(M1696-('MKG (best case)'!$K$2-J1696)&lt;=0,0,M1696-('MKG (best case)'!$K$2-J1696))</f>
        <v>22</v>
      </c>
      <c r="L1696" s="21">
        <f>VLOOKUP(A1696,Übersicht!$C$2:$F$67,4,FALSE)</f>
        <v>45</v>
      </c>
      <c r="M1696" s="21">
        <f>VLOOKUP(A1696,Übersicht!$C$2:$F$67,4,FALSE)</f>
        <v>45</v>
      </c>
      <c r="N1696" s="3" t="s">
        <v>67</v>
      </c>
      <c r="O1696" s="3">
        <v>1</v>
      </c>
      <c r="P1696" s="4">
        <f>VLOOKUP(A1696,Übersicht!$C$2:$I$67,7,FALSE)*100</f>
        <v>100</v>
      </c>
      <c r="Q1696" s="4" t="s">
        <v>67</v>
      </c>
      <c r="R1696" s="4">
        <f>VLOOKUP(A1696,Übersicht!$C$2:$J$67,8,FALSE)*100</f>
        <v>100</v>
      </c>
      <c r="S1696" s="4" t="str">
        <f>VLOOKUP(A1696,Übersicht!$C$2:$K$67,9,FALSE)</f>
        <v>-</v>
      </c>
      <c r="T1696" s="4" t="str">
        <f>VLOOKUP(A1696,Übersicht!$C$2:$L$67,10,FALSE)</f>
        <v>-</v>
      </c>
      <c r="U1696" s="25">
        <f>VLOOKUP(A1696,Übersicht!$C$2:$M$67,11,FALSE)</f>
        <v>800</v>
      </c>
      <c r="V1696" s="25" t="str">
        <f>VLOOKUP(A1696,Übersicht!$C$2:$N$67,12,FALSE)</f>
        <v>-</v>
      </c>
      <c r="W1696" s="25" t="str">
        <f>VLOOKUP(A1696,Übersicht!$C$2:$O$67,13,FALSE)</f>
        <v>-</v>
      </c>
      <c r="X1696" s="4" t="s">
        <v>67</v>
      </c>
    </row>
    <row r="1697" spans="1:24" x14ac:dyDescent="0.35">
      <c r="A1697" s="4">
        <v>4200</v>
      </c>
      <c r="B1697" t="s">
        <v>52</v>
      </c>
      <c r="C1697" s="21" t="s">
        <v>58</v>
      </c>
      <c r="D1697" s="23">
        <f>VLOOKUP(A1697,Übersicht!$C$2:$D$67,2,FALSE)</f>
        <v>0</v>
      </c>
      <c r="E1697" s="23">
        <f>VLOOKUP(A1697,Übersicht!$C$2:$E$67,3,FALSE)</f>
        <v>0</v>
      </c>
      <c r="F1697" s="3">
        <v>1691</v>
      </c>
      <c r="G1697" s="3">
        <f>VLOOKUP(A1697,Übersicht!$C$2:$P$67,14,FALSE)</f>
        <v>4</v>
      </c>
      <c r="H1697" s="3">
        <v>1</v>
      </c>
      <c r="I1697" s="24">
        <v>200082.86666666667</v>
      </c>
      <c r="J1697" s="3">
        <v>1999</v>
      </c>
      <c r="K1697" s="4">
        <f>IF(M1697-('MKG (best case)'!$K$2-J1697)&lt;=0,0,M1697-('MKG (best case)'!$K$2-J1697))</f>
        <v>23</v>
      </c>
      <c r="L1697" s="21">
        <f>VLOOKUP(A1697,Übersicht!$C$2:$F$67,4,FALSE)</f>
        <v>45</v>
      </c>
      <c r="M1697" s="21">
        <f>VLOOKUP(A1697,Übersicht!$C$2:$F$67,4,FALSE)</f>
        <v>45</v>
      </c>
      <c r="N1697" s="3" t="s">
        <v>67</v>
      </c>
      <c r="O1697" s="3">
        <v>1</v>
      </c>
      <c r="P1697" s="4">
        <f>VLOOKUP(A1697,Übersicht!$C$2:$I$67,7,FALSE)*100</f>
        <v>100</v>
      </c>
      <c r="Q1697" s="4" t="s">
        <v>67</v>
      </c>
      <c r="R1697" s="4">
        <f>VLOOKUP(A1697,Übersicht!$C$2:$J$67,8,FALSE)*100</f>
        <v>100</v>
      </c>
      <c r="S1697" s="4" t="str">
        <f>VLOOKUP(A1697,Übersicht!$C$2:$K$67,9,FALSE)</f>
        <v>-</v>
      </c>
      <c r="T1697" s="4" t="str">
        <f>VLOOKUP(A1697,Übersicht!$C$2:$L$67,10,FALSE)</f>
        <v>-</v>
      </c>
      <c r="U1697" s="25">
        <f>VLOOKUP(A1697,Übersicht!$C$2:$M$67,11,FALSE)</f>
        <v>800</v>
      </c>
      <c r="V1697" s="25" t="str">
        <f>VLOOKUP(A1697,Übersicht!$C$2:$N$67,12,FALSE)</f>
        <v>-</v>
      </c>
      <c r="W1697" s="25" t="str">
        <f>VLOOKUP(A1697,Übersicht!$C$2:$O$67,13,FALSE)</f>
        <v>-</v>
      </c>
      <c r="X1697" s="4" t="s">
        <v>67</v>
      </c>
    </row>
    <row r="1698" spans="1:24" x14ac:dyDescent="0.35">
      <c r="A1698" s="4">
        <v>4200</v>
      </c>
      <c r="B1698" t="s">
        <v>52</v>
      </c>
      <c r="C1698" s="21" t="s">
        <v>58</v>
      </c>
      <c r="D1698" s="23">
        <f>VLOOKUP(A1698,Übersicht!$C$2:$D$67,2,FALSE)</f>
        <v>0</v>
      </c>
      <c r="E1698" s="23">
        <f>VLOOKUP(A1698,Übersicht!$C$2:$E$67,3,FALSE)</f>
        <v>0</v>
      </c>
      <c r="F1698" s="3">
        <v>1692</v>
      </c>
      <c r="G1698" s="3">
        <f>VLOOKUP(A1698,Übersicht!$C$2:$P$67,14,FALSE)</f>
        <v>4</v>
      </c>
      <c r="H1698" s="3">
        <v>1</v>
      </c>
      <c r="I1698" s="24">
        <v>200082.86666666667</v>
      </c>
      <c r="J1698" s="3">
        <v>2000</v>
      </c>
      <c r="K1698" s="4">
        <f>IF(M1698-('MKG (best case)'!$K$2-J1698)&lt;=0,0,M1698-('MKG (best case)'!$K$2-J1698))</f>
        <v>24</v>
      </c>
      <c r="L1698" s="21">
        <f>VLOOKUP(A1698,Übersicht!$C$2:$F$67,4,FALSE)</f>
        <v>45</v>
      </c>
      <c r="M1698" s="21">
        <f>VLOOKUP(A1698,Übersicht!$C$2:$F$67,4,FALSE)</f>
        <v>45</v>
      </c>
      <c r="N1698" s="3" t="s">
        <v>67</v>
      </c>
      <c r="O1698" s="3">
        <v>1</v>
      </c>
      <c r="P1698" s="4">
        <f>VLOOKUP(A1698,Übersicht!$C$2:$I$67,7,FALSE)*100</f>
        <v>100</v>
      </c>
      <c r="Q1698" s="4" t="s">
        <v>67</v>
      </c>
      <c r="R1698" s="4">
        <f>VLOOKUP(A1698,Übersicht!$C$2:$J$67,8,FALSE)*100</f>
        <v>100</v>
      </c>
      <c r="S1698" s="4" t="str">
        <f>VLOOKUP(A1698,Übersicht!$C$2:$K$67,9,FALSE)</f>
        <v>-</v>
      </c>
      <c r="T1698" s="4" t="str">
        <f>VLOOKUP(A1698,Übersicht!$C$2:$L$67,10,FALSE)</f>
        <v>-</v>
      </c>
      <c r="U1698" s="25">
        <f>VLOOKUP(A1698,Übersicht!$C$2:$M$67,11,FALSE)</f>
        <v>800</v>
      </c>
      <c r="V1698" s="25" t="str">
        <f>VLOOKUP(A1698,Übersicht!$C$2:$N$67,12,FALSE)</f>
        <v>-</v>
      </c>
      <c r="W1698" s="25" t="str">
        <f>VLOOKUP(A1698,Übersicht!$C$2:$O$67,13,FALSE)</f>
        <v>-</v>
      </c>
      <c r="X1698" s="4" t="s">
        <v>67</v>
      </c>
    </row>
    <row r="1699" spans="1:24" x14ac:dyDescent="0.35">
      <c r="A1699" s="4">
        <v>4200</v>
      </c>
      <c r="B1699" t="s">
        <v>52</v>
      </c>
      <c r="C1699" s="21" t="s">
        <v>58</v>
      </c>
      <c r="D1699" s="23">
        <f>VLOOKUP(A1699,Übersicht!$C$2:$D$67,2,FALSE)</f>
        <v>0</v>
      </c>
      <c r="E1699" s="23">
        <f>VLOOKUP(A1699,Übersicht!$C$2:$E$67,3,FALSE)</f>
        <v>0</v>
      </c>
      <c r="F1699" s="3">
        <v>1693</v>
      </c>
      <c r="G1699" s="3">
        <f>VLOOKUP(A1699,Übersicht!$C$2:$P$67,14,FALSE)</f>
        <v>4</v>
      </c>
      <c r="H1699" s="3">
        <v>1</v>
      </c>
      <c r="I1699" s="24">
        <v>200082.86666666667</v>
      </c>
      <c r="J1699" s="3">
        <v>2001</v>
      </c>
      <c r="K1699" s="4">
        <f>IF(M1699-('MKG (best case)'!$K$2-J1699)&lt;=0,0,M1699-('MKG (best case)'!$K$2-J1699))</f>
        <v>25</v>
      </c>
      <c r="L1699" s="21">
        <f>VLOOKUP(A1699,Übersicht!$C$2:$F$67,4,FALSE)</f>
        <v>45</v>
      </c>
      <c r="M1699" s="21">
        <f>VLOOKUP(A1699,Übersicht!$C$2:$F$67,4,FALSE)</f>
        <v>45</v>
      </c>
      <c r="N1699" s="3" t="s">
        <v>67</v>
      </c>
      <c r="O1699" s="3">
        <v>1</v>
      </c>
      <c r="P1699" s="4">
        <f>VLOOKUP(A1699,Übersicht!$C$2:$I$67,7,FALSE)*100</f>
        <v>100</v>
      </c>
      <c r="Q1699" s="4" t="s">
        <v>67</v>
      </c>
      <c r="R1699" s="4">
        <f>VLOOKUP(A1699,Übersicht!$C$2:$J$67,8,FALSE)*100</f>
        <v>100</v>
      </c>
      <c r="S1699" s="4" t="str">
        <f>VLOOKUP(A1699,Übersicht!$C$2:$K$67,9,FALSE)</f>
        <v>-</v>
      </c>
      <c r="T1699" s="4" t="str">
        <f>VLOOKUP(A1699,Übersicht!$C$2:$L$67,10,FALSE)</f>
        <v>-</v>
      </c>
      <c r="U1699" s="25">
        <f>VLOOKUP(A1699,Übersicht!$C$2:$M$67,11,FALSE)</f>
        <v>800</v>
      </c>
      <c r="V1699" s="25" t="str">
        <f>VLOOKUP(A1699,Übersicht!$C$2:$N$67,12,FALSE)</f>
        <v>-</v>
      </c>
      <c r="W1699" s="25" t="str">
        <f>VLOOKUP(A1699,Übersicht!$C$2:$O$67,13,FALSE)</f>
        <v>-</v>
      </c>
      <c r="X1699" s="4" t="s">
        <v>67</v>
      </c>
    </row>
    <row r="1700" spans="1:24" x14ac:dyDescent="0.35">
      <c r="A1700" s="4">
        <v>4200</v>
      </c>
      <c r="B1700" t="s">
        <v>52</v>
      </c>
      <c r="C1700" s="21" t="s">
        <v>58</v>
      </c>
      <c r="D1700" s="23">
        <f>VLOOKUP(A1700,Übersicht!$C$2:$D$67,2,FALSE)</f>
        <v>0</v>
      </c>
      <c r="E1700" s="23">
        <f>VLOOKUP(A1700,Übersicht!$C$2:$E$67,3,FALSE)</f>
        <v>0</v>
      </c>
      <c r="F1700" s="3">
        <v>1694</v>
      </c>
      <c r="G1700" s="3">
        <f>VLOOKUP(A1700,Übersicht!$C$2:$P$67,14,FALSE)</f>
        <v>4</v>
      </c>
      <c r="H1700" s="3">
        <v>1</v>
      </c>
      <c r="I1700" s="24">
        <v>200082.86666666667</v>
      </c>
      <c r="J1700" s="3">
        <v>2002</v>
      </c>
      <c r="K1700" s="4">
        <f>IF(M1700-('MKG (best case)'!$K$2-J1700)&lt;=0,0,M1700-('MKG (best case)'!$K$2-J1700))</f>
        <v>26</v>
      </c>
      <c r="L1700" s="21">
        <f>VLOOKUP(A1700,Übersicht!$C$2:$F$67,4,FALSE)</f>
        <v>45</v>
      </c>
      <c r="M1700" s="21">
        <f>VLOOKUP(A1700,Übersicht!$C$2:$F$67,4,FALSE)</f>
        <v>45</v>
      </c>
      <c r="N1700" s="3" t="s">
        <v>67</v>
      </c>
      <c r="O1700" s="3">
        <v>1</v>
      </c>
      <c r="P1700" s="4">
        <f>VLOOKUP(A1700,Übersicht!$C$2:$I$67,7,FALSE)*100</f>
        <v>100</v>
      </c>
      <c r="Q1700" s="4" t="s">
        <v>67</v>
      </c>
      <c r="R1700" s="4">
        <f>VLOOKUP(A1700,Übersicht!$C$2:$J$67,8,FALSE)*100</f>
        <v>100</v>
      </c>
      <c r="S1700" s="4" t="str">
        <f>VLOOKUP(A1700,Übersicht!$C$2:$K$67,9,FALSE)</f>
        <v>-</v>
      </c>
      <c r="T1700" s="4" t="str">
        <f>VLOOKUP(A1700,Übersicht!$C$2:$L$67,10,FALSE)</f>
        <v>-</v>
      </c>
      <c r="U1700" s="25">
        <f>VLOOKUP(A1700,Übersicht!$C$2:$M$67,11,FALSE)</f>
        <v>800</v>
      </c>
      <c r="V1700" s="25" t="str">
        <f>VLOOKUP(A1700,Übersicht!$C$2:$N$67,12,FALSE)</f>
        <v>-</v>
      </c>
      <c r="W1700" s="25" t="str">
        <f>VLOOKUP(A1700,Übersicht!$C$2:$O$67,13,FALSE)</f>
        <v>-</v>
      </c>
      <c r="X1700" s="4" t="s">
        <v>67</v>
      </c>
    </row>
    <row r="1701" spans="1:24" x14ac:dyDescent="0.35">
      <c r="A1701" s="4">
        <v>4200</v>
      </c>
      <c r="B1701" t="s">
        <v>52</v>
      </c>
      <c r="C1701" s="21" t="s">
        <v>58</v>
      </c>
      <c r="D1701" s="23">
        <f>VLOOKUP(A1701,Übersicht!$C$2:$D$67,2,FALSE)</f>
        <v>0</v>
      </c>
      <c r="E1701" s="23">
        <f>VLOOKUP(A1701,Übersicht!$C$2:$E$67,3,FALSE)</f>
        <v>0</v>
      </c>
      <c r="F1701" s="3">
        <v>1695</v>
      </c>
      <c r="G1701" s="3">
        <f>VLOOKUP(A1701,Übersicht!$C$2:$P$67,14,FALSE)</f>
        <v>4</v>
      </c>
      <c r="H1701" s="3">
        <v>1</v>
      </c>
      <c r="I1701" s="24">
        <v>200082.86666666667</v>
      </c>
      <c r="J1701" s="3">
        <v>2003</v>
      </c>
      <c r="K1701" s="4">
        <f>IF(M1701-('MKG (best case)'!$K$2-J1701)&lt;=0,0,M1701-('MKG (best case)'!$K$2-J1701))</f>
        <v>27</v>
      </c>
      <c r="L1701" s="21">
        <f>VLOOKUP(A1701,Übersicht!$C$2:$F$67,4,FALSE)</f>
        <v>45</v>
      </c>
      <c r="M1701" s="21">
        <f>VLOOKUP(A1701,Übersicht!$C$2:$F$67,4,FALSE)</f>
        <v>45</v>
      </c>
      <c r="N1701" s="3" t="s">
        <v>67</v>
      </c>
      <c r="O1701" s="3">
        <v>1</v>
      </c>
      <c r="P1701" s="4">
        <f>VLOOKUP(A1701,Übersicht!$C$2:$I$67,7,FALSE)*100</f>
        <v>100</v>
      </c>
      <c r="Q1701" s="4" t="s">
        <v>67</v>
      </c>
      <c r="R1701" s="4">
        <f>VLOOKUP(A1701,Übersicht!$C$2:$J$67,8,FALSE)*100</f>
        <v>100</v>
      </c>
      <c r="S1701" s="4" t="str">
        <f>VLOOKUP(A1701,Übersicht!$C$2:$K$67,9,FALSE)</f>
        <v>-</v>
      </c>
      <c r="T1701" s="4" t="str">
        <f>VLOOKUP(A1701,Übersicht!$C$2:$L$67,10,FALSE)</f>
        <v>-</v>
      </c>
      <c r="U1701" s="25">
        <f>VLOOKUP(A1701,Übersicht!$C$2:$M$67,11,FALSE)</f>
        <v>800</v>
      </c>
      <c r="V1701" s="25" t="str">
        <f>VLOOKUP(A1701,Übersicht!$C$2:$N$67,12,FALSE)</f>
        <v>-</v>
      </c>
      <c r="W1701" s="25" t="str">
        <f>VLOOKUP(A1701,Übersicht!$C$2:$O$67,13,FALSE)</f>
        <v>-</v>
      </c>
      <c r="X1701" s="4" t="s">
        <v>67</v>
      </c>
    </row>
    <row r="1702" spans="1:24" x14ac:dyDescent="0.35">
      <c r="A1702" s="4">
        <v>4200</v>
      </c>
      <c r="B1702" t="s">
        <v>52</v>
      </c>
      <c r="C1702" s="21" t="s">
        <v>58</v>
      </c>
      <c r="D1702" s="23">
        <f>VLOOKUP(A1702,Übersicht!$C$2:$D$67,2,FALSE)</f>
        <v>0</v>
      </c>
      <c r="E1702" s="23">
        <f>VLOOKUP(A1702,Übersicht!$C$2:$E$67,3,FALSE)</f>
        <v>0</v>
      </c>
      <c r="F1702" s="3">
        <v>1696</v>
      </c>
      <c r="G1702" s="3">
        <f>VLOOKUP(A1702,Übersicht!$C$2:$P$67,14,FALSE)</f>
        <v>4</v>
      </c>
      <c r="H1702" s="3">
        <v>1</v>
      </c>
      <c r="I1702" s="24">
        <v>200082.86666666667</v>
      </c>
      <c r="J1702" s="3">
        <v>2004</v>
      </c>
      <c r="K1702" s="4">
        <f>IF(M1702-('MKG (best case)'!$K$2-J1702)&lt;=0,0,M1702-('MKG (best case)'!$K$2-J1702))</f>
        <v>28</v>
      </c>
      <c r="L1702" s="21">
        <f>VLOOKUP(A1702,Übersicht!$C$2:$F$67,4,FALSE)</f>
        <v>45</v>
      </c>
      <c r="M1702" s="21">
        <f>VLOOKUP(A1702,Übersicht!$C$2:$F$67,4,FALSE)</f>
        <v>45</v>
      </c>
      <c r="N1702" s="3" t="s">
        <v>67</v>
      </c>
      <c r="O1702" s="3">
        <v>1</v>
      </c>
      <c r="P1702" s="4">
        <f>VLOOKUP(A1702,Übersicht!$C$2:$I$67,7,FALSE)*100</f>
        <v>100</v>
      </c>
      <c r="Q1702" s="4" t="s">
        <v>67</v>
      </c>
      <c r="R1702" s="4">
        <f>VLOOKUP(A1702,Übersicht!$C$2:$J$67,8,FALSE)*100</f>
        <v>100</v>
      </c>
      <c r="S1702" s="4" t="str">
        <f>VLOOKUP(A1702,Übersicht!$C$2:$K$67,9,FALSE)</f>
        <v>-</v>
      </c>
      <c r="T1702" s="4" t="str">
        <f>VLOOKUP(A1702,Übersicht!$C$2:$L$67,10,FALSE)</f>
        <v>-</v>
      </c>
      <c r="U1702" s="25">
        <f>VLOOKUP(A1702,Übersicht!$C$2:$M$67,11,FALSE)</f>
        <v>800</v>
      </c>
      <c r="V1702" s="25" t="str">
        <f>VLOOKUP(A1702,Übersicht!$C$2:$N$67,12,FALSE)</f>
        <v>-</v>
      </c>
      <c r="W1702" s="25" t="str">
        <f>VLOOKUP(A1702,Übersicht!$C$2:$O$67,13,FALSE)</f>
        <v>-</v>
      </c>
      <c r="X1702" s="4" t="s">
        <v>67</v>
      </c>
    </row>
    <row r="1703" spans="1:24" x14ac:dyDescent="0.35">
      <c r="A1703" s="4">
        <v>4200</v>
      </c>
      <c r="B1703" t="s">
        <v>52</v>
      </c>
      <c r="C1703" s="21" t="s">
        <v>58</v>
      </c>
      <c r="D1703" s="23">
        <f>VLOOKUP(A1703,Übersicht!$C$2:$D$67,2,FALSE)</f>
        <v>0</v>
      </c>
      <c r="E1703" s="23">
        <f>VLOOKUP(A1703,Übersicht!$C$2:$E$67,3,FALSE)</f>
        <v>0</v>
      </c>
      <c r="F1703" s="3">
        <v>1697</v>
      </c>
      <c r="G1703" s="3">
        <f>VLOOKUP(A1703,Übersicht!$C$2:$P$67,14,FALSE)</f>
        <v>4</v>
      </c>
      <c r="H1703" s="3">
        <v>1</v>
      </c>
      <c r="I1703" s="24">
        <v>200082.86666666667</v>
      </c>
      <c r="J1703" s="3">
        <v>2005</v>
      </c>
      <c r="K1703" s="4">
        <f>IF(M1703-('MKG (best case)'!$K$2-J1703)&lt;=0,0,M1703-('MKG (best case)'!$K$2-J1703))</f>
        <v>29</v>
      </c>
      <c r="L1703" s="21">
        <f>VLOOKUP(A1703,Übersicht!$C$2:$F$67,4,FALSE)</f>
        <v>45</v>
      </c>
      <c r="M1703" s="21">
        <f>VLOOKUP(A1703,Übersicht!$C$2:$F$67,4,FALSE)</f>
        <v>45</v>
      </c>
      <c r="N1703" s="3" t="s">
        <v>67</v>
      </c>
      <c r="O1703" s="3">
        <v>1</v>
      </c>
      <c r="P1703" s="4">
        <f>VLOOKUP(A1703,Übersicht!$C$2:$I$67,7,FALSE)*100</f>
        <v>100</v>
      </c>
      <c r="Q1703" s="4" t="s">
        <v>67</v>
      </c>
      <c r="R1703" s="4">
        <f>VLOOKUP(A1703,Übersicht!$C$2:$J$67,8,FALSE)*100</f>
        <v>100</v>
      </c>
      <c r="S1703" s="4" t="str">
        <f>VLOOKUP(A1703,Übersicht!$C$2:$K$67,9,FALSE)</f>
        <v>-</v>
      </c>
      <c r="T1703" s="4" t="str">
        <f>VLOOKUP(A1703,Übersicht!$C$2:$L$67,10,FALSE)</f>
        <v>-</v>
      </c>
      <c r="U1703" s="25">
        <f>VLOOKUP(A1703,Übersicht!$C$2:$M$67,11,FALSE)</f>
        <v>800</v>
      </c>
      <c r="V1703" s="25" t="str">
        <f>VLOOKUP(A1703,Übersicht!$C$2:$N$67,12,FALSE)</f>
        <v>-</v>
      </c>
      <c r="W1703" s="25" t="str">
        <f>VLOOKUP(A1703,Übersicht!$C$2:$O$67,13,FALSE)</f>
        <v>-</v>
      </c>
      <c r="X1703" s="4" t="s">
        <v>67</v>
      </c>
    </row>
    <row r="1704" spans="1:24" x14ac:dyDescent="0.35">
      <c r="A1704" s="4">
        <v>4200</v>
      </c>
      <c r="B1704" t="s">
        <v>52</v>
      </c>
      <c r="C1704" s="21" t="s">
        <v>58</v>
      </c>
      <c r="D1704" s="23">
        <f>VLOOKUP(A1704,Übersicht!$C$2:$D$67,2,FALSE)</f>
        <v>0</v>
      </c>
      <c r="E1704" s="23">
        <f>VLOOKUP(A1704,Übersicht!$C$2:$E$67,3,FALSE)</f>
        <v>0</v>
      </c>
      <c r="F1704" s="3">
        <v>1698</v>
      </c>
      <c r="G1704" s="3">
        <f>VLOOKUP(A1704,Übersicht!$C$2:$P$67,14,FALSE)</f>
        <v>4</v>
      </c>
      <c r="H1704" s="3">
        <v>1</v>
      </c>
      <c r="I1704" s="24">
        <v>200082.86666666667</v>
      </c>
      <c r="J1704" s="3">
        <v>2006</v>
      </c>
      <c r="K1704" s="4">
        <f>IF(M1704-('MKG (best case)'!$K$2-J1704)&lt;=0,0,M1704-('MKG (best case)'!$K$2-J1704))</f>
        <v>30</v>
      </c>
      <c r="L1704" s="21">
        <f>VLOOKUP(A1704,Übersicht!$C$2:$F$67,4,FALSE)</f>
        <v>45</v>
      </c>
      <c r="M1704" s="21">
        <f>VLOOKUP(A1704,Übersicht!$C$2:$F$67,4,FALSE)</f>
        <v>45</v>
      </c>
      <c r="N1704" s="3" t="s">
        <v>67</v>
      </c>
      <c r="O1704" s="3">
        <v>1</v>
      </c>
      <c r="P1704" s="4">
        <f>VLOOKUP(A1704,Übersicht!$C$2:$I$67,7,FALSE)*100</f>
        <v>100</v>
      </c>
      <c r="Q1704" s="4" t="s">
        <v>67</v>
      </c>
      <c r="R1704" s="4">
        <f>VLOOKUP(A1704,Übersicht!$C$2:$J$67,8,FALSE)*100</f>
        <v>100</v>
      </c>
      <c r="S1704" s="4" t="str">
        <f>VLOOKUP(A1704,Übersicht!$C$2:$K$67,9,FALSE)</f>
        <v>-</v>
      </c>
      <c r="T1704" s="4" t="str">
        <f>VLOOKUP(A1704,Übersicht!$C$2:$L$67,10,FALSE)</f>
        <v>-</v>
      </c>
      <c r="U1704" s="25">
        <f>VLOOKUP(A1704,Übersicht!$C$2:$M$67,11,FALSE)</f>
        <v>800</v>
      </c>
      <c r="V1704" s="25" t="str">
        <f>VLOOKUP(A1704,Übersicht!$C$2:$N$67,12,FALSE)</f>
        <v>-</v>
      </c>
      <c r="W1704" s="25" t="str">
        <f>VLOOKUP(A1704,Übersicht!$C$2:$O$67,13,FALSE)</f>
        <v>-</v>
      </c>
      <c r="X1704" s="4" t="s">
        <v>67</v>
      </c>
    </row>
    <row r="1705" spans="1:24" x14ac:dyDescent="0.35">
      <c r="A1705" s="4">
        <v>4200</v>
      </c>
      <c r="B1705" t="s">
        <v>52</v>
      </c>
      <c r="C1705" s="21" t="s">
        <v>58</v>
      </c>
      <c r="D1705" s="23">
        <f>VLOOKUP(A1705,Übersicht!$C$2:$D$67,2,FALSE)</f>
        <v>0</v>
      </c>
      <c r="E1705" s="23">
        <f>VLOOKUP(A1705,Übersicht!$C$2:$E$67,3,FALSE)</f>
        <v>0</v>
      </c>
      <c r="F1705" s="3">
        <v>1699</v>
      </c>
      <c r="G1705" s="3">
        <f>VLOOKUP(A1705,Übersicht!$C$2:$P$67,14,FALSE)</f>
        <v>4</v>
      </c>
      <c r="H1705" s="3">
        <v>1</v>
      </c>
      <c r="I1705" s="24">
        <v>200082.86666666667</v>
      </c>
      <c r="J1705" s="3">
        <v>2007</v>
      </c>
      <c r="K1705" s="4">
        <f>IF(M1705-('MKG (best case)'!$K$2-J1705)&lt;=0,0,M1705-('MKG (best case)'!$K$2-J1705))</f>
        <v>31</v>
      </c>
      <c r="L1705" s="21">
        <f>VLOOKUP(A1705,Übersicht!$C$2:$F$67,4,FALSE)</f>
        <v>45</v>
      </c>
      <c r="M1705" s="21">
        <f>VLOOKUP(A1705,Übersicht!$C$2:$F$67,4,FALSE)</f>
        <v>45</v>
      </c>
      <c r="N1705" s="3" t="s">
        <v>67</v>
      </c>
      <c r="O1705" s="3">
        <v>1</v>
      </c>
      <c r="P1705" s="4">
        <f>VLOOKUP(A1705,Übersicht!$C$2:$I$67,7,FALSE)*100</f>
        <v>100</v>
      </c>
      <c r="Q1705" s="4" t="s">
        <v>67</v>
      </c>
      <c r="R1705" s="4">
        <f>VLOOKUP(A1705,Übersicht!$C$2:$J$67,8,FALSE)*100</f>
        <v>100</v>
      </c>
      <c r="S1705" s="4" t="str">
        <f>VLOOKUP(A1705,Übersicht!$C$2:$K$67,9,FALSE)</f>
        <v>-</v>
      </c>
      <c r="T1705" s="4" t="str">
        <f>VLOOKUP(A1705,Übersicht!$C$2:$L$67,10,FALSE)</f>
        <v>-</v>
      </c>
      <c r="U1705" s="25">
        <f>VLOOKUP(A1705,Übersicht!$C$2:$M$67,11,FALSE)</f>
        <v>800</v>
      </c>
      <c r="V1705" s="25" t="str">
        <f>VLOOKUP(A1705,Übersicht!$C$2:$N$67,12,FALSE)</f>
        <v>-</v>
      </c>
      <c r="W1705" s="25" t="str">
        <f>VLOOKUP(A1705,Übersicht!$C$2:$O$67,13,FALSE)</f>
        <v>-</v>
      </c>
      <c r="X1705" s="4" t="s">
        <v>67</v>
      </c>
    </row>
    <row r="1706" spans="1:24" x14ac:dyDescent="0.35">
      <c r="A1706" s="4">
        <v>4200</v>
      </c>
      <c r="B1706" t="s">
        <v>52</v>
      </c>
      <c r="C1706" s="21" t="s">
        <v>58</v>
      </c>
      <c r="D1706" s="23">
        <f>VLOOKUP(A1706,Übersicht!$C$2:$D$67,2,FALSE)</f>
        <v>0</v>
      </c>
      <c r="E1706" s="23">
        <f>VLOOKUP(A1706,Übersicht!$C$2:$E$67,3,FALSE)</f>
        <v>0</v>
      </c>
      <c r="F1706" s="3">
        <v>1700</v>
      </c>
      <c r="G1706" s="3">
        <f>VLOOKUP(A1706,Übersicht!$C$2:$P$67,14,FALSE)</f>
        <v>4</v>
      </c>
      <c r="H1706" s="3">
        <v>1</v>
      </c>
      <c r="I1706" s="24">
        <v>200082.86666666667</v>
      </c>
      <c r="J1706" s="3">
        <v>2008</v>
      </c>
      <c r="K1706" s="4">
        <f>IF(M1706-('MKG (best case)'!$K$2-J1706)&lt;=0,0,M1706-('MKG (best case)'!$K$2-J1706))</f>
        <v>32</v>
      </c>
      <c r="L1706" s="21">
        <f>VLOOKUP(A1706,Übersicht!$C$2:$F$67,4,FALSE)</f>
        <v>45</v>
      </c>
      <c r="M1706" s="21">
        <f>VLOOKUP(A1706,Übersicht!$C$2:$F$67,4,FALSE)</f>
        <v>45</v>
      </c>
      <c r="N1706" s="3" t="s">
        <v>67</v>
      </c>
      <c r="O1706" s="3">
        <v>1</v>
      </c>
      <c r="P1706" s="4">
        <f>VLOOKUP(A1706,Übersicht!$C$2:$I$67,7,FALSE)*100</f>
        <v>100</v>
      </c>
      <c r="Q1706" s="4" t="s">
        <v>67</v>
      </c>
      <c r="R1706" s="4">
        <f>VLOOKUP(A1706,Übersicht!$C$2:$J$67,8,FALSE)*100</f>
        <v>100</v>
      </c>
      <c r="S1706" s="4" t="str">
        <f>VLOOKUP(A1706,Übersicht!$C$2:$K$67,9,FALSE)</f>
        <v>-</v>
      </c>
      <c r="T1706" s="4" t="str">
        <f>VLOOKUP(A1706,Übersicht!$C$2:$L$67,10,FALSE)</f>
        <v>-</v>
      </c>
      <c r="U1706" s="25">
        <f>VLOOKUP(A1706,Übersicht!$C$2:$M$67,11,FALSE)</f>
        <v>800</v>
      </c>
      <c r="V1706" s="25" t="str">
        <f>VLOOKUP(A1706,Übersicht!$C$2:$N$67,12,FALSE)</f>
        <v>-</v>
      </c>
      <c r="W1706" s="25" t="str">
        <f>VLOOKUP(A1706,Übersicht!$C$2:$O$67,13,FALSE)</f>
        <v>-</v>
      </c>
      <c r="X1706" s="4" t="s">
        <v>67</v>
      </c>
    </row>
    <row r="1707" spans="1:24" x14ac:dyDescent="0.35">
      <c r="A1707" s="4">
        <v>4200</v>
      </c>
      <c r="B1707" t="s">
        <v>52</v>
      </c>
      <c r="C1707" s="21" t="s">
        <v>58</v>
      </c>
      <c r="D1707" s="23">
        <f>VLOOKUP(A1707,Übersicht!$C$2:$D$67,2,FALSE)</f>
        <v>0</v>
      </c>
      <c r="E1707" s="23">
        <f>VLOOKUP(A1707,Übersicht!$C$2:$E$67,3,FALSE)</f>
        <v>0</v>
      </c>
      <c r="F1707" s="3">
        <v>1701</v>
      </c>
      <c r="G1707" s="3">
        <f>VLOOKUP(A1707,Übersicht!$C$2:$P$67,14,FALSE)</f>
        <v>4</v>
      </c>
      <c r="H1707" s="3">
        <v>1</v>
      </c>
      <c r="I1707" s="24">
        <v>200082.86666666667</v>
      </c>
      <c r="J1707" s="3">
        <v>2009</v>
      </c>
      <c r="K1707" s="4">
        <f>IF(M1707-('MKG (best case)'!$K$2-J1707)&lt;=0,0,M1707-('MKG (best case)'!$K$2-J1707))</f>
        <v>33</v>
      </c>
      <c r="L1707" s="21">
        <f>VLOOKUP(A1707,Übersicht!$C$2:$F$67,4,FALSE)</f>
        <v>45</v>
      </c>
      <c r="M1707" s="21">
        <f>VLOOKUP(A1707,Übersicht!$C$2:$F$67,4,FALSE)</f>
        <v>45</v>
      </c>
      <c r="N1707" s="3" t="s">
        <v>67</v>
      </c>
      <c r="O1707" s="3">
        <v>1</v>
      </c>
      <c r="P1707" s="4">
        <f>VLOOKUP(A1707,Übersicht!$C$2:$I$67,7,FALSE)*100</f>
        <v>100</v>
      </c>
      <c r="Q1707" s="4" t="s">
        <v>67</v>
      </c>
      <c r="R1707" s="4">
        <f>VLOOKUP(A1707,Übersicht!$C$2:$J$67,8,FALSE)*100</f>
        <v>100</v>
      </c>
      <c r="S1707" s="4" t="str">
        <f>VLOOKUP(A1707,Übersicht!$C$2:$K$67,9,FALSE)</f>
        <v>-</v>
      </c>
      <c r="T1707" s="4" t="str">
        <f>VLOOKUP(A1707,Übersicht!$C$2:$L$67,10,FALSE)</f>
        <v>-</v>
      </c>
      <c r="U1707" s="25">
        <f>VLOOKUP(A1707,Übersicht!$C$2:$M$67,11,FALSE)</f>
        <v>800</v>
      </c>
      <c r="V1707" s="25" t="str">
        <f>VLOOKUP(A1707,Übersicht!$C$2:$N$67,12,FALSE)</f>
        <v>-</v>
      </c>
      <c r="W1707" s="25" t="str">
        <f>VLOOKUP(A1707,Übersicht!$C$2:$O$67,13,FALSE)</f>
        <v>-</v>
      </c>
      <c r="X1707" s="4" t="s">
        <v>67</v>
      </c>
    </row>
    <row r="1708" spans="1:24" x14ac:dyDescent="0.35">
      <c r="A1708" s="4">
        <v>4200</v>
      </c>
      <c r="B1708" t="s">
        <v>52</v>
      </c>
      <c r="C1708" s="21" t="s">
        <v>58</v>
      </c>
      <c r="D1708" s="23">
        <f>VLOOKUP(A1708,Übersicht!$C$2:$D$67,2,FALSE)</f>
        <v>0</v>
      </c>
      <c r="E1708" s="23">
        <f>VLOOKUP(A1708,Übersicht!$C$2:$E$67,3,FALSE)</f>
        <v>0</v>
      </c>
      <c r="F1708" s="3">
        <v>1702</v>
      </c>
      <c r="G1708" s="3">
        <f>VLOOKUP(A1708,Übersicht!$C$2:$P$67,14,FALSE)</f>
        <v>4</v>
      </c>
      <c r="H1708" s="3">
        <v>1</v>
      </c>
      <c r="I1708" s="24">
        <v>200082.86666666667</v>
      </c>
      <c r="J1708" s="3">
        <v>2010</v>
      </c>
      <c r="K1708" s="4">
        <f>IF(M1708-('MKG (best case)'!$K$2-J1708)&lt;=0,0,M1708-('MKG (best case)'!$K$2-J1708))</f>
        <v>34</v>
      </c>
      <c r="L1708" s="21">
        <f>VLOOKUP(A1708,Übersicht!$C$2:$F$67,4,FALSE)</f>
        <v>45</v>
      </c>
      <c r="M1708" s="21">
        <f>VLOOKUP(A1708,Übersicht!$C$2:$F$67,4,FALSE)</f>
        <v>45</v>
      </c>
      <c r="N1708" s="3" t="s">
        <v>67</v>
      </c>
      <c r="O1708" s="3">
        <v>1</v>
      </c>
      <c r="P1708" s="4">
        <f>VLOOKUP(A1708,Übersicht!$C$2:$I$67,7,FALSE)*100</f>
        <v>100</v>
      </c>
      <c r="Q1708" s="4" t="s">
        <v>67</v>
      </c>
      <c r="R1708" s="4">
        <f>VLOOKUP(A1708,Übersicht!$C$2:$J$67,8,FALSE)*100</f>
        <v>100</v>
      </c>
      <c r="S1708" s="4" t="str">
        <f>VLOOKUP(A1708,Übersicht!$C$2:$K$67,9,FALSE)</f>
        <v>-</v>
      </c>
      <c r="T1708" s="4" t="str">
        <f>VLOOKUP(A1708,Übersicht!$C$2:$L$67,10,FALSE)</f>
        <v>-</v>
      </c>
      <c r="U1708" s="25">
        <f>VLOOKUP(A1708,Übersicht!$C$2:$M$67,11,FALSE)</f>
        <v>800</v>
      </c>
      <c r="V1708" s="25" t="str">
        <f>VLOOKUP(A1708,Übersicht!$C$2:$N$67,12,FALSE)</f>
        <v>-</v>
      </c>
      <c r="W1708" s="25" t="str">
        <f>VLOOKUP(A1708,Übersicht!$C$2:$O$67,13,FALSE)</f>
        <v>-</v>
      </c>
      <c r="X1708" s="4" t="s">
        <v>67</v>
      </c>
    </row>
    <row r="1709" spans="1:24" x14ac:dyDescent="0.35">
      <c r="A1709" s="4">
        <v>4200</v>
      </c>
      <c r="B1709" t="s">
        <v>52</v>
      </c>
      <c r="C1709" s="21" t="s">
        <v>58</v>
      </c>
      <c r="D1709" s="23">
        <f>VLOOKUP(A1709,Übersicht!$C$2:$D$67,2,FALSE)</f>
        <v>0</v>
      </c>
      <c r="E1709" s="23">
        <f>VLOOKUP(A1709,Übersicht!$C$2:$E$67,3,FALSE)</f>
        <v>0</v>
      </c>
      <c r="F1709" s="3">
        <v>1703</v>
      </c>
      <c r="G1709" s="3">
        <f>VLOOKUP(A1709,Übersicht!$C$2:$P$67,14,FALSE)</f>
        <v>4</v>
      </c>
      <c r="H1709" s="3">
        <v>1</v>
      </c>
      <c r="I1709" s="24">
        <v>200082.86666666667</v>
      </c>
      <c r="J1709" s="3">
        <v>2011</v>
      </c>
      <c r="K1709" s="4">
        <f>IF(M1709-('MKG (best case)'!$K$2-J1709)&lt;=0,0,M1709-('MKG (best case)'!$K$2-J1709))</f>
        <v>35</v>
      </c>
      <c r="L1709" s="21">
        <f>VLOOKUP(A1709,Übersicht!$C$2:$F$67,4,FALSE)</f>
        <v>45</v>
      </c>
      <c r="M1709" s="21">
        <f>VLOOKUP(A1709,Übersicht!$C$2:$F$67,4,FALSE)</f>
        <v>45</v>
      </c>
      <c r="N1709" s="3" t="s">
        <v>67</v>
      </c>
      <c r="O1709" s="3">
        <v>1</v>
      </c>
      <c r="P1709" s="4">
        <f>VLOOKUP(A1709,Übersicht!$C$2:$I$67,7,FALSE)*100</f>
        <v>100</v>
      </c>
      <c r="Q1709" s="4" t="s">
        <v>67</v>
      </c>
      <c r="R1709" s="4">
        <f>VLOOKUP(A1709,Übersicht!$C$2:$J$67,8,FALSE)*100</f>
        <v>100</v>
      </c>
      <c r="S1709" s="4" t="str">
        <f>VLOOKUP(A1709,Übersicht!$C$2:$K$67,9,FALSE)</f>
        <v>-</v>
      </c>
      <c r="T1709" s="4" t="str">
        <f>VLOOKUP(A1709,Übersicht!$C$2:$L$67,10,FALSE)</f>
        <v>-</v>
      </c>
      <c r="U1709" s="25">
        <f>VLOOKUP(A1709,Übersicht!$C$2:$M$67,11,FALSE)</f>
        <v>800</v>
      </c>
      <c r="V1709" s="25" t="str">
        <f>VLOOKUP(A1709,Übersicht!$C$2:$N$67,12,FALSE)</f>
        <v>-</v>
      </c>
      <c r="W1709" s="25" t="str">
        <f>VLOOKUP(A1709,Übersicht!$C$2:$O$67,13,FALSE)</f>
        <v>-</v>
      </c>
      <c r="X1709" s="4" t="s">
        <v>67</v>
      </c>
    </row>
    <row r="1710" spans="1:24" x14ac:dyDescent="0.35">
      <c r="A1710" s="4">
        <v>4200</v>
      </c>
      <c r="B1710" t="s">
        <v>52</v>
      </c>
      <c r="C1710" s="21" t="s">
        <v>58</v>
      </c>
      <c r="D1710" s="23">
        <f>VLOOKUP(A1710,Übersicht!$C$2:$D$67,2,FALSE)</f>
        <v>0</v>
      </c>
      <c r="E1710" s="23">
        <f>VLOOKUP(A1710,Übersicht!$C$2:$E$67,3,FALSE)</f>
        <v>0</v>
      </c>
      <c r="F1710" s="3">
        <v>1704</v>
      </c>
      <c r="G1710" s="3">
        <f>VLOOKUP(A1710,Übersicht!$C$2:$P$67,14,FALSE)</f>
        <v>4</v>
      </c>
      <c r="H1710" s="3">
        <v>1</v>
      </c>
      <c r="I1710" s="24">
        <v>200082.86666666667</v>
      </c>
      <c r="J1710" s="3">
        <v>2012</v>
      </c>
      <c r="K1710" s="4">
        <f>IF(M1710-('MKG (best case)'!$K$2-J1710)&lt;=0,0,M1710-('MKG (best case)'!$K$2-J1710))</f>
        <v>36</v>
      </c>
      <c r="L1710" s="21">
        <f>VLOOKUP(A1710,Übersicht!$C$2:$F$67,4,FALSE)</f>
        <v>45</v>
      </c>
      <c r="M1710" s="21">
        <f>VLOOKUP(A1710,Übersicht!$C$2:$F$67,4,FALSE)</f>
        <v>45</v>
      </c>
      <c r="N1710" s="3" t="s">
        <v>67</v>
      </c>
      <c r="O1710" s="3">
        <v>1</v>
      </c>
      <c r="P1710" s="4">
        <f>VLOOKUP(A1710,Übersicht!$C$2:$I$67,7,FALSE)*100</f>
        <v>100</v>
      </c>
      <c r="Q1710" s="4" t="s">
        <v>67</v>
      </c>
      <c r="R1710" s="4">
        <f>VLOOKUP(A1710,Übersicht!$C$2:$J$67,8,FALSE)*100</f>
        <v>100</v>
      </c>
      <c r="S1710" s="4" t="str">
        <f>VLOOKUP(A1710,Übersicht!$C$2:$K$67,9,FALSE)</f>
        <v>-</v>
      </c>
      <c r="T1710" s="4" t="str">
        <f>VLOOKUP(A1710,Übersicht!$C$2:$L$67,10,FALSE)</f>
        <v>-</v>
      </c>
      <c r="U1710" s="25">
        <f>VLOOKUP(A1710,Übersicht!$C$2:$M$67,11,FALSE)</f>
        <v>800</v>
      </c>
      <c r="V1710" s="25" t="str">
        <f>VLOOKUP(A1710,Übersicht!$C$2:$N$67,12,FALSE)</f>
        <v>-</v>
      </c>
      <c r="W1710" s="25" t="str">
        <f>VLOOKUP(A1710,Übersicht!$C$2:$O$67,13,FALSE)</f>
        <v>-</v>
      </c>
      <c r="X1710" s="4" t="s">
        <v>67</v>
      </c>
    </row>
    <row r="1711" spans="1:24" x14ac:dyDescent="0.35">
      <c r="A1711" s="4">
        <v>4200</v>
      </c>
      <c r="B1711" t="s">
        <v>52</v>
      </c>
      <c r="C1711" s="21" t="s">
        <v>58</v>
      </c>
      <c r="D1711" s="23">
        <f>VLOOKUP(A1711,Übersicht!$C$2:$D$67,2,FALSE)</f>
        <v>0</v>
      </c>
      <c r="E1711" s="23">
        <f>VLOOKUP(A1711,Übersicht!$C$2:$E$67,3,FALSE)</f>
        <v>0</v>
      </c>
      <c r="F1711" s="3">
        <v>1705</v>
      </c>
      <c r="G1711" s="3">
        <f>VLOOKUP(A1711,Übersicht!$C$2:$P$67,14,FALSE)</f>
        <v>4</v>
      </c>
      <c r="H1711" s="3">
        <v>1</v>
      </c>
      <c r="I1711" s="24">
        <v>200082.86666666667</v>
      </c>
      <c r="J1711" s="3">
        <v>2013</v>
      </c>
      <c r="K1711" s="4">
        <f>IF(M1711-('MKG (best case)'!$K$2-J1711)&lt;=0,0,M1711-('MKG (best case)'!$K$2-J1711))</f>
        <v>37</v>
      </c>
      <c r="L1711" s="21">
        <f>VLOOKUP(A1711,Übersicht!$C$2:$F$67,4,FALSE)</f>
        <v>45</v>
      </c>
      <c r="M1711" s="21">
        <f>VLOOKUP(A1711,Übersicht!$C$2:$F$67,4,FALSE)</f>
        <v>45</v>
      </c>
      <c r="N1711" s="3" t="s">
        <v>67</v>
      </c>
      <c r="O1711" s="3">
        <v>1</v>
      </c>
      <c r="P1711" s="4">
        <f>VLOOKUP(A1711,Übersicht!$C$2:$I$67,7,FALSE)*100</f>
        <v>100</v>
      </c>
      <c r="Q1711" s="4" t="s">
        <v>67</v>
      </c>
      <c r="R1711" s="4">
        <f>VLOOKUP(A1711,Übersicht!$C$2:$J$67,8,FALSE)*100</f>
        <v>100</v>
      </c>
      <c r="S1711" s="4" t="str">
        <f>VLOOKUP(A1711,Übersicht!$C$2:$K$67,9,FALSE)</f>
        <v>-</v>
      </c>
      <c r="T1711" s="4" t="str">
        <f>VLOOKUP(A1711,Übersicht!$C$2:$L$67,10,FALSE)</f>
        <v>-</v>
      </c>
      <c r="U1711" s="25">
        <f>VLOOKUP(A1711,Übersicht!$C$2:$M$67,11,FALSE)</f>
        <v>800</v>
      </c>
      <c r="V1711" s="25" t="str">
        <f>VLOOKUP(A1711,Übersicht!$C$2:$N$67,12,FALSE)</f>
        <v>-</v>
      </c>
      <c r="W1711" s="25" t="str">
        <f>VLOOKUP(A1711,Übersicht!$C$2:$O$67,13,FALSE)</f>
        <v>-</v>
      </c>
      <c r="X1711" s="4" t="s">
        <v>67</v>
      </c>
    </row>
    <row r="1712" spans="1:24" x14ac:dyDescent="0.35">
      <c r="A1712" s="4">
        <v>4200</v>
      </c>
      <c r="B1712" t="s">
        <v>52</v>
      </c>
      <c r="C1712" s="21" t="s">
        <v>58</v>
      </c>
      <c r="D1712" s="23">
        <f>VLOOKUP(A1712,Übersicht!$C$2:$D$67,2,FALSE)</f>
        <v>0</v>
      </c>
      <c r="E1712" s="23">
        <f>VLOOKUP(A1712,Übersicht!$C$2:$E$67,3,FALSE)</f>
        <v>0</v>
      </c>
      <c r="F1712" s="3">
        <v>1706</v>
      </c>
      <c r="G1712" s="3">
        <f>VLOOKUP(A1712,Übersicht!$C$2:$P$67,14,FALSE)</f>
        <v>4</v>
      </c>
      <c r="H1712" s="3">
        <v>1</v>
      </c>
      <c r="I1712" s="24">
        <v>200082.86666666667</v>
      </c>
      <c r="J1712" s="3">
        <v>2014</v>
      </c>
      <c r="K1712" s="4">
        <f>IF(M1712-('MKG (best case)'!$K$2-J1712)&lt;=0,0,M1712-('MKG (best case)'!$K$2-J1712))</f>
        <v>38</v>
      </c>
      <c r="L1712" s="21">
        <f>VLOOKUP(A1712,Übersicht!$C$2:$F$67,4,FALSE)</f>
        <v>45</v>
      </c>
      <c r="M1712" s="21">
        <f>VLOOKUP(A1712,Übersicht!$C$2:$F$67,4,FALSE)</f>
        <v>45</v>
      </c>
      <c r="N1712" s="3" t="s">
        <v>67</v>
      </c>
      <c r="O1712" s="3">
        <v>1</v>
      </c>
      <c r="P1712" s="4">
        <f>VLOOKUP(A1712,Übersicht!$C$2:$I$67,7,FALSE)*100</f>
        <v>100</v>
      </c>
      <c r="Q1712" s="4" t="s">
        <v>67</v>
      </c>
      <c r="R1712" s="4">
        <f>VLOOKUP(A1712,Übersicht!$C$2:$J$67,8,FALSE)*100</f>
        <v>100</v>
      </c>
      <c r="S1712" s="4" t="str">
        <f>VLOOKUP(A1712,Übersicht!$C$2:$K$67,9,FALSE)</f>
        <v>-</v>
      </c>
      <c r="T1712" s="4" t="str">
        <f>VLOOKUP(A1712,Übersicht!$C$2:$L$67,10,FALSE)</f>
        <v>-</v>
      </c>
      <c r="U1712" s="25">
        <f>VLOOKUP(A1712,Übersicht!$C$2:$M$67,11,FALSE)</f>
        <v>800</v>
      </c>
      <c r="V1712" s="25" t="str">
        <f>VLOOKUP(A1712,Übersicht!$C$2:$N$67,12,FALSE)</f>
        <v>-</v>
      </c>
      <c r="W1712" s="25" t="str">
        <f>VLOOKUP(A1712,Übersicht!$C$2:$O$67,13,FALSE)</f>
        <v>-</v>
      </c>
      <c r="X1712" s="4" t="s">
        <v>67</v>
      </c>
    </row>
    <row r="1713" spans="1:24" x14ac:dyDescent="0.35">
      <c r="A1713" s="4">
        <v>4200</v>
      </c>
      <c r="B1713" t="s">
        <v>52</v>
      </c>
      <c r="C1713" s="21" t="s">
        <v>58</v>
      </c>
      <c r="D1713" s="23">
        <f>VLOOKUP(A1713,Übersicht!$C$2:$D$67,2,FALSE)</f>
        <v>0</v>
      </c>
      <c r="E1713" s="23">
        <f>VLOOKUP(A1713,Übersicht!$C$2:$E$67,3,FALSE)</f>
        <v>0</v>
      </c>
      <c r="F1713" s="3">
        <v>1707</v>
      </c>
      <c r="G1713" s="3">
        <f>VLOOKUP(A1713,Übersicht!$C$2:$P$67,14,FALSE)</f>
        <v>4</v>
      </c>
      <c r="H1713" s="3">
        <v>1</v>
      </c>
      <c r="I1713" s="24">
        <v>200082.86666666667</v>
      </c>
      <c r="J1713" s="3">
        <v>2015</v>
      </c>
      <c r="K1713" s="4">
        <f>IF(M1713-('MKG (best case)'!$K$2-J1713)&lt;=0,0,M1713-('MKG (best case)'!$K$2-J1713))</f>
        <v>39</v>
      </c>
      <c r="L1713" s="21">
        <f>VLOOKUP(A1713,Übersicht!$C$2:$F$67,4,FALSE)</f>
        <v>45</v>
      </c>
      <c r="M1713" s="21">
        <f>VLOOKUP(A1713,Übersicht!$C$2:$F$67,4,FALSE)</f>
        <v>45</v>
      </c>
      <c r="N1713" s="3" t="s">
        <v>67</v>
      </c>
      <c r="O1713" s="3">
        <v>1</v>
      </c>
      <c r="P1713" s="4">
        <f>VLOOKUP(A1713,Übersicht!$C$2:$I$67,7,FALSE)*100</f>
        <v>100</v>
      </c>
      <c r="Q1713" s="4" t="s">
        <v>67</v>
      </c>
      <c r="R1713" s="4">
        <f>VLOOKUP(A1713,Übersicht!$C$2:$J$67,8,FALSE)*100</f>
        <v>100</v>
      </c>
      <c r="S1713" s="4" t="str">
        <f>VLOOKUP(A1713,Übersicht!$C$2:$K$67,9,FALSE)</f>
        <v>-</v>
      </c>
      <c r="T1713" s="4" t="str">
        <f>VLOOKUP(A1713,Übersicht!$C$2:$L$67,10,FALSE)</f>
        <v>-</v>
      </c>
      <c r="U1713" s="25">
        <f>VLOOKUP(A1713,Übersicht!$C$2:$M$67,11,FALSE)</f>
        <v>800</v>
      </c>
      <c r="V1713" s="25" t="str">
        <f>VLOOKUP(A1713,Übersicht!$C$2:$N$67,12,FALSE)</f>
        <v>-</v>
      </c>
      <c r="W1713" s="25" t="str">
        <f>VLOOKUP(A1713,Übersicht!$C$2:$O$67,13,FALSE)</f>
        <v>-</v>
      </c>
      <c r="X1713" s="4" t="s">
        <v>67</v>
      </c>
    </row>
    <row r="1714" spans="1:24" x14ac:dyDescent="0.35">
      <c r="A1714" s="4">
        <v>4200</v>
      </c>
      <c r="B1714" t="s">
        <v>52</v>
      </c>
      <c r="C1714" s="21" t="s">
        <v>58</v>
      </c>
      <c r="D1714" s="23">
        <f>VLOOKUP(A1714,Übersicht!$C$2:$D$67,2,FALSE)</f>
        <v>0</v>
      </c>
      <c r="E1714" s="23">
        <f>VLOOKUP(A1714,Übersicht!$C$2:$E$67,3,FALSE)</f>
        <v>0</v>
      </c>
      <c r="F1714" s="3">
        <v>1708</v>
      </c>
      <c r="G1714" s="3">
        <f>VLOOKUP(A1714,Übersicht!$C$2:$P$67,14,FALSE)</f>
        <v>4</v>
      </c>
      <c r="H1714" s="3">
        <v>1</v>
      </c>
      <c r="I1714" s="24">
        <v>200082.86666666667</v>
      </c>
      <c r="J1714" s="3">
        <v>2016</v>
      </c>
      <c r="K1714" s="4">
        <f>IF(M1714-('MKG (best case)'!$K$2-J1714)&lt;=0,0,M1714-('MKG (best case)'!$K$2-J1714))</f>
        <v>40</v>
      </c>
      <c r="L1714" s="21">
        <f>VLOOKUP(A1714,Übersicht!$C$2:$F$67,4,FALSE)</f>
        <v>45</v>
      </c>
      <c r="M1714" s="21">
        <f>VLOOKUP(A1714,Übersicht!$C$2:$F$67,4,FALSE)</f>
        <v>45</v>
      </c>
      <c r="N1714" s="3" t="s">
        <v>67</v>
      </c>
      <c r="O1714" s="3">
        <v>1</v>
      </c>
      <c r="P1714" s="4">
        <f>VLOOKUP(A1714,Übersicht!$C$2:$I$67,7,FALSE)*100</f>
        <v>100</v>
      </c>
      <c r="Q1714" s="4" t="s">
        <v>67</v>
      </c>
      <c r="R1714" s="4">
        <f>VLOOKUP(A1714,Übersicht!$C$2:$J$67,8,FALSE)*100</f>
        <v>100</v>
      </c>
      <c r="S1714" s="4" t="str">
        <f>VLOOKUP(A1714,Übersicht!$C$2:$K$67,9,FALSE)</f>
        <v>-</v>
      </c>
      <c r="T1714" s="4" t="str">
        <f>VLOOKUP(A1714,Übersicht!$C$2:$L$67,10,FALSE)</f>
        <v>-</v>
      </c>
      <c r="U1714" s="25">
        <f>VLOOKUP(A1714,Übersicht!$C$2:$M$67,11,FALSE)</f>
        <v>800</v>
      </c>
      <c r="V1714" s="25" t="str">
        <f>VLOOKUP(A1714,Übersicht!$C$2:$N$67,12,FALSE)</f>
        <v>-</v>
      </c>
      <c r="W1714" s="25" t="str">
        <f>VLOOKUP(A1714,Übersicht!$C$2:$O$67,13,FALSE)</f>
        <v>-</v>
      </c>
      <c r="X1714" s="4" t="s">
        <v>67</v>
      </c>
    </row>
    <row r="1715" spans="1:24" x14ac:dyDescent="0.35">
      <c r="A1715" s="4">
        <v>4200</v>
      </c>
      <c r="B1715" t="s">
        <v>52</v>
      </c>
      <c r="C1715" s="21" t="s">
        <v>58</v>
      </c>
      <c r="D1715" s="23">
        <f>VLOOKUP(A1715,Übersicht!$C$2:$D$67,2,FALSE)</f>
        <v>0</v>
      </c>
      <c r="E1715" s="23">
        <f>VLOOKUP(A1715,Übersicht!$C$2:$E$67,3,FALSE)</f>
        <v>0</v>
      </c>
      <c r="F1715" s="3">
        <v>1709</v>
      </c>
      <c r="G1715" s="3">
        <f>VLOOKUP(A1715,Übersicht!$C$2:$P$67,14,FALSE)</f>
        <v>4</v>
      </c>
      <c r="H1715" s="3">
        <v>1</v>
      </c>
      <c r="I1715" s="24">
        <v>200082.86666666667</v>
      </c>
      <c r="J1715" s="3">
        <v>2017</v>
      </c>
      <c r="K1715" s="4">
        <f>IF(M1715-('MKG (best case)'!$K$2-J1715)&lt;=0,0,M1715-('MKG (best case)'!$K$2-J1715))</f>
        <v>41</v>
      </c>
      <c r="L1715" s="21">
        <f>VLOOKUP(A1715,Übersicht!$C$2:$F$67,4,FALSE)</f>
        <v>45</v>
      </c>
      <c r="M1715" s="21">
        <f>VLOOKUP(A1715,Übersicht!$C$2:$F$67,4,FALSE)</f>
        <v>45</v>
      </c>
      <c r="N1715" s="3" t="s">
        <v>67</v>
      </c>
      <c r="O1715" s="3">
        <v>1</v>
      </c>
      <c r="P1715" s="4">
        <f>VLOOKUP(A1715,Übersicht!$C$2:$I$67,7,FALSE)*100</f>
        <v>100</v>
      </c>
      <c r="Q1715" s="4" t="s">
        <v>67</v>
      </c>
      <c r="R1715" s="4">
        <f>VLOOKUP(A1715,Übersicht!$C$2:$J$67,8,FALSE)*100</f>
        <v>100</v>
      </c>
      <c r="S1715" s="4" t="str">
        <f>VLOOKUP(A1715,Übersicht!$C$2:$K$67,9,FALSE)</f>
        <v>-</v>
      </c>
      <c r="T1715" s="4" t="str">
        <f>VLOOKUP(A1715,Übersicht!$C$2:$L$67,10,FALSE)</f>
        <v>-</v>
      </c>
      <c r="U1715" s="25">
        <f>VLOOKUP(A1715,Übersicht!$C$2:$M$67,11,FALSE)</f>
        <v>800</v>
      </c>
      <c r="V1715" s="25" t="str">
        <f>VLOOKUP(A1715,Übersicht!$C$2:$N$67,12,FALSE)</f>
        <v>-</v>
      </c>
      <c r="W1715" s="25" t="str">
        <f>VLOOKUP(A1715,Übersicht!$C$2:$O$67,13,FALSE)</f>
        <v>-</v>
      </c>
      <c r="X1715" s="4" t="s">
        <v>67</v>
      </c>
    </row>
    <row r="1716" spans="1:24" x14ac:dyDescent="0.35">
      <c r="A1716" s="4">
        <v>4200</v>
      </c>
      <c r="B1716" t="s">
        <v>52</v>
      </c>
      <c r="C1716" s="21" t="s">
        <v>58</v>
      </c>
      <c r="D1716" s="23">
        <f>VLOOKUP(A1716,Übersicht!$C$2:$D$67,2,FALSE)</f>
        <v>0</v>
      </c>
      <c r="E1716" s="23">
        <f>VLOOKUP(A1716,Übersicht!$C$2:$E$67,3,FALSE)</f>
        <v>0</v>
      </c>
      <c r="F1716" s="3">
        <v>1710</v>
      </c>
      <c r="G1716" s="3">
        <f>VLOOKUP(A1716,Übersicht!$C$2:$P$67,14,FALSE)</f>
        <v>4</v>
      </c>
      <c r="H1716" s="3">
        <v>1</v>
      </c>
      <c r="I1716" s="24">
        <v>200082.86666666667</v>
      </c>
      <c r="J1716" s="3">
        <v>2018</v>
      </c>
      <c r="K1716" s="4">
        <f>IF(M1716-('MKG (best case)'!$K$2-J1716)&lt;=0,0,M1716-('MKG (best case)'!$K$2-J1716))</f>
        <v>42</v>
      </c>
      <c r="L1716" s="21">
        <f>VLOOKUP(A1716,Übersicht!$C$2:$F$67,4,FALSE)</f>
        <v>45</v>
      </c>
      <c r="M1716" s="21">
        <f>VLOOKUP(A1716,Übersicht!$C$2:$F$67,4,FALSE)</f>
        <v>45</v>
      </c>
      <c r="N1716" s="3" t="s">
        <v>67</v>
      </c>
      <c r="O1716" s="3">
        <v>1</v>
      </c>
      <c r="P1716" s="4">
        <f>VLOOKUP(A1716,Übersicht!$C$2:$I$67,7,FALSE)*100</f>
        <v>100</v>
      </c>
      <c r="Q1716" s="4" t="s">
        <v>67</v>
      </c>
      <c r="R1716" s="4">
        <f>VLOOKUP(A1716,Übersicht!$C$2:$J$67,8,FALSE)*100</f>
        <v>100</v>
      </c>
      <c r="S1716" s="4" t="str">
        <f>VLOOKUP(A1716,Übersicht!$C$2:$K$67,9,FALSE)</f>
        <v>-</v>
      </c>
      <c r="T1716" s="4" t="str">
        <f>VLOOKUP(A1716,Übersicht!$C$2:$L$67,10,FALSE)</f>
        <v>-</v>
      </c>
      <c r="U1716" s="25">
        <f>VLOOKUP(A1716,Übersicht!$C$2:$M$67,11,FALSE)</f>
        <v>800</v>
      </c>
      <c r="V1716" s="25" t="str">
        <f>VLOOKUP(A1716,Übersicht!$C$2:$N$67,12,FALSE)</f>
        <v>-</v>
      </c>
      <c r="W1716" s="25" t="str">
        <f>VLOOKUP(A1716,Übersicht!$C$2:$O$67,13,FALSE)</f>
        <v>-</v>
      </c>
      <c r="X1716" s="4" t="s">
        <v>67</v>
      </c>
    </row>
    <row r="1717" spans="1:24" x14ac:dyDescent="0.35">
      <c r="A1717" s="4">
        <v>4200</v>
      </c>
      <c r="B1717" t="s">
        <v>52</v>
      </c>
      <c r="C1717" s="21" t="s">
        <v>58</v>
      </c>
      <c r="D1717" s="23">
        <f>VLOOKUP(A1717,Übersicht!$C$2:$D$67,2,FALSE)</f>
        <v>0</v>
      </c>
      <c r="E1717" s="23">
        <f>VLOOKUP(A1717,Übersicht!$C$2:$E$67,3,FALSE)</f>
        <v>0</v>
      </c>
      <c r="F1717" s="3">
        <v>1711</v>
      </c>
      <c r="G1717" s="3">
        <f>VLOOKUP(A1717,Übersicht!$C$2:$P$67,14,FALSE)</f>
        <v>4</v>
      </c>
      <c r="H1717" s="3">
        <v>1</v>
      </c>
      <c r="I1717" s="24">
        <v>200082.86666666667</v>
      </c>
      <c r="J1717" s="3">
        <v>2019</v>
      </c>
      <c r="K1717" s="4">
        <f>IF(M1717-('MKG (best case)'!$K$2-J1717)&lt;=0,0,M1717-('MKG (best case)'!$K$2-J1717))</f>
        <v>43</v>
      </c>
      <c r="L1717" s="21">
        <f>VLOOKUP(A1717,Übersicht!$C$2:$F$67,4,FALSE)</f>
        <v>45</v>
      </c>
      <c r="M1717" s="21">
        <f>VLOOKUP(A1717,Übersicht!$C$2:$F$67,4,FALSE)</f>
        <v>45</v>
      </c>
      <c r="N1717" s="3" t="s">
        <v>67</v>
      </c>
      <c r="O1717" s="3">
        <v>1</v>
      </c>
      <c r="P1717" s="4">
        <f>VLOOKUP(A1717,Übersicht!$C$2:$I$67,7,FALSE)*100</f>
        <v>100</v>
      </c>
      <c r="Q1717" s="4" t="s">
        <v>67</v>
      </c>
      <c r="R1717" s="4">
        <f>VLOOKUP(A1717,Übersicht!$C$2:$J$67,8,FALSE)*100</f>
        <v>100</v>
      </c>
      <c r="S1717" s="4" t="str">
        <f>VLOOKUP(A1717,Übersicht!$C$2:$K$67,9,FALSE)</f>
        <v>-</v>
      </c>
      <c r="T1717" s="4" t="str">
        <f>VLOOKUP(A1717,Übersicht!$C$2:$L$67,10,FALSE)</f>
        <v>-</v>
      </c>
      <c r="U1717" s="25">
        <f>VLOOKUP(A1717,Übersicht!$C$2:$M$67,11,FALSE)</f>
        <v>800</v>
      </c>
      <c r="V1717" s="25" t="str">
        <f>VLOOKUP(A1717,Übersicht!$C$2:$N$67,12,FALSE)</f>
        <v>-</v>
      </c>
      <c r="W1717" s="25" t="str">
        <f>VLOOKUP(A1717,Übersicht!$C$2:$O$67,13,FALSE)</f>
        <v>-</v>
      </c>
      <c r="X1717" s="4" t="s">
        <v>67</v>
      </c>
    </row>
    <row r="1718" spans="1:24" x14ac:dyDescent="0.35">
      <c r="A1718" s="4">
        <v>4200</v>
      </c>
      <c r="B1718" t="s">
        <v>52</v>
      </c>
      <c r="C1718" s="21" t="s">
        <v>58</v>
      </c>
      <c r="D1718" s="23">
        <f>VLOOKUP(A1718,Übersicht!$C$2:$D$67,2,FALSE)</f>
        <v>0</v>
      </c>
      <c r="E1718" s="23">
        <f>VLOOKUP(A1718,Übersicht!$C$2:$E$67,3,FALSE)</f>
        <v>0</v>
      </c>
      <c r="F1718" s="3">
        <v>1712</v>
      </c>
      <c r="G1718" s="3">
        <f>VLOOKUP(A1718,Übersicht!$C$2:$P$67,14,FALSE)</f>
        <v>4</v>
      </c>
      <c r="H1718" s="3">
        <v>1</v>
      </c>
      <c r="I1718" s="24">
        <v>200082.86666666667</v>
      </c>
      <c r="J1718" s="3">
        <v>2020</v>
      </c>
      <c r="K1718" s="4">
        <f>IF(M1718-('MKG (best case)'!$K$2-J1718)&lt;=0,0,M1718-('MKG (best case)'!$K$2-J1718))</f>
        <v>44</v>
      </c>
      <c r="L1718" s="21">
        <f>VLOOKUP(A1718,Übersicht!$C$2:$F$67,4,FALSE)</f>
        <v>45</v>
      </c>
      <c r="M1718" s="21">
        <f>VLOOKUP(A1718,Übersicht!$C$2:$F$67,4,FALSE)</f>
        <v>45</v>
      </c>
      <c r="N1718" s="3" t="s">
        <v>67</v>
      </c>
      <c r="O1718" s="3">
        <v>1</v>
      </c>
      <c r="P1718" s="4">
        <f>VLOOKUP(A1718,Übersicht!$C$2:$I$67,7,FALSE)*100</f>
        <v>100</v>
      </c>
      <c r="Q1718" s="4" t="s">
        <v>67</v>
      </c>
      <c r="R1718" s="4">
        <f>VLOOKUP(A1718,Übersicht!$C$2:$J$67,8,FALSE)*100</f>
        <v>100</v>
      </c>
      <c r="S1718" s="4" t="str">
        <f>VLOOKUP(A1718,Übersicht!$C$2:$K$67,9,FALSE)</f>
        <v>-</v>
      </c>
      <c r="T1718" s="4" t="str">
        <f>VLOOKUP(A1718,Übersicht!$C$2:$L$67,10,FALSE)</f>
        <v>-</v>
      </c>
      <c r="U1718" s="25">
        <f>VLOOKUP(A1718,Übersicht!$C$2:$M$67,11,FALSE)</f>
        <v>800</v>
      </c>
      <c r="V1718" s="25" t="str">
        <f>VLOOKUP(A1718,Übersicht!$C$2:$N$67,12,FALSE)</f>
        <v>-</v>
      </c>
      <c r="W1718" s="25" t="str">
        <f>VLOOKUP(A1718,Übersicht!$C$2:$O$67,13,FALSE)</f>
        <v>-</v>
      </c>
      <c r="X1718" s="4" t="s">
        <v>67</v>
      </c>
    </row>
    <row r="1719" spans="1:24" x14ac:dyDescent="0.35">
      <c r="A1719" s="4">
        <v>4200</v>
      </c>
      <c r="B1719" t="s">
        <v>52</v>
      </c>
      <c r="C1719" s="21" t="s">
        <v>58</v>
      </c>
      <c r="D1719" s="23">
        <f>VLOOKUP(A1719,Übersicht!$C$2:$D$67,2,FALSE)</f>
        <v>0</v>
      </c>
      <c r="E1719" s="23">
        <f>VLOOKUP(A1719,Übersicht!$C$2:$E$67,3,FALSE)</f>
        <v>0</v>
      </c>
      <c r="F1719" s="3">
        <v>1713</v>
      </c>
      <c r="G1719" s="3">
        <f>VLOOKUP(A1719,Übersicht!$C$2:$P$67,14,FALSE)</f>
        <v>4</v>
      </c>
      <c r="H1719" s="3">
        <v>1</v>
      </c>
      <c r="I1719" s="24">
        <v>200082.86666666667</v>
      </c>
      <c r="J1719" s="3">
        <v>2021</v>
      </c>
      <c r="K1719" s="4">
        <f>IF(M1719-('MKG (best case)'!$K$2-J1719)&lt;=0,0,M1719-('MKG (best case)'!$K$2-J1719))</f>
        <v>45</v>
      </c>
      <c r="L1719" s="21">
        <f>VLOOKUP(A1719,Übersicht!$C$2:$F$67,4,FALSE)</f>
        <v>45</v>
      </c>
      <c r="M1719" s="21">
        <f>VLOOKUP(A1719,Übersicht!$C$2:$F$67,4,FALSE)</f>
        <v>45</v>
      </c>
      <c r="N1719" s="3" t="s">
        <v>67</v>
      </c>
      <c r="O1719" s="3">
        <v>1</v>
      </c>
      <c r="P1719" s="4">
        <f>VLOOKUP(A1719,Übersicht!$C$2:$I$67,7,FALSE)*100</f>
        <v>100</v>
      </c>
      <c r="Q1719" s="4" t="s">
        <v>67</v>
      </c>
      <c r="R1719" s="4">
        <f>VLOOKUP(A1719,Übersicht!$C$2:$J$67,8,FALSE)*100</f>
        <v>100</v>
      </c>
      <c r="S1719" s="4" t="str">
        <f>VLOOKUP(A1719,Übersicht!$C$2:$K$67,9,FALSE)</f>
        <v>-</v>
      </c>
      <c r="T1719" s="4" t="str">
        <f>VLOOKUP(A1719,Übersicht!$C$2:$L$67,10,FALSE)</f>
        <v>-</v>
      </c>
      <c r="U1719" s="25">
        <f>VLOOKUP(A1719,Übersicht!$C$2:$M$67,11,FALSE)</f>
        <v>800</v>
      </c>
      <c r="V1719" s="25" t="str">
        <f>VLOOKUP(A1719,Übersicht!$C$2:$N$67,12,FALSE)</f>
        <v>-</v>
      </c>
      <c r="W1719" s="25" t="str">
        <f>VLOOKUP(A1719,Übersicht!$C$2:$O$67,13,FALSE)</f>
        <v>-</v>
      </c>
      <c r="X1719" s="4" t="s">
        <v>67</v>
      </c>
    </row>
    <row r="1720" spans="1:24" x14ac:dyDescent="0.35">
      <c r="A1720" s="4">
        <v>4400</v>
      </c>
      <c r="B1720" t="s">
        <v>52</v>
      </c>
      <c r="C1720" s="21" t="s">
        <v>60</v>
      </c>
      <c r="D1720" s="23">
        <f>VLOOKUP(A1720,Übersicht!$C$2:$D$67,2,FALSE)</f>
        <v>0</v>
      </c>
      <c r="E1720" s="23">
        <f>VLOOKUP(A1720,Übersicht!$C$2:$E$67,3,FALSE)</f>
        <v>0</v>
      </c>
      <c r="F1720" s="3">
        <v>1714</v>
      </c>
      <c r="G1720" s="3">
        <f>VLOOKUP(A1720,Übersicht!$C$2:$P$67,14,FALSE)</f>
        <v>4</v>
      </c>
      <c r="H1720" s="3">
        <v>1</v>
      </c>
      <c r="I1720" s="24">
        <v>215269.4</v>
      </c>
      <c r="J1720" s="3">
        <v>1992</v>
      </c>
      <c r="K1720" s="4">
        <f>IF(M1720-('MKG (best case)'!$K$2-J1720)&lt;=0,0,M1720-('MKG (best case)'!$K$2-J1720))</f>
        <v>1</v>
      </c>
      <c r="L1720" s="21">
        <f>VLOOKUP(A1720,Übersicht!$C$2:$F$67,4,FALSE)</f>
        <v>30</v>
      </c>
      <c r="M1720" s="21">
        <f>VLOOKUP(A1720,Übersicht!$C$2:$F$67,4,FALSE)</f>
        <v>30</v>
      </c>
      <c r="N1720" s="3" t="s">
        <v>67</v>
      </c>
      <c r="O1720" s="3">
        <v>1</v>
      </c>
      <c r="P1720" s="4">
        <f>VLOOKUP(A1720,Übersicht!$C$2:$I$67,7,FALSE)*100</f>
        <v>100</v>
      </c>
      <c r="Q1720" s="4" t="s">
        <v>67</v>
      </c>
      <c r="R1720" s="4">
        <f>VLOOKUP(A1720,Übersicht!$C$2:$J$67,8,FALSE)*100</f>
        <v>100</v>
      </c>
      <c r="S1720" s="4" t="str">
        <f>VLOOKUP(A1720,Übersicht!$C$2:$K$67,9,FALSE)</f>
        <v>-</v>
      </c>
      <c r="T1720" s="4" t="str">
        <f>VLOOKUP(A1720,Übersicht!$C$2:$L$67,10,FALSE)</f>
        <v>-</v>
      </c>
      <c r="U1720" s="25">
        <f>VLOOKUP(A1720,Übersicht!$C$2:$M$67,11,FALSE)</f>
        <v>170</v>
      </c>
      <c r="V1720" s="25" t="str">
        <f>VLOOKUP(A1720,Übersicht!$C$2:$N$67,12,FALSE)</f>
        <v>-</v>
      </c>
      <c r="W1720" s="25" t="str">
        <f>VLOOKUP(A1720,Übersicht!$C$2:$O$67,13,FALSE)</f>
        <v>-</v>
      </c>
      <c r="X1720" s="4" t="s">
        <v>67</v>
      </c>
    </row>
    <row r="1721" spans="1:24" x14ac:dyDescent="0.35">
      <c r="A1721" s="4">
        <v>4400</v>
      </c>
      <c r="B1721" t="s">
        <v>52</v>
      </c>
      <c r="C1721" s="21" t="s">
        <v>60</v>
      </c>
      <c r="D1721" s="23">
        <f>VLOOKUP(A1721,Übersicht!$C$2:$D$67,2,FALSE)</f>
        <v>0</v>
      </c>
      <c r="E1721" s="23">
        <f>VLOOKUP(A1721,Übersicht!$C$2:$E$67,3,FALSE)</f>
        <v>0</v>
      </c>
      <c r="F1721" s="3">
        <v>1715</v>
      </c>
      <c r="G1721" s="3">
        <f>VLOOKUP(A1721,Übersicht!$C$2:$P$67,14,FALSE)</f>
        <v>4</v>
      </c>
      <c r="H1721" s="3">
        <v>1</v>
      </c>
      <c r="I1721" s="24">
        <v>215269.4</v>
      </c>
      <c r="J1721" s="3">
        <v>1993</v>
      </c>
      <c r="K1721" s="4">
        <f>IF(M1721-('MKG (best case)'!$K$2-J1721)&lt;=0,0,M1721-('MKG (best case)'!$K$2-J1721))</f>
        <v>2</v>
      </c>
      <c r="L1721" s="21">
        <f>VLOOKUP(A1721,Übersicht!$C$2:$F$67,4,FALSE)</f>
        <v>30</v>
      </c>
      <c r="M1721" s="21">
        <f>VLOOKUP(A1721,Übersicht!$C$2:$F$67,4,FALSE)</f>
        <v>30</v>
      </c>
      <c r="N1721" s="3" t="s">
        <v>67</v>
      </c>
      <c r="O1721" s="3">
        <v>1</v>
      </c>
      <c r="P1721" s="4">
        <f>VLOOKUP(A1721,Übersicht!$C$2:$I$67,7,FALSE)*100</f>
        <v>100</v>
      </c>
      <c r="Q1721" s="4" t="s">
        <v>67</v>
      </c>
      <c r="R1721" s="4">
        <f>VLOOKUP(A1721,Übersicht!$C$2:$J$67,8,FALSE)*100</f>
        <v>100</v>
      </c>
      <c r="S1721" s="4" t="str">
        <f>VLOOKUP(A1721,Übersicht!$C$2:$K$67,9,FALSE)</f>
        <v>-</v>
      </c>
      <c r="T1721" s="4" t="str">
        <f>VLOOKUP(A1721,Übersicht!$C$2:$L$67,10,FALSE)</f>
        <v>-</v>
      </c>
      <c r="U1721" s="25">
        <f>VLOOKUP(A1721,Übersicht!$C$2:$M$67,11,FALSE)</f>
        <v>170</v>
      </c>
      <c r="V1721" s="25" t="str">
        <f>VLOOKUP(A1721,Übersicht!$C$2:$N$67,12,FALSE)</f>
        <v>-</v>
      </c>
      <c r="W1721" s="25" t="str">
        <f>VLOOKUP(A1721,Übersicht!$C$2:$O$67,13,FALSE)</f>
        <v>-</v>
      </c>
      <c r="X1721" s="4" t="s">
        <v>67</v>
      </c>
    </row>
    <row r="1722" spans="1:24" x14ac:dyDescent="0.35">
      <c r="A1722" s="4">
        <v>4400</v>
      </c>
      <c r="B1722" t="s">
        <v>52</v>
      </c>
      <c r="C1722" s="21" t="s">
        <v>60</v>
      </c>
      <c r="D1722" s="23">
        <f>VLOOKUP(A1722,Übersicht!$C$2:$D$67,2,FALSE)</f>
        <v>0</v>
      </c>
      <c r="E1722" s="23">
        <f>VLOOKUP(A1722,Übersicht!$C$2:$E$67,3,FALSE)</f>
        <v>0</v>
      </c>
      <c r="F1722" s="3">
        <v>1716</v>
      </c>
      <c r="G1722" s="3">
        <f>VLOOKUP(A1722,Übersicht!$C$2:$P$67,14,FALSE)</f>
        <v>4</v>
      </c>
      <c r="H1722" s="3">
        <v>1</v>
      </c>
      <c r="I1722" s="24">
        <v>215269.4</v>
      </c>
      <c r="J1722" s="3">
        <v>1994</v>
      </c>
      <c r="K1722" s="4">
        <f>IF(M1722-('MKG (best case)'!$K$2-J1722)&lt;=0,0,M1722-('MKG (best case)'!$K$2-J1722))</f>
        <v>3</v>
      </c>
      <c r="L1722" s="21">
        <f>VLOOKUP(A1722,Übersicht!$C$2:$F$67,4,FALSE)</f>
        <v>30</v>
      </c>
      <c r="M1722" s="21">
        <f>VLOOKUP(A1722,Übersicht!$C$2:$F$67,4,FALSE)</f>
        <v>30</v>
      </c>
      <c r="N1722" s="3" t="s">
        <v>67</v>
      </c>
      <c r="O1722" s="3">
        <v>1</v>
      </c>
      <c r="P1722" s="4">
        <f>VLOOKUP(A1722,Übersicht!$C$2:$I$67,7,FALSE)*100</f>
        <v>100</v>
      </c>
      <c r="Q1722" s="4" t="s">
        <v>67</v>
      </c>
      <c r="R1722" s="4">
        <f>VLOOKUP(A1722,Übersicht!$C$2:$J$67,8,FALSE)*100</f>
        <v>100</v>
      </c>
      <c r="S1722" s="4" t="str">
        <f>VLOOKUP(A1722,Übersicht!$C$2:$K$67,9,FALSE)</f>
        <v>-</v>
      </c>
      <c r="T1722" s="4" t="str">
        <f>VLOOKUP(A1722,Übersicht!$C$2:$L$67,10,FALSE)</f>
        <v>-</v>
      </c>
      <c r="U1722" s="25">
        <f>VLOOKUP(A1722,Übersicht!$C$2:$M$67,11,FALSE)</f>
        <v>170</v>
      </c>
      <c r="V1722" s="25" t="str">
        <f>VLOOKUP(A1722,Übersicht!$C$2:$N$67,12,FALSE)</f>
        <v>-</v>
      </c>
      <c r="W1722" s="25" t="str">
        <f>VLOOKUP(A1722,Übersicht!$C$2:$O$67,13,FALSE)</f>
        <v>-</v>
      </c>
      <c r="X1722" s="4" t="s">
        <v>67</v>
      </c>
    </row>
    <row r="1723" spans="1:24" x14ac:dyDescent="0.35">
      <c r="A1723" s="4">
        <v>4400</v>
      </c>
      <c r="B1723" t="s">
        <v>52</v>
      </c>
      <c r="C1723" s="21" t="s">
        <v>60</v>
      </c>
      <c r="D1723" s="23">
        <f>VLOOKUP(A1723,Übersicht!$C$2:$D$67,2,FALSE)</f>
        <v>0</v>
      </c>
      <c r="E1723" s="23">
        <f>VLOOKUP(A1723,Übersicht!$C$2:$E$67,3,FALSE)</f>
        <v>0</v>
      </c>
      <c r="F1723" s="3">
        <v>1717</v>
      </c>
      <c r="G1723" s="3">
        <f>VLOOKUP(A1723,Übersicht!$C$2:$P$67,14,FALSE)</f>
        <v>4</v>
      </c>
      <c r="H1723" s="3">
        <v>1</v>
      </c>
      <c r="I1723" s="24">
        <v>215269.4</v>
      </c>
      <c r="J1723" s="3">
        <v>1995</v>
      </c>
      <c r="K1723" s="4">
        <f>IF(M1723-('MKG (best case)'!$K$2-J1723)&lt;=0,0,M1723-('MKG (best case)'!$K$2-J1723))</f>
        <v>4</v>
      </c>
      <c r="L1723" s="21">
        <f>VLOOKUP(A1723,Übersicht!$C$2:$F$67,4,FALSE)</f>
        <v>30</v>
      </c>
      <c r="M1723" s="21">
        <f>VLOOKUP(A1723,Übersicht!$C$2:$F$67,4,FALSE)</f>
        <v>30</v>
      </c>
      <c r="N1723" s="3" t="s">
        <v>67</v>
      </c>
      <c r="O1723" s="3">
        <v>1</v>
      </c>
      <c r="P1723" s="4">
        <f>VLOOKUP(A1723,Übersicht!$C$2:$I$67,7,FALSE)*100</f>
        <v>100</v>
      </c>
      <c r="Q1723" s="4" t="s">
        <v>67</v>
      </c>
      <c r="R1723" s="4">
        <f>VLOOKUP(A1723,Übersicht!$C$2:$J$67,8,FALSE)*100</f>
        <v>100</v>
      </c>
      <c r="S1723" s="4" t="str">
        <f>VLOOKUP(A1723,Übersicht!$C$2:$K$67,9,FALSE)</f>
        <v>-</v>
      </c>
      <c r="T1723" s="4" t="str">
        <f>VLOOKUP(A1723,Übersicht!$C$2:$L$67,10,FALSE)</f>
        <v>-</v>
      </c>
      <c r="U1723" s="25">
        <f>VLOOKUP(A1723,Übersicht!$C$2:$M$67,11,FALSE)</f>
        <v>170</v>
      </c>
      <c r="V1723" s="25" t="str">
        <f>VLOOKUP(A1723,Übersicht!$C$2:$N$67,12,FALSE)</f>
        <v>-</v>
      </c>
      <c r="W1723" s="25" t="str">
        <f>VLOOKUP(A1723,Übersicht!$C$2:$O$67,13,FALSE)</f>
        <v>-</v>
      </c>
      <c r="X1723" s="4" t="s">
        <v>67</v>
      </c>
    </row>
    <row r="1724" spans="1:24" x14ac:dyDescent="0.35">
      <c r="A1724" s="4">
        <v>4400</v>
      </c>
      <c r="B1724" t="s">
        <v>52</v>
      </c>
      <c r="C1724" s="21" t="s">
        <v>60</v>
      </c>
      <c r="D1724" s="23">
        <f>VLOOKUP(A1724,Übersicht!$C$2:$D$67,2,FALSE)</f>
        <v>0</v>
      </c>
      <c r="E1724" s="23">
        <f>VLOOKUP(A1724,Übersicht!$C$2:$E$67,3,FALSE)</f>
        <v>0</v>
      </c>
      <c r="F1724" s="3">
        <v>1718</v>
      </c>
      <c r="G1724" s="3">
        <f>VLOOKUP(A1724,Übersicht!$C$2:$P$67,14,FALSE)</f>
        <v>4</v>
      </c>
      <c r="H1724" s="3">
        <v>1</v>
      </c>
      <c r="I1724" s="24">
        <v>215269.4</v>
      </c>
      <c r="J1724" s="3">
        <v>1996</v>
      </c>
      <c r="K1724" s="4">
        <f>IF(M1724-('MKG (best case)'!$K$2-J1724)&lt;=0,0,M1724-('MKG (best case)'!$K$2-J1724))</f>
        <v>5</v>
      </c>
      <c r="L1724" s="21">
        <f>VLOOKUP(A1724,Übersicht!$C$2:$F$67,4,FALSE)</f>
        <v>30</v>
      </c>
      <c r="M1724" s="21">
        <f>VLOOKUP(A1724,Übersicht!$C$2:$F$67,4,FALSE)</f>
        <v>30</v>
      </c>
      <c r="N1724" s="3" t="s">
        <v>67</v>
      </c>
      <c r="O1724" s="3">
        <v>1</v>
      </c>
      <c r="P1724" s="4">
        <f>VLOOKUP(A1724,Übersicht!$C$2:$I$67,7,FALSE)*100</f>
        <v>100</v>
      </c>
      <c r="Q1724" s="4" t="s">
        <v>67</v>
      </c>
      <c r="R1724" s="4">
        <f>VLOOKUP(A1724,Übersicht!$C$2:$J$67,8,FALSE)*100</f>
        <v>100</v>
      </c>
      <c r="S1724" s="4" t="str">
        <f>VLOOKUP(A1724,Übersicht!$C$2:$K$67,9,FALSE)</f>
        <v>-</v>
      </c>
      <c r="T1724" s="4" t="str">
        <f>VLOOKUP(A1724,Übersicht!$C$2:$L$67,10,FALSE)</f>
        <v>-</v>
      </c>
      <c r="U1724" s="25">
        <f>VLOOKUP(A1724,Übersicht!$C$2:$M$67,11,FALSE)</f>
        <v>170</v>
      </c>
      <c r="V1724" s="25" t="str">
        <f>VLOOKUP(A1724,Übersicht!$C$2:$N$67,12,FALSE)</f>
        <v>-</v>
      </c>
      <c r="W1724" s="25" t="str">
        <f>VLOOKUP(A1724,Übersicht!$C$2:$O$67,13,FALSE)</f>
        <v>-</v>
      </c>
      <c r="X1724" s="4" t="s">
        <v>67</v>
      </c>
    </row>
    <row r="1725" spans="1:24" x14ac:dyDescent="0.35">
      <c r="A1725" s="4">
        <v>4400</v>
      </c>
      <c r="B1725" t="s">
        <v>52</v>
      </c>
      <c r="C1725" s="21" t="s">
        <v>60</v>
      </c>
      <c r="D1725" s="23">
        <f>VLOOKUP(A1725,Übersicht!$C$2:$D$67,2,FALSE)</f>
        <v>0</v>
      </c>
      <c r="E1725" s="23">
        <f>VLOOKUP(A1725,Übersicht!$C$2:$E$67,3,FALSE)</f>
        <v>0</v>
      </c>
      <c r="F1725" s="3">
        <v>1719</v>
      </c>
      <c r="G1725" s="3">
        <f>VLOOKUP(A1725,Übersicht!$C$2:$P$67,14,FALSE)</f>
        <v>4</v>
      </c>
      <c r="H1725" s="3">
        <v>1</v>
      </c>
      <c r="I1725" s="24">
        <v>215269.4</v>
      </c>
      <c r="J1725" s="3">
        <v>1997</v>
      </c>
      <c r="K1725" s="4">
        <f>IF(M1725-('MKG (best case)'!$K$2-J1725)&lt;=0,0,M1725-('MKG (best case)'!$K$2-J1725))</f>
        <v>6</v>
      </c>
      <c r="L1725" s="21">
        <f>VLOOKUP(A1725,Übersicht!$C$2:$F$67,4,FALSE)</f>
        <v>30</v>
      </c>
      <c r="M1725" s="21">
        <f>VLOOKUP(A1725,Übersicht!$C$2:$F$67,4,FALSE)</f>
        <v>30</v>
      </c>
      <c r="N1725" s="3" t="s">
        <v>67</v>
      </c>
      <c r="O1725" s="3">
        <v>1</v>
      </c>
      <c r="P1725" s="4">
        <f>VLOOKUP(A1725,Übersicht!$C$2:$I$67,7,FALSE)*100</f>
        <v>100</v>
      </c>
      <c r="Q1725" s="4" t="s">
        <v>67</v>
      </c>
      <c r="R1725" s="4">
        <f>VLOOKUP(A1725,Übersicht!$C$2:$J$67,8,FALSE)*100</f>
        <v>100</v>
      </c>
      <c r="S1725" s="4" t="str">
        <f>VLOOKUP(A1725,Übersicht!$C$2:$K$67,9,FALSE)</f>
        <v>-</v>
      </c>
      <c r="T1725" s="4" t="str">
        <f>VLOOKUP(A1725,Übersicht!$C$2:$L$67,10,FALSE)</f>
        <v>-</v>
      </c>
      <c r="U1725" s="25">
        <f>VLOOKUP(A1725,Übersicht!$C$2:$M$67,11,FALSE)</f>
        <v>170</v>
      </c>
      <c r="V1725" s="25" t="str">
        <f>VLOOKUP(A1725,Übersicht!$C$2:$N$67,12,FALSE)</f>
        <v>-</v>
      </c>
      <c r="W1725" s="25" t="str">
        <f>VLOOKUP(A1725,Übersicht!$C$2:$O$67,13,FALSE)</f>
        <v>-</v>
      </c>
      <c r="X1725" s="4" t="s">
        <v>67</v>
      </c>
    </row>
    <row r="1726" spans="1:24" x14ac:dyDescent="0.35">
      <c r="A1726" s="4">
        <v>4400</v>
      </c>
      <c r="B1726" t="s">
        <v>52</v>
      </c>
      <c r="C1726" s="21" t="s">
        <v>60</v>
      </c>
      <c r="D1726" s="23">
        <f>VLOOKUP(A1726,Übersicht!$C$2:$D$67,2,FALSE)</f>
        <v>0</v>
      </c>
      <c r="E1726" s="23">
        <f>VLOOKUP(A1726,Übersicht!$C$2:$E$67,3,FALSE)</f>
        <v>0</v>
      </c>
      <c r="F1726" s="3">
        <v>1720</v>
      </c>
      <c r="G1726" s="3">
        <f>VLOOKUP(A1726,Übersicht!$C$2:$P$67,14,FALSE)</f>
        <v>4</v>
      </c>
      <c r="H1726" s="3">
        <v>1</v>
      </c>
      <c r="I1726" s="24">
        <v>215269.4</v>
      </c>
      <c r="J1726" s="3">
        <v>1998</v>
      </c>
      <c r="K1726" s="4">
        <f>IF(M1726-('MKG (best case)'!$K$2-J1726)&lt;=0,0,M1726-('MKG (best case)'!$K$2-J1726))</f>
        <v>7</v>
      </c>
      <c r="L1726" s="21">
        <f>VLOOKUP(A1726,Übersicht!$C$2:$F$67,4,FALSE)</f>
        <v>30</v>
      </c>
      <c r="M1726" s="21">
        <f>VLOOKUP(A1726,Übersicht!$C$2:$F$67,4,FALSE)</f>
        <v>30</v>
      </c>
      <c r="N1726" s="3" t="s">
        <v>67</v>
      </c>
      <c r="O1726" s="3">
        <v>1</v>
      </c>
      <c r="P1726" s="4">
        <f>VLOOKUP(A1726,Übersicht!$C$2:$I$67,7,FALSE)*100</f>
        <v>100</v>
      </c>
      <c r="Q1726" s="4" t="s">
        <v>67</v>
      </c>
      <c r="R1726" s="4">
        <f>VLOOKUP(A1726,Übersicht!$C$2:$J$67,8,FALSE)*100</f>
        <v>100</v>
      </c>
      <c r="S1726" s="4" t="str">
        <f>VLOOKUP(A1726,Übersicht!$C$2:$K$67,9,FALSE)</f>
        <v>-</v>
      </c>
      <c r="T1726" s="4" t="str">
        <f>VLOOKUP(A1726,Übersicht!$C$2:$L$67,10,FALSE)</f>
        <v>-</v>
      </c>
      <c r="U1726" s="25">
        <f>VLOOKUP(A1726,Übersicht!$C$2:$M$67,11,FALSE)</f>
        <v>170</v>
      </c>
      <c r="V1726" s="25" t="str">
        <f>VLOOKUP(A1726,Übersicht!$C$2:$N$67,12,FALSE)</f>
        <v>-</v>
      </c>
      <c r="W1726" s="25" t="str">
        <f>VLOOKUP(A1726,Übersicht!$C$2:$O$67,13,FALSE)</f>
        <v>-</v>
      </c>
      <c r="X1726" s="4" t="s">
        <v>67</v>
      </c>
    </row>
    <row r="1727" spans="1:24" x14ac:dyDescent="0.35">
      <c r="A1727" s="4">
        <v>4400</v>
      </c>
      <c r="B1727" t="s">
        <v>52</v>
      </c>
      <c r="C1727" s="21" t="s">
        <v>60</v>
      </c>
      <c r="D1727" s="23">
        <f>VLOOKUP(A1727,Übersicht!$C$2:$D$67,2,FALSE)</f>
        <v>0</v>
      </c>
      <c r="E1727" s="23">
        <f>VLOOKUP(A1727,Übersicht!$C$2:$E$67,3,FALSE)</f>
        <v>0</v>
      </c>
      <c r="F1727" s="3">
        <v>1721</v>
      </c>
      <c r="G1727" s="3">
        <f>VLOOKUP(A1727,Übersicht!$C$2:$P$67,14,FALSE)</f>
        <v>4</v>
      </c>
      <c r="H1727" s="3">
        <v>1</v>
      </c>
      <c r="I1727" s="24">
        <v>215269.4</v>
      </c>
      <c r="J1727" s="3">
        <v>1999</v>
      </c>
      <c r="K1727" s="4">
        <f>IF(M1727-('MKG (best case)'!$K$2-J1727)&lt;=0,0,M1727-('MKG (best case)'!$K$2-J1727))</f>
        <v>8</v>
      </c>
      <c r="L1727" s="21">
        <f>VLOOKUP(A1727,Übersicht!$C$2:$F$67,4,FALSE)</f>
        <v>30</v>
      </c>
      <c r="M1727" s="21">
        <f>VLOOKUP(A1727,Übersicht!$C$2:$F$67,4,FALSE)</f>
        <v>30</v>
      </c>
      <c r="N1727" s="3" t="s">
        <v>67</v>
      </c>
      <c r="O1727" s="3">
        <v>1</v>
      </c>
      <c r="P1727" s="4">
        <f>VLOOKUP(A1727,Übersicht!$C$2:$I$67,7,FALSE)*100</f>
        <v>100</v>
      </c>
      <c r="Q1727" s="4" t="s">
        <v>67</v>
      </c>
      <c r="R1727" s="4">
        <f>VLOOKUP(A1727,Übersicht!$C$2:$J$67,8,FALSE)*100</f>
        <v>100</v>
      </c>
      <c r="S1727" s="4" t="str">
        <f>VLOOKUP(A1727,Übersicht!$C$2:$K$67,9,FALSE)</f>
        <v>-</v>
      </c>
      <c r="T1727" s="4" t="str">
        <f>VLOOKUP(A1727,Übersicht!$C$2:$L$67,10,FALSE)</f>
        <v>-</v>
      </c>
      <c r="U1727" s="25">
        <f>VLOOKUP(A1727,Übersicht!$C$2:$M$67,11,FALSE)</f>
        <v>170</v>
      </c>
      <c r="V1727" s="25" t="str">
        <f>VLOOKUP(A1727,Übersicht!$C$2:$N$67,12,FALSE)</f>
        <v>-</v>
      </c>
      <c r="W1727" s="25" t="str">
        <f>VLOOKUP(A1727,Übersicht!$C$2:$O$67,13,FALSE)</f>
        <v>-</v>
      </c>
      <c r="X1727" s="4" t="s">
        <v>67</v>
      </c>
    </row>
    <row r="1728" spans="1:24" x14ac:dyDescent="0.35">
      <c r="A1728" s="4">
        <v>4400</v>
      </c>
      <c r="B1728" t="s">
        <v>52</v>
      </c>
      <c r="C1728" s="21" t="s">
        <v>60</v>
      </c>
      <c r="D1728" s="23">
        <f>VLOOKUP(A1728,Übersicht!$C$2:$D$67,2,FALSE)</f>
        <v>0</v>
      </c>
      <c r="E1728" s="23">
        <f>VLOOKUP(A1728,Übersicht!$C$2:$E$67,3,FALSE)</f>
        <v>0</v>
      </c>
      <c r="F1728" s="3">
        <v>1722</v>
      </c>
      <c r="G1728" s="3">
        <f>VLOOKUP(A1728,Übersicht!$C$2:$P$67,14,FALSE)</f>
        <v>4</v>
      </c>
      <c r="H1728" s="3">
        <v>1</v>
      </c>
      <c r="I1728" s="24">
        <v>215269.4</v>
      </c>
      <c r="J1728" s="3">
        <v>2000</v>
      </c>
      <c r="K1728" s="4">
        <f>IF(M1728-('MKG (best case)'!$K$2-J1728)&lt;=0,0,M1728-('MKG (best case)'!$K$2-J1728))</f>
        <v>9</v>
      </c>
      <c r="L1728" s="21">
        <f>VLOOKUP(A1728,Übersicht!$C$2:$F$67,4,FALSE)</f>
        <v>30</v>
      </c>
      <c r="M1728" s="21">
        <f>VLOOKUP(A1728,Übersicht!$C$2:$F$67,4,FALSE)</f>
        <v>30</v>
      </c>
      <c r="N1728" s="3" t="s">
        <v>67</v>
      </c>
      <c r="O1728" s="3">
        <v>1</v>
      </c>
      <c r="P1728" s="4">
        <f>VLOOKUP(A1728,Übersicht!$C$2:$I$67,7,FALSE)*100</f>
        <v>100</v>
      </c>
      <c r="Q1728" s="4" t="s">
        <v>67</v>
      </c>
      <c r="R1728" s="4">
        <f>VLOOKUP(A1728,Übersicht!$C$2:$J$67,8,FALSE)*100</f>
        <v>100</v>
      </c>
      <c r="S1728" s="4" t="str">
        <f>VLOOKUP(A1728,Übersicht!$C$2:$K$67,9,FALSE)</f>
        <v>-</v>
      </c>
      <c r="T1728" s="4" t="str">
        <f>VLOOKUP(A1728,Übersicht!$C$2:$L$67,10,FALSE)</f>
        <v>-</v>
      </c>
      <c r="U1728" s="25">
        <f>VLOOKUP(A1728,Übersicht!$C$2:$M$67,11,FALSE)</f>
        <v>170</v>
      </c>
      <c r="V1728" s="25" t="str">
        <f>VLOOKUP(A1728,Übersicht!$C$2:$N$67,12,FALSE)</f>
        <v>-</v>
      </c>
      <c r="W1728" s="25" t="str">
        <f>VLOOKUP(A1728,Übersicht!$C$2:$O$67,13,FALSE)</f>
        <v>-</v>
      </c>
      <c r="X1728" s="4" t="s">
        <v>67</v>
      </c>
    </row>
    <row r="1729" spans="1:24" x14ac:dyDescent="0.35">
      <c r="A1729" s="4">
        <v>4400</v>
      </c>
      <c r="B1729" t="s">
        <v>52</v>
      </c>
      <c r="C1729" s="21" t="s">
        <v>60</v>
      </c>
      <c r="D1729" s="23">
        <f>VLOOKUP(A1729,Übersicht!$C$2:$D$67,2,FALSE)</f>
        <v>0</v>
      </c>
      <c r="E1729" s="23">
        <f>VLOOKUP(A1729,Übersicht!$C$2:$E$67,3,FALSE)</f>
        <v>0</v>
      </c>
      <c r="F1729" s="3">
        <v>1723</v>
      </c>
      <c r="G1729" s="3">
        <f>VLOOKUP(A1729,Übersicht!$C$2:$P$67,14,FALSE)</f>
        <v>4</v>
      </c>
      <c r="H1729" s="3">
        <v>1</v>
      </c>
      <c r="I1729" s="24">
        <v>215269.4</v>
      </c>
      <c r="J1729" s="3">
        <v>2001</v>
      </c>
      <c r="K1729" s="4">
        <f>IF(M1729-('MKG (best case)'!$K$2-J1729)&lt;=0,0,M1729-('MKG (best case)'!$K$2-J1729))</f>
        <v>10</v>
      </c>
      <c r="L1729" s="21">
        <f>VLOOKUP(A1729,Übersicht!$C$2:$F$67,4,FALSE)</f>
        <v>30</v>
      </c>
      <c r="M1729" s="21">
        <f>VLOOKUP(A1729,Übersicht!$C$2:$F$67,4,FALSE)</f>
        <v>30</v>
      </c>
      <c r="N1729" s="3" t="s">
        <v>67</v>
      </c>
      <c r="O1729" s="3">
        <v>1</v>
      </c>
      <c r="P1729" s="4">
        <f>VLOOKUP(A1729,Übersicht!$C$2:$I$67,7,FALSE)*100</f>
        <v>100</v>
      </c>
      <c r="Q1729" s="4" t="s">
        <v>67</v>
      </c>
      <c r="R1729" s="4">
        <f>VLOOKUP(A1729,Übersicht!$C$2:$J$67,8,FALSE)*100</f>
        <v>100</v>
      </c>
      <c r="S1729" s="4" t="str">
        <f>VLOOKUP(A1729,Übersicht!$C$2:$K$67,9,FALSE)</f>
        <v>-</v>
      </c>
      <c r="T1729" s="4" t="str">
        <f>VLOOKUP(A1729,Übersicht!$C$2:$L$67,10,FALSE)</f>
        <v>-</v>
      </c>
      <c r="U1729" s="25">
        <f>VLOOKUP(A1729,Übersicht!$C$2:$M$67,11,FALSE)</f>
        <v>170</v>
      </c>
      <c r="V1729" s="25" t="str">
        <f>VLOOKUP(A1729,Übersicht!$C$2:$N$67,12,FALSE)</f>
        <v>-</v>
      </c>
      <c r="W1729" s="25" t="str">
        <f>VLOOKUP(A1729,Übersicht!$C$2:$O$67,13,FALSE)</f>
        <v>-</v>
      </c>
      <c r="X1729" s="4" t="s">
        <v>67</v>
      </c>
    </row>
    <row r="1730" spans="1:24" x14ac:dyDescent="0.35">
      <c r="A1730" s="4">
        <v>4400</v>
      </c>
      <c r="B1730" t="s">
        <v>52</v>
      </c>
      <c r="C1730" s="21" t="s">
        <v>60</v>
      </c>
      <c r="D1730" s="23">
        <f>VLOOKUP(A1730,Übersicht!$C$2:$D$67,2,FALSE)</f>
        <v>0</v>
      </c>
      <c r="E1730" s="23">
        <f>VLOOKUP(A1730,Übersicht!$C$2:$E$67,3,FALSE)</f>
        <v>0</v>
      </c>
      <c r="F1730" s="3">
        <v>1724</v>
      </c>
      <c r="G1730" s="3">
        <f>VLOOKUP(A1730,Übersicht!$C$2:$P$67,14,FALSE)</f>
        <v>4</v>
      </c>
      <c r="H1730" s="3">
        <v>1</v>
      </c>
      <c r="I1730" s="24">
        <v>215269.4</v>
      </c>
      <c r="J1730" s="3">
        <v>2002</v>
      </c>
      <c r="K1730" s="4">
        <f>IF(M1730-('MKG (best case)'!$K$2-J1730)&lt;=0,0,M1730-('MKG (best case)'!$K$2-J1730))</f>
        <v>11</v>
      </c>
      <c r="L1730" s="21">
        <f>VLOOKUP(A1730,Übersicht!$C$2:$F$67,4,FALSE)</f>
        <v>30</v>
      </c>
      <c r="M1730" s="21">
        <f>VLOOKUP(A1730,Übersicht!$C$2:$F$67,4,FALSE)</f>
        <v>30</v>
      </c>
      <c r="N1730" s="3" t="s">
        <v>67</v>
      </c>
      <c r="O1730" s="3">
        <v>1</v>
      </c>
      <c r="P1730" s="4">
        <f>VLOOKUP(A1730,Übersicht!$C$2:$I$67,7,FALSE)*100</f>
        <v>100</v>
      </c>
      <c r="Q1730" s="4" t="s">
        <v>67</v>
      </c>
      <c r="R1730" s="4">
        <f>VLOOKUP(A1730,Übersicht!$C$2:$J$67,8,FALSE)*100</f>
        <v>100</v>
      </c>
      <c r="S1730" s="4" t="str">
        <f>VLOOKUP(A1730,Übersicht!$C$2:$K$67,9,FALSE)</f>
        <v>-</v>
      </c>
      <c r="T1730" s="4" t="str">
        <f>VLOOKUP(A1730,Übersicht!$C$2:$L$67,10,FALSE)</f>
        <v>-</v>
      </c>
      <c r="U1730" s="25">
        <f>VLOOKUP(A1730,Übersicht!$C$2:$M$67,11,FALSE)</f>
        <v>170</v>
      </c>
      <c r="V1730" s="25" t="str">
        <f>VLOOKUP(A1730,Übersicht!$C$2:$N$67,12,FALSE)</f>
        <v>-</v>
      </c>
      <c r="W1730" s="25" t="str">
        <f>VLOOKUP(A1730,Übersicht!$C$2:$O$67,13,FALSE)</f>
        <v>-</v>
      </c>
      <c r="X1730" s="4" t="s">
        <v>67</v>
      </c>
    </row>
    <row r="1731" spans="1:24" x14ac:dyDescent="0.35">
      <c r="A1731" s="4">
        <v>4400</v>
      </c>
      <c r="B1731" t="s">
        <v>52</v>
      </c>
      <c r="C1731" s="21" t="s">
        <v>60</v>
      </c>
      <c r="D1731" s="23">
        <f>VLOOKUP(A1731,Übersicht!$C$2:$D$67,2,FALSE)</f>
        <v>0</v>
      </c>
      <c r="E1731" s="23">
        <f>VLOOKUP(A1731,Übersicht!$C$2:$E$67,3,FALSE)</f>
        <v>0</v>
      </c>
      <c r="F1731" s="3">
        <v>1725</v>
      </c>
      <c r="G1731" s="3">
        <f>VLOOKUP(A1731,Übersicht!$C$2:$P$67,14,FALSE)</f>
        <v>4</v>
      </c>
      <c r="H1731" s="3">
        <v>1</v>
      </c>
      <c r="I1731" s="24">
        <v>215269.4</v>
      </c>
      <c r="J1731" s="3">
        <v>2003</v>
      </c>
      <c r="K1731" s="4">
        <f>IF(M1731-('MKG (best case)'!$K$2-J1731)&lt;=0,0,M1731-('MKG (best case)'!$K$2-J1731))</f>
        <v>12</v>
      </c>
      <c r="L1731" s="21">
        <f>VLOOKUP(A1731,Übersicht!$C$2:$F$67,4,FALSE)</f>
        <v>30</v>
      </c>
      <c r="M1731" s="21">
        <f>VLOOKUP(A1731,Übersicht!$C$2:$F$67,4,FALSE)</f>
        <v>30</v>
      </c>
      <c r="N1731" s="3" t="s">
        <v>67</v>
      </c>
      <c r="O1731" s="3">
        <v>1</v>
      </c>
      <c r="P1731" s="4">
        <f>VLOOKUP(A1731,Übersicht!$C$2:$I$67,7,FALSE)*100</f>
        <v>100</v>
      </c>
      <c r="Q1731" s="4" t="s">
        <v>67</v>
      </c>
      <c r="R1731" s="4">
        <f>VLOOKUP(A1731,Übersicht!$C$2:$J$67,8,FALSE)*100</f>
        <v>100</v>
      </c>
      <c r="S1731" s="4" t="str">
        <f>VLOOKUP(A1731,Übersicht!$C$2:$K$67,9,FALSE)</f>
        <v>-</v>
      </c>
      <c r="T1731" s="4" t="str">
        <f>VLOOKUP(A1731,Übersicht!$C$2:$L$67,10,FALSE)</f>
        <v>-</v>
      </c>
      <c r="U1731" s="25">
        <f>VLOOKUP(A1731,Übersicht!$C$2:$M$67,11,FALSE)</f>
        <v>170</v>
      </c>
      <c r="V1731" s="25" t="str">
        <f>VLOOKUP(A1731,Übersicht!$C$2:$N$67,12,FALSE)</f>
        <v>-</v>
      </c>
      <c r="W1731" s="25" t="str">
        <f>VLOOKUP(A1731,Übersicht!$C$2:$O$67,13,FALSE)</f>
        <v>-</v>
      </c>
      <c r="X1731" s="4" t="s">
        <v>67</v>
      </c>
    </row>
    <row r="1732" spans="1:24" x14ac:dyDescent="0.35">
      <c r="A1732" s="4">
        <v>4400</v>
      </c>
      <c r="B1732" t="s">
        <v>52</v>
      </c>
      <c r="C1732" s="21" t="s">
        <v>60</v>
      </c>
      <c r="D1732" s="23">
        <f>VLOOKUP(A1732,Übersicht!$C$2:$D$67,2,FALSE)</f>
        <v>0</v>
      </c>
      <c r="E1732" s="23">
        <f>VLOOKUP(A1732,Übersicht!$C$2:$E$67,3,FALSE)</f>
        <v>0</v>
      </c>
      <c r="F1732" s="3">
        <v>1726</v>
      </c>
      <c r="G1732" s="3">
        <f>VLOOKUP(A1732,Übersicht!$C$2:$P$67,14,FALSE)</f>
        <v>4</v>
      </c>
      <c r="H1732" s="3">
        <v>1</v>
      </c>
      <c r="I1732" s="24">
        <v>215269.4</v>
      </c>
      <c r="J1732" s="3">
        <v>2004</v>
      </c>
      <c r="K1732" s="4">
        <f>IF(M1732-('MKG (best case)'!$K$2-J1732)&lt;=0,0,M1732-('MKG (best case)'!$K$2-J1732))</f>
        <v>13</v>
      </c>
      <c r="L1732" s="21">
        <f>VLOOKUP(A1732,Übersicht!$C$2:$F$67,4,FALSE)</f>
        <v>30</v>
      </c>
      <c r="M1732" s="21">
        <f>VLOOKUP(A1732,Übersicht!$C$2:$F$67,4,FALSE)</f>
        <v>30</v>
      </c>
      <c r="N1732" s="3" t="s">
        <v>67</v>
      </c>
      <c r="O1732" s="3">
        <v>1</v>
      </c>
      <c r="P1732" s="4">
        <f>VLOOKUP(A1732,Übersicht!$C$2:$I$67,7,FALSE)*100</f>
        <v>100</v>
      </c>
      <c r="Q1732" s="4" t="s">
        <v>67</v>
      </c>
      <c r="R1732" s="4">
        <f>VLOOKUP(A1732,Übersicht!$C$2:$J$67,8,FALSE)*100</f>
        <v>100</v>
      </c>
      <c r="S1732" s="4" t="str">
        <f>VLOOKUP(A1732,Übersicht!$C$2:$K$67,9,FALSE)</f>
        <v>-</v>
      </c>
      <c r="T1732" s="4" t="str">
        <f>VLOOKUP(A1732,Übersicht!$C$2:$L$67,10,FALSE)</f>
        <v>-</v>
      </c>
      <c r="U1732" s="25">
        <f>VLOOKUP(A1732,Übersicht!$C$2:$M$67,11,FALSE)</f>
        <v>170</v>
      </c>
      <c r="V1732" s="25" t="str">
        <f>VLOOKUP(A1732,Übersicht!$C$2:$N$67,12,FALSE)</f>
        <v>-</v>
      </c>
      <c r="W1732" s="25" t="str">
        <f>VLOOKUP(A1732,Übersicht!$C$2:$O$67,13,FALSE)</f>
        <v>-</v>
      </c>
      <c r="X1732" s="4" t="s">
        <v>67</v>
      </c>
    </row>
    <row r="1733" spans="1:24" x14ac:dyDescent="0.35">
      <c r="A1733" s="4">
        <v>4400</v>
      </c>
      <c r="B1733" t="s">
        <v>52</v>
      </c>
      <c r="C1733" s="21" t="s">
        <v>60</v>
      </c>
      <c r="D1733" s="23">
        <f>VLOOKUP(A1733,Übersicht!$C$2:$D$67,2,FALSE)</f>
        <v>0</v>
      </c>
      <c r="E1733" s="23">
        <f>VLOOKUP(A1733,Übersicht!$C$2:$E$67,3,FALSE)</f>
        <v>0</v>
      </c>
      <c r="F1733" s="3">
        <v>1727</v>
      </c>
      <c r="G1733" s="3">
        <f>VLOOKUP(A1733,Übersicht!$C$2:$P$67,14,FALSE)</f>
        <v>4</v>
      </c>
      <c r="H1733" s="3">
        <v>1</v>
      </c>
      <c r="I1733" s="24">
        <v>215269.4</v>
      </c>
      <c r="J1733" s="3">
        <v>2005</v>
      </c>
      <c r="K1733" s="4">
        <f>IF(M1733-('MKG (best case)'!$K$2-J1733)&lt;=0,0,M1733-('MKG (best case)'!$K$2-J1733))</f>
        <v>14</v>
      </c>
      <c r="L1733" s="21">
        <f>VLOOKUP(A1733,Übersicht!$C$2:$F$67,4,FALSE)</f>
        <v>30</v>
      </c>
      <c r="M1733" s="21">
        <f>VLOOKUP(A1733,Übersicht!$C$2:$F$67,4,FALSE)</f>
        <v>30</v>
      </c>
      <c r="N1733" s="3" t="s">
        <v>67</v>
      </c>
      <c r="O1733" s="3">
        <v>1</v>
      </c>
      <c r="P1733" s="4">
        <f>VLOOKUP(A1733,Übersicht!$C$2:$I$67,7,FALSE)*100</f>
        <v>100</v>
      </c>
      <c r="Q1733" s="4" t="s">
        <v>67</v>
      </c>
      <c r="R1733" s="4">
        <f>VLOOKUP(A1733,Übersicht!$C$2:$J$67,8,FALSE)*100</f>
        <v>100</v>
      </c>
      <c r="S1733" s="4" t="str">
        <f>VLOOKUP(A1733,Übersicht!$C$2:$K$67,9,FALSE)</f>
        <v>-</v>
      </c>
      <c r="T1733" s="4" t="str">
        <f>VLOOKUP(A1733,Übersicht!$C$2:$L$67,10,FALSE)</f>
        <v>-</v>
      </c>
      <c r="U1733" s="25">
        <f>VLOOKUP(A1733,Übersicht!$C$2:$M$67,11,FALSE)</f>
        <v>170</v>
      </c>
      <c r="V1733" s="25" t="str">
        <f>VLOOKUP(A1733,Übersicht!$C$2:$N$67,12,FALSE)</f>
        <v>-</v>
      </c>
      <c r="W1733" s="25" t="str">
        <f>VLOOKUP(A1733,Übersicht!$C$2:$O$67,13,FALSE)</f>
        <v>-</v>
      </c>
      <c r="X1733" s="4" t="s">
        <v>67</v>
      </c>
    </row>
    <row r="1734" spans="1:24" x14ac:dyDescent="0.35">
      <c r="A1734" s="4">
        <v>4400</v>
      </c>
      <c r="B1734" t="s">
        <v>52</v>
      </c>
      <c r="C1734" s="21" t="s">
        <v>60</v>
      </c>
      <c r="D1734" s="23">
        <f>VLOOKUP(A1734,Übersicht!$C$2:$D$67,2,FALSE)</f>
        <v>0</v>
      </c>
      <c r="E1734" s="23">
        <f>VLOOKUP(A1734,Übersicht!$C$2:$E$67,3,FALSE)</f>
        <v>0</v>
      </c>
      <c r="F1734" s="3">
        <v>1728</v>
      </c>
      <c r="G1734" s="3">
        <f>VLOOKUP(A1734,Übersicht!$C$2:$P$67,14,FALSE)</f>
        <v>4</v>
      </c>
      <c r="H1734" s="3">
        <v>1</v>
      </c>
      <c r="I1734" s="24">
        <v>215269.4</v>
      </c>
      <c r="J1734" s="3">
        <v>2006</v>
      </c>
      <c r="K1734" s="4">
        <f>IF(M1734-('MKG (best case)'!$K$2-J1734)&lt;=0,0,M1734-('MKG (best case)'!$K$2-J1734))</f>
        <v>15</v>
      </c>
      <c r="L1734" s="21">
        <f>VLOOKUP(A1734,Übersicht!$C$2:$F$67,4,FALSE)</f>
        <v>30</v>
      </c>
      <c r="M1734" s="21">
        <f>VLOOKUP(A1734,Übersicht!$C$2:$F$67,4,FALSE)</f>
        <v>30</v>
      </c>
      <c r="N1734" s="3" t="s">
        <v>67</v>
      </c>
      <c r="O1734" s="3">
        <v>1</v>
      </c>
      <c r="P1734" s="4">
        <f>VLOOKUP(A1734,Übersicht!$C$2:$I$67,7,FALSE)*100</f>
        <v>100</v>
      </c>
      <c r="Q1734" s="4" t="s">
        <v>67</v>
      </c>
      <c r="R1734" s="4">
        <f>VLOOKUP(A1734,Übersicht!$C$2:$J$67,8,FALSE)*100</f>
        <v>100</v>
      </c>
      <c r="S1734" s="4" t="str">
        <f>VLOOKUP(A1734,Übersicht!$C$2:$K$67,9,FALSE)</f>
        <v>-</v>
      </c>
      <c r="T1734" s="4" t="str">
        <f>VLOOKUP(A1734,Übersicht!$C$2:$L$67,10,FALSE)</f>
        <v>-</v>
      </c>
      <c r="U1734" s="25">
        <f>VLOOKUP(A1734,Übersicht!$C$2:$M$67,11,FALSE)</f>
        <v>170</v>
      </c>
      <c r="V1734" s="25" t="str">
        <f>VLOOKUP(A1734,Übersicht!$C$2:$N$67,12,FALSE)</f>
        <v>-</v>
      </c>
      <c r="W1734" s="25" t="str">
        <f>VLOOKUP(A1734,Übersicht!$C$2:$O$67,13,FALSE)</f>
        <v>-</v>
      </c>
      <c r="X1734" s="4" t="s">
        <v>67</v>
      </c>
    </row>
    <row r="1735" spans="1:24" x14ac:dyDescent="0.35">
      <c r="A1735" s="4">
        <v>4400</v>
      </c>
      <c r="B1735" t="s">
        <v>52</v>
      </c>
      <c r="C1735" s="21" t="s">
        <v>60</v>
      </c>
      <c r="D1735" s="23">
        <f>VLOOKUP(A1735,Übersicht!$C$2:$D$67,2,FALSE)</f>
        <v>0</v>
      </c>
      <c r="E1735" s="23">
        <f>VLOOKUP(A1735,Übersicht!$C$2:$E$67,3,FALSE)</f>
        <v>0</v>
      </c>
      <c r="F1735" s="3">
        <v>1729</v>
      </c>
      <c r="G1735" s="3">
        <f>VLOOKUP(A1735,Übersicht!$C$2:$P$67,14,FALSE)</f>
        <v>4</v>
      </c>
      <c r="H1735" s="3">
        <v>1</v>
      </c>
      <c r="I1735" s="24">
        <v>215269.4</v>
      </c>
      <c r="J1735" s="3">
        <v>2007</v>
      </c>
      <c r="K1735" s="4">
        <f>IF(M1735-('MKG (best case)'!$K$2-J1735)&lt;=0,0,M1735-('MKG (best case)'!$K$2-J1735))</f>
        <v>16</v>
      </c>
      <c r="L1735" s="21">
        <f>VLOOKUP(A1735,Übersicht!$C$2:$F$67,4,FALSE)</f>
        <v>30</v>
      </c>
      <c r="M1735" s="21">
        <f>VLOOKUP(A1735,Übersicht!$C$2:$F$67,4,FALSE)</f>
        <v>30</v>
      </c>
      <c r="N1735" s="3" t="s">
        <v>67</v>
      </c>
      <c r="O1735" s="3">
        <v>1</v>
      </c>
      <c r="P1735" s="4">
        <f>VLOOKUP(A1735,Übersicht!$C$2:$I$67,7,FALSE)*100</f>
        <v>100</v>
      </c>
      <c r="Q1735" s="4" t="s">
        <v>67</v>
      </c>
      <c r="R1735" s="4">
        <f>VLOOKUP(A1735,Übersicht!$C$2:$J$67,8,FALSE)*100</f>
        <v>100</v>
      </c>
      <c r="S1735" s="4" t="str">
        <f>VLOOKUP(A1735,Übersicht!$C$2:$K$67,9,FALSE)</f>
        <v>-</v>
      </c>
      <c r="T1735" s="4" t="str">
        <f>VLOOKUP(A1735,Übersicht!$C$2:$L$67,10,FALSE)</f>
        <v>-</v>
      </c>
      <c r="U1735" s="25">
        <f>VLOOKUP(A1735,Übersicht!$C$2:$M$67,11,FALSE)</f>
        <v>170</v>
      </c>
      <c r="V1735" s="25" t="str">
        <f>VLOOKUP(A1735,Übersicht!$C$2:$N$67,12,FALSE)</f>
        <v>-</v>
      </c>
      <c r="W1735" s="25" t="str">
        <f>VLOOKUP(A1735,Übersicht!$C$2:$O$67,13,FALSE)</f>
        <v>-</v>
      </c>
      <c r="X1735" s="4" t="s">
        <v>67</v>
      </c>
    </row>
    <row r="1736" spans="1:24" x14ac:dyDescent="0.35">
      <c r="A1736" s="4">
        <v>4400</v>
      </c>
      <c r="B1736" t="s">
        <v>52</v>
      </c>
      <c r="C1736" s="21" t="s">
        <v>60</v>
      </c>
      <c r="D1736" s="23">
        <f>VLOOKUP(A1736,Übersicht!$C$2:$D$67,2,FALSE)</f>
        <v>0</v>
      </c>
      <c r="E1736" s="23">
        <f>VLOOKUP(A1736,Übersicht!$C$2:$E$67,3,FALSE)</f>
        <v>0</v>
      </c>
      <c r="F1736" s="3">
        <v>1730</v>
      </c>
      <c r="G1736" s="3">
        <f>VLOOKUP(A1736,Übersicht!$C$2:$P$67,14,FALSE)</f>
        <v>4</v>
      </c>
      <c r="H1736" s="3">
        <v>1</v>
      </c>
      <c r="I1736" s="24">
        <v>215269.4</v>
      </c>
      <c r="J1736" s="3">
        <v>2008</v>
      </c>
      <c r="K1736" s="4">
        <f>IF(M1736-('MKG (best case)'!$K$2-J1736)&lt;=0,0,M1736-('MKG (best case)'!$K$2-J1736))</f>
        <v>17</v>
      </c>
      <c r="L1736" s="21">
        <f>VLOOKUP(A1736,Übersicht!$C$2:$F$67,4,FALSE)</f>
        <v>30</v>
      </c>
      <c r="M1736" s="21">
        <f>VLOOKUP(A1736,Übersicht!$C$2:$F$67,4,FALSE)</f>
        <v>30</v>
      </c>
      <c r="N1736" s="3" t="s">
        <v>67</v>
      </c>
      <c r="O1736" s="3">
        <v>1</v>
      </c>
      <c r="P1736" s="4">
        <f>VLOOKUP(A1736,Übersicht!$C$2:$I$67,7,FALSE)*100</f>
        <v>100</v>
      </c>
      <c r="Q1736" s="4" t="s">
        <v>67</v>
      </c>
      <c r="R1736" s="4">
        <f>VLOOKUP(A1736,Übersicht!$C$2:$J$67,8,FALSE)*100</f>
        <v>100</v>
      </c>
      <c r="S1736" s="4" t="str">
        <f>VLOOKUP(A1736,Übersicht!$C$2:$K$67,9,FALSE)</f>
        <v>-</v>
      </c>
      <c r="T1736" s="4" t="str">
        <f>VLOOKUP(A1736,Übersicht!$C$2:$L$67,10,FALSE)</f>
        <v>-</v>
      </c>
      <c r="U1736" s="25">
        <f>VLOOKUP(A1736,Übersicht!$C$2:$M$67,11,FALSE)</f>
        <v>170</v>
      </c>
      <c r="V1736" s="25" t="str">
        <f>VLOOKUP(A1736,Übersicht!$C$2:$N$67,12,FALSE)</f>
        <v>-</v>
      </c>
      <c r="W1736" s="25" t="str">
        <f>VLOOKUP(A1736,Übersicht!$C$2:$O$67,13,FALSE)</f>
        <v>-</v>
      </c>
      <c r="X1736" s="4" t="s">
        <v>67</v>
      </c>
    </row>
    <row r="1737" spans="1:24" x14ac:dyDescent="0.35">
      <c r="A1737" s="4">
        <v>4400</v>
      </c>
      <c r="B1737" t="s">
        <v>52</v>
      </c>
      <c r="C1737" s="21" t="s">
        <v>60</v>
      </c>
      <c r="D1737" s="23">
        <f>VLOOKUP(A1737,Übersicht!$C$2:$D$67,2,FALSE)</f>
        <v>0</v>
      </c>
      <c r="E1737" s="23">
        <f>VLOOKUP(A1737,Übersicht!$C$2:$E$67,3,FALSE)</f>
        <v>0</v>
      </c>
      <c r="F1737" s="3">
        <v>1731</v>
      </c>
      <c r="G1737" s="3">
        <f>VLOOKUP(A1737,Übersicht!$C$2:$P$67,14,FALSE)</f>
        <v>4</v>
      </c>
      <c r="H1737" s="3">
        <v>1</v>
      </c>
      <c r="I1737" s="24">
        <v>215269.4</v>
      </c>
      <c r="J1737" s="3">
        <v>2009</v>
      </c>
      <c r="K1737" s="4">
        <f>IF(M1737-('MKG (best case)'!$K$2-J1737)&lt;=0,0,M1737-('MKG (best case)'!$K$2-J1737))</f>
        <v>18</v>
      </c>
      <c r="L1737" s="21">
        <f>VLOOKUP(A1737,Übersicht!$C$2:$F$67,4,FALSE)</f>
        <v>30</v>
      </c>
      <c r="M1737" s="21">
        <f>VLOOKUP(A1737,Übersicht!$C$2:$F$67,4,FALSE)</f>
        <v>30</v>
      </c>
      <c r="N1737" s="3" t="s">
        <v>67</v>
      </c>
      <c r="O1737" s="3">
        <v>1</v>
      </c>
      <c r="P1737" s="4">
        <f>VLOOKUP(A1737,Übersicht!$C$2:$I$67,7,FALSE)*100</f>
        <v>100</v>
      </c>
      <c r="Q1737" s="4" t="s">
        <v>67</v>
      </c>
      <c r="R1737" s="4">
        <f>VLOOKUP(A1737,Übersicht!$C$2:$J$67,8,FALSE)*100</f>
        <v>100</v>
      </c>
      <c r="S1737" s="4" t="str">
        <f>VLOOKUP(A1737,Übersicht!$C$2:$K$67,9,FALSE)</f>
        <v>-</v>
      </c>
      <c r="T1737" s="4" t="str">
        <f>VLOOKUP(A1737,Übersicht!$C$2:$L$67,10,FALSE)</f>
        <v>-</v>
      </c>
      <c r="U1737" s="25">
        <f>VLOOKUP(A1737,Übersicht!$C$2:$M$67,11,FALSE)</f>
        <v>170</v>
      </c>
      <c r="V1737" s="25" t="str">
        <f>VLOOKUP(A1737,Übersicht!$C$2:$N$67,12,FALSE)</f>
        <v>-</v>
      </c>
      <c r="W1737" s="25" t="str">
        <f>VLOOKUP(A1737,Übersicht!$C$2:$O$67,13,FALSE)</f>
        <v>-</v>
      </c>
      <c r="X1737" s="4" t="s">
        <v>67</v>
      </c>
    </row>
    <row r="1738" spans="1:24" x14ac:dyDescent="0.35">
      <c r="A1738" s="4">
        <v>4400</v>
      </c>
      <c r="B1738" t="s">
        <v>52</v>
      </c>
      <c r="C1738" s="21" t="s">
        <v>60</v>
      </c>
      <c r="D1738" s="23">
        <f>VLOOKUP(A1738,Übersicht!$C$2:$D$67,2,FALSE)</f>
        <v>0</v>
      </c>
      <c r="E1738" s="23">
        <f>VLOOKUP(A1738,Übersicht!$C$2:$E$67,3,FALSE)</f>
        <v>0</v>
      </c>
      <c r="F1738" s="3">
        <v>1732</v>
      </c>
      <c r="G1738" s="3">
        <f>VLOOKUP(A1738,Übersicht!$C$2:$P$67,14,FALSE)</f>
        <v>4</v>
      </c>
      <c r="H1738" s="3">
        <v>1</v>
      </c>
      <c r="I1738" s="24">
        <v>215269.4</v>
      </c>
      <c r="J1738" s="3">
        <v>2010</v>
      </c>
      <c r="K1738" s="4">
        <f>IF(M1738-('MKG (best case)'!$K$2-J1738)&lt;=0,0,M1738-('MKG (best case)'!$K$2-J1738))</f>
        <v>19</v>
      </c>
      <c r="L1738" s="21">
        <f>VLOOKUP(A1738,Übersicht!$C$2:$F$67,4,FALSE)</f>
        <v>30</v>
      </c>
      <c r="M1738" s="21">
        <f>VLOOKUP(A1738,Übersicht!$C$2:$F$67,4,FALSE)</f>
        <v>30</v>
      </c>
      <c r="N1738" s="3" t="s">
        <v>67</v>
      </c>
      <c r="O1738" s="3">
        <v>1</v>
      </c>
      <c r="P1738" s="4">
        <f>VLOOKUP(A1738,Übersicht!$C$2:$I$67,7,FALSE)*100</f>
        <v>100</v>
      </c>
      <c r="Q1738" s="4" t="s">
        <v>67</v>
      </c>
      <c r="R1738" s="4">
        <f>VLOOKUP(A1738,Übersicht!$C$2:$J$67,8,FALSE)*100</f>
        <v>100</v>
      </c>
      <c r="S1738" s="4" t="str">
        <f>VLOOKUP(A1738,Übersicht!$C$2:$K$67,9,FALSE)</f>
        <v>-</v>
      </c>
      <c r="T1738" s="4" t="str">
        <f>VLOOKUP(A1738,Übersicht!$C$2:$L$67,10,FALSE)</f>
        <v>-</v>
      </c>
      <c r="U1738" s="25">
        <f>VLOOKUP(A1738,Übersicht!$C$2:$M$67,11,FALSE)</f>
        <v>170</v>
      </c>
      <c r="V1738" s="25" t="str">
        <f>VLOOKUP(A1738,Übersicht!$C$2:$N$67,12,FALSE)</f>
        <v>-</v>
      </c>
      <c r="W1738" s="25" t="str">
        <f>VLOOKUP(A1738,Übersicht!$C$2:$O$67,13,FALSE)</f>
        <v>-</v>
      </c>
      <c r="X1738" s="4" t="s">
        <v>67</v>
      </c>
    </row>
    <row r="1739" spans="1:24" x14ac:dyDescent="0.35">
      <c r="A1739" s="4">
        <v>4400</v>
      </c>
      <c r="B1739" t="s">
        <v>52</v>
      </c>
      <c r="C1739" s="21" t="s">
        <v>60</v>
      </c>
      <c r="D1739" s="23">
        <f>VLOOKUP(A1739,Übersicht!$C$2:$D$67,2,FALSE)</f>
        <v>0</v>
      </c>
      <c r="E1739" s="23">
        <f>VLOOKUP(A1739,Übersicht!$C$2:$E$67,3,FALSE)</f>
        <v>0</v>
      </c>
      <c r="F1739" s="3">
        <v>1733</v>
      </c>
      <c r="G1739" s="3">
        <f>VLOOKUP(A1739,Übersicht!$C$2:$P$67,14,FALSE)</f>
        <v>4</v>
      </c>
      <c r="H1739" s="3">
        <v>1</v>
      </c>
      <c r="I1739" s="24">
        <v>215269.4</v>
      </c>
      <c r="J1739" s="3">
        <v>2011</v>
      </c>
      <c r="K1739" s="4">
        <f>IF(M1739-('MKG (best case)'!$K$2-J1739)&lt;=0,0,M1739-('MKG (best case)'!$K$2-J1739))</f>
        <v>20</v>
      </c>
      <c r="L1739" s="21">
        <f>VLOOKUP(A1739,Übersicht!$C$2:$F$67,4,FALSE)</f>
        <v>30</v>
      </c>
      <c r="M1739" s="21">
        <f>VLOOKUP(A1739,Übersicht!$C$2:$F$67,4,FALSE)</f>
        <v>30</v>
      </c>
      <c r="N1739" s="3" t="s">
        <v>67</v>
      </c>
      <c r="O1739" s="3">
        <v>1</v>
      </c>
      <c r="P1739" s="4">
        <f>VLOOKUP(A1739,Übersicht!$C$2:$I$67,7,FALSE)*100</f>
        <v>100</v>
      </c>
      <c r="Q1739" s="4" t="s">
        <v>67</v>
      </c>
      <c r="R1739" s="4">
        <f>VLOOKUP(A1739,Übersicht!$C$2:$J$67,8,FALSE)*100</f>
        <v>100</v>
      </c>
      <c r="S1739" s="4" t="str">
        <f>VLOOKUP(A1739,Übersicht!$C$2:$K$67,9,FALSE)</f>
        <v>-</v>
      </c>
      <c r="T1739" s="4" t="str">
        <f>VLOOKUP(A1739,Übersicht!$C$2:$L$67,10,FALSE)</f>
        <v>-</v>
      </c>
      <c r="U1739" s="25">
        <f>VLOOKUP(A1739,Übersicht!$C$2:$M$67,11,FALSE)</f>
        <v>170</v>
      </c>
      <c r="V1739" s="25" t="str">
        <f>VLOOKUP(A1739,Übersicht!$C$2:$N$67,12,FALSE)</f>
        <v>-</v>
      </c>
      <c r="W1739" s="25" t="str">
        <f>VLOOKUP(A1739,Übersicht!$C$2:$O$67,13,FALSE)</f>
        <v>-</v>
      </c>
      <c r="X1739" s="4" t="s">
        <v>67</v>
      </c>
    </row>
    <row r="1740" spans="1:24" x14ac:dyDescent="0.35">
      <c r="A1740" s="4">
        <v>4400</v>
      </c>
      <c r="B1740" t="s">
        <v>52</v>
      </c>
      <c r="C1740" s="21" t="s">
        <v>60</v>
      </c>
      <c r="D1740" s="23">
        <f>VLOOKUP(A1740,Übersicht!$C$2:$D$67,2,FALSE)</f>
        <v>0</v>
      </c>
      <c r="E1740" s="23">
        <f>VLOOKUP(A1740,Übersicht!$C$2:$E$67,3,FALSE)</f>
        <v>0</v>
      </c>
      <c r="F1740" s="3">
        <v>1734</v>
      </c>
      <c r="G1740" s="3">
        <f>VLOOKUP(A1740,Übersicht!$C$2:$P$67,14,FALSE)</f>
        <v>4</v>
      </c>
      <c r="H1740" s="3">
        <v>1</v>
      </c>
      <c r="I1740" s="24">
        <v>215269.4</v>
      </c>
      <c r="J1740" s="3">
        <v>2012</v>
      </c>
      <c r="K1740" s="4">
        <f>IF(M1740-('MKG (best case)'!$K$2-J1740)&lt;=0,0,M1740-('MKG (best case)'!$K$2-J1740))</f>
        <v>21</v>
      </c>
      <c r="L1740" s="21">
        <f>VLOOKUP(A1740,Übersicht!$C$2:$F$67,4,FALSE)</f>
        <v>30</v>
      </c>
      <c r="M1740" s="21">
        <f>VLOOKUP(A1740,Übersicht!$C$2:$F$67,4,FALSE)</f>
        <v>30</v>
      </c>
      <c r="N1740" s="3" t="s">
        <v>67</v>
      </c>
      <c r="O1740" s="3">
        <v>1</v>
      </c>
      <c r="P1740" s="4">
        <f>VLOOKUP(A1740,Übersicht!$C$2:$I$67,7,FALSE)*100</f>
        <v>100</v>
      </c>
      <c r="Q1740" s="4" t="s">
        <v>67</v>
      </c>
      <c r="R1740" s="4">
        <f>VLOOKUP(A1740,Übersicht!$C$2:$J$67,8,FALSE)*100</f>
        <v>100</v>
      </c>
      <c r="S1740" s="4" t="str">
        <f>VLOOKUP(A1740,Übersicht!$C$2:$K$67,9,FALSE)</f>
        <v>-</v>
      </c>
      <c r="T1740" s="4" t="str">
        <f>VLOOKUP(A1740,Übersicht!$C$2:$L$67,10,FALSE)</f>
        <v>-</v>
      </c>
      <c r="U1740" s="25">
        <f>VLOOKUP(A1740,Übersicht!$C$2:$M$67,11,FALSE)</f>
        <v>170</v>
      </c>
      <c r="V1740" s="25" t="str">
        <f>VLOOKUP(A1740,Übersicht!$C$2:$N$67,12,FALSE)</f>
        <v>-</v>
      </c>
      <c r="W1740" s="25" t="str">
        <f>VLOOKUP(A1740,Übersicht!$C$2:$O$67,13,FALSE)</f>
        <v>-</v>
      </c>
      <c r="X1740" s="4" t="s">
        <v>67</v>
      </c>
    </row>
    <row r="1741" spans="1:24" x14ac:dyDescent="0.35">
      <c r="A1741" s="4">
        <v>4400</v>
      </c>
      <c r="B1741" t="s">
        <v>52</v>
      </c>
      <c r="C1741" s="21" t="s">
        <v>60</v>
      </c>
      <c r="D1741" s="23">
        <f>VLOOKUP(A1741,Übersicht!$C$2:$D$67,2,FALSE)</f>
        <v>0</v>
      </c>
      <c r="E1741" s="23">
        <f>VLOOKUP(A1741,Übersicht!$C$2:$E$67,3,FALSE)</f>
        <v>0</v>
      </c>
      <c r="F1741" s="3">
        <v>1735</v>
      </c>
      <c r="G1741" s="3">
        <f>VLOOKUP(A1741,Übersicht!$C$2:$P$67,14,FALSE)</f>
        <v>4</v>
      </c>
      <c r="H1741" s="3">
        <v>1</v>
      </c>
      <c r="I1741" s="24">
        <v>215269.4</v>
      </c>
      <c r="J1741" s="3">
        <v>2013</v>
      </c>
      <c r="K1741" s="4">
        <f>IF(M1741-('MKG (best case)'!$K$2-J1741)&lt;=0,0,M1741-('MKG (best case)'!$K$2-J1741))</f>
        <v>22</v>
      </c>
      <c r="L1741" s="21">
        <f>VLOOKUP(A1741,Übersicht!$C$2:$F$67,4,FALSE)</f>
        <v>30</v>
      </c>
      <c r="M1741" s="21">
        <f>VLOOKUP(A1741,Übersicht!$C$2:$F$67,4,FALSE)</f>
        <v>30</v>
      </c>
      <c r="N1741" s="3" t="s">
        <v>67</v>
      </c>
      <c r="O1741" s="3">
        <v>1</v>
      </c>
      <c r="P1741" s="4">
        <f>VLOOKUP(A1741,Übersicht!$C$2:$I$67,7,FALSE)*100</f>
        <v>100</v>
      </c>
      <c r="Q1741" s="4" t="s">
        <v>67</v>
      </c>
      <c r="R1741" s="4">
        <f>VLOOKUP(A1741,Übersicht!$C$2:$J$67,8,FALSE)*100</f>
        <v>100</v>
      </c>
      <c r="S1741" s="4" t="str">
        <f>VLOOKUP(A1741,Übersicht!$C$2:$K$67,9,FALSE)</f>
        <v>-</v>
      </c>
      <c r="T1741" s="4" t="str">
        <f>VLOOKUP(A1741,Übersicht!$C$2:$L$67,10,FALSE)</f>
        <v>-</v>
      </c>
      <c r="U1741" s="25">
        <f>VLOOKUP(A1741,Übersicht!$C$2:$M$67,11,FALSE)</f>
        <v>170</v>
      </c>
      <c r="V1741" s="25" t="str">
        <f>VLOOKUP(A1741,Übersicht!$C$2:$N$67,12,FALSE)</f>
        <v>-</v>
      </c>
      <c r="W1741" s="25" t="str">
        <f>VLOOKUP(A1741,Übersicht!$C$2:$O$67,13,FALSE)</f>
        <v>-</v>
      </c>
      <c r="X1741" s="4" t="s">
        <v>67</v>
      </c>
    </row>
    <row r="1742" spans="1:24" x14ac:dyDescent="0.35">
      <c r="A1742" s="4">
        <v>4400</v>
      </c>
      <c r="B1742" t="s">
        <v>52</v>
      </c>
      <c r="C1742" s="21" t="s">
        <v>60</v>
      </c>
      <c r="D1742" s="23">
        <f>VLOOKUP(A1742,Übersicht!$C$2:$D$67,2,FALSE)</f>
        <v>0</v>
      </c>
      <c r="E1742" s="23">
        <f>VLOOKUP(A1742,Übersicht!$C$2:$E$67,3,FALSE)</f>
        <v>0</v>
      </c>
      <c r="F1742" s="3">
        <v>1736</v>
      </c>
      <c r="G1742" s="3">
        <f>VLOOKUP(A1742,Übersicht!$C$2:$P$67,14,FALSE)</f>
        <v>4</v>
      </c>
      <c r="H1742" s="3">
        <v>1</v>
      </c>
      <c r="I1742" s="24">
        <v>215269.4</v>
      </c>
      <c r="J1742" s="3">
        <v>2014</v>
      </c>
      <c r="K1742" s="4">
        <f>IF(M1742-('MKG (best case)'!$K$2-J1742)&lt;=0,0,M1742-('MKG (best case)'!$K$2-J1742))</f>
        <v>23</v>
      </c>
      <c r="L1742" s="21">
        <f>VLOOKUP(A1742,Übersicht!$C$2:$F$67,4,FALSE)</f>
        <v>30</v>
      </c>
      <c r="M1742" s="21">
        <f>VLOOKUP(A1742,Übersicht!$C$2:$F$67,4,FALSE)</f>
        <v>30</v>
      </c>
      <c r="N1742" s="3" t="s">
        <v>67</v>
      </c>
      <c r="O1742" s="3">
        <v>1</v>
      </c>
      <c r="P1742" s="4">
        <f>VLOOKUP(A1742,Übersicht!$C$2:$I$67,7,FALSE)*100</f>
        <v>100</v>
      </c>
      <c r="Q1742" s="4" t="s">
        <v>67</v>
      </c>
      <c r="R1742" s="4">
        <f>VLOOKUP(A1742,Übersicht!$C$2:$J$67,8,FALSE)*100</f>
        <v>100</v>
      </c>
      <c r="S1742" s="4" t="str">
        <f>VLOOKUP(A1742,Übersicht!$C$2:$K$67,9,FALSE)</f>
        <v>-</v>
      </c>
      <c r="T1742" s="4" t="str">
        <f>VLOOKUP(A1742,Übersicht!$C$2:$L$67,10,FALSE)</f>
        <v>-</v>
      </c>
      <c r="U1742" s="25">
        <f>VLOOKUP(A1742,Übersicht!$C$2:$M$67,11,FALSE)</f>
        <v>170</v>
      </c>
      <c r="V1742" s="25" t="str">
        <f>VLOOKUP(A1742,Übersicht!$C$2:$N$67,12,FALSE)</f>
        <v>-</v>
      </c>
      <c r="W1742" s="25" t="str">
        <f>VLOOKUP(A1742,Übersicht!$C$2:$O$67,13,FALSE)</f>
        <v>-</v>
      </c>
      <c r="X1742" s="4" t="s">
        <v>67</v>
      </c>
    </row>
    <row r="1743" spans="1:24" x14ac:dyDescent="0.35">
      <c r="A1743" s="4">
        <v>4400</v>
      </c>
      <c r="B1743" t="s">
        <v>52</v>
      </c>
      <c r="C1743" s="21" t="s">
        <v>60</v>
      </c>
      <c r="D1743" s="23">
        <f>VLOOKUP(A1743,Übersicht!$C$2:$D$67,2,FALSE)</f>
        <v>0</v>
      </c>
      <c r="E1743" s="23">
        <f>VLOOKUP(A1743,Übersicht!$C$2:$E$67,3,FALSE)</f>
        <v>0</v>
      </c>
      <c r="F1743" s="3">
        <v>1737</v>
      </c>
      <c r="G1743" s="3">
        <f>VLOOKUP(A1743,Übersicht!$C$2:$P$67,14,FALSE)</f>
        <v>4</v>
      </c>
      <c r="H1743" s="3">
        <v>1</v>
      </c>
      <c r="I1743" s="24">
        <v>215269.4</v>
      </c>
      <c r="J1743" s="3">
        <v>2015</v>
      </c>
      <c r="K1743" s="4">
        <f>IF(M1743-('MKG (best case)'!$K$2-J1743)&lt;=0,0,M1743-('MKG (best case)'!$K$2-J1743))</f>
        <v>24</v>
      </c>
      <c r="L1743" s="21">
        <f>VLOOKUP(A1743,Übersicht!$C$2:$F$67,4,FALSE)</f>
        <v>30</v>
      </c>
      <c r="M1743" s="21">
        <f>VLOOKUP(A1743,Übersicht!$C$2:$F$67,4,FALSE)</f>
        <v>30</v>
      </c>
      <c r="N1743" s="3" t="s">
        <v>67</v>
      </c>
      <c r="O1743" s="3">
        <v>1</v>
      </c>
      <c r="P1743" s="4">
        <f>VLOOKUP(A1743,Übersicht!$C$2:$I$67,7,FALSE)*100</f>
        <v>100</v>
      </c>
      <c r="Q1743" s="4" t="s">
        <v>67</v>
      </c>
      <c r="R1743" s="4">
        <f>VLOOKUP(A1743,Übersicht!$C$2:$J$67,8,FALSE)*100</f>
        <v>100</v>
      </c>
      <c r="S1743" s="4" t="str">
        <f>VLOOKUP(A1743,Übersicht!$C$2:$K$67,9,FALSE)</f>
        <v>-</v>
      </c>
      <c r="T1743" s="4" t="str">
        <f>VLOOKUP(A1743,Übersicht!$C$2:$L$67,10,FALSE)</f>
        <v>-</v>
      </c>
      <c r="U1743" s="25">
        <f>VLOOKUP(A1743,Übersicht!$C$2:$M$67,11,FALSE)</f>
        <v>170</v>
      </c>
      <c r="V1743" s="25" t="str">
        <f>VLOOKUP(A1743,Übersicht!$C$2:$N$67,12,FALSE)</f>
        <v>-</v>
      </c>
      <c r="W1743" s="25" t="str">
        <f>VLOOKUP(A1743,Übersicht!$C$2:$O$67,13,FALSE)</f>
        <v>-</v>
      </c>
      <c r="X1743" s="4" t="s">
        <v>67</v>
      </c>
    </row>
    <row r="1744" spans="1:24" x14ac:dyDescent="0.35">
      <c r="A1744" s="4">
        <v>4400</v>
      </c>
      <c r="B1744" t="s">
        <v>52</v>
      </c>
      <c r="C1744" s="21" t="s">
        <v>60</v>
      </c>
      <c r="D1744" s="23">
        <f>VLOOKUP(A1744,Übersicht!$C$2:$D$67,2,FALSE)</f>
        <v>0</v>
      </c>
      <c r="E1744" s="23">
        <f>VLOOKUP(A1744,Übersicht!$C$2:$E$67,3,FALSE)</f>
        <v>0</v>
      </c>
      <c r="F1744" s="3">
        <v>1738</v>
      </c>
      <c r="G1744" s="3">
        <f>VLOOKUP(A1744,Übersicht!$C$2:$P$67,14,FALSE)</f>
        <v>4</v>
      </c>
      <c r="H1744" s="3">
        <v>1</v>
      </c>
      <c r="I1744" s="24">
        <v>215269.4</v>
      </c>
      <c r="J1744" s="3">
        <v>2016</v>
      </c>
      <c r="K1744" s="4">
        <f>IF(M1744-('MKG (best case)'!$K$2-J1744)&lt;=0,0,M1744-('MKG (best case)'!$K$2-J1744))</f>
        <v>25</v>
      </c>
      <c r="L1744" s="21">
        <f>VLOOKUP(A1744,Übersicht!$C$2:$F$67,4,FALSE)</f>
        <v>30</v>
      </c>
      <c r="M1744" s="21">
        <f>VLOOKUP(A1744,Übersicht!$C$2:$F$67,4,FALSE)</f>
        <v>30</v>
      </c>
      <c r="N1744" s="3" t="s">
        <v>67</v>
      </c>
      <c r="O1744" s="3">
        <v>1</v>
      </c>
      <c r="P1744" s="4">
        <f>VLOOKUP(A1744,Übersicht!$C$2:$I$67,7,FALSE)*100</f>
        <v>100</v>
      </c>
      <c r="Q1744" s="4" t="s">
        <v>67</v>
      </c>
      <c r="R1744" s="4">
        <f>VLOOKUP(A1744,Übersicht!$C$2:$J$67,8,FALSE)*100</f>
        <v>100</v>
      </c>
      <c r="S1744" s="4" t="str">
        <f>VLOOKUP(A1744,Übersicht!$C$2:$K$67,9,FALSE)</f>
        <v>-</v>
      </c>
      <c r="T1744" s="4" t="str">
        <f>VLOOKUP(A1744,Übersicht!$C$2:$L$67,10,FALSE)</f>
        <v>-</v>
      </c>
      <c r="U1744" s="25">
        <f>VLOOKUP(A1744,Übersicht!$C$2:$M$67,11,FALSE)</f>
        <v>170</v>
      </c>
      <c r="V1744" s="25" t="str">
        <f>VLOOKUP(A1744,Übersicht!$C$2:$N$67,12,FALSE)</f>
        <v>-</v>
      </c>
      <c r="W1744" s="25" t="str">
        <f>VLOOKUP(A1744,Übersicht!$C$2:$O$67,13,FALSE)</f>
        <v>-</v>
      </c>
      <c r="X1744" s="4" t="s">
        <v>67</v>
      </c>
    </row>
    <row r="1745" spans="1:24" x14ac:dyDescent="0.35">
      <c r="A1745" s="4">
        <v>4400</v>
      </c>
      <c r="B1745" t="s">
        <v>52</v>
      </c>
      <c r="C1745" s="21" t="s">
        <v>60</v>
      </c>
      <c r="D1745" s="23">
        <f>VLOOKUP(A1745,Übersicht!$C$2:$D$67,2,FALSE)</f>
        <v>0</v>
      </c>
      <c r="E1745" s="23">
        <f>VLOOKUP(A1745,Übersicht!$C$2:$E$67,3,FALSE)</f>
        <v>0</v>
      </c>
      <c r="F1745" s="3">
        <v>1739</v>
      </c>
      <c r="G1745" s="3">
        <f>VLOOKUP(A1745,Übersicht!$C$2:$P$67,14,FALSE)</f>
        <v>4</v>
      </c>
      <c r="H1745" s="3">
        <v>1</v>
      </c>
      <c r="I1745" s="24">
        <v>215269.4</v>
      </c>
      <c r="J1745" s="3">
        <v>2017</v>
      </c>
      <c r="K1745" s="4">
        <f>IF(M1745-('MKG (best case)'!$K$2-J1745)&lt;=0,0,M1745-('MKG (best case)'!$K$2-J1745))</f>
        <v>26</v>
      </c>
      <c r="L1745" s="21">
        <f>VLOOKUP(A1745,Übersicht!$C$2:$F$67,4,FALSE)</f>
        <v>30</v>
      </c>
      <c r="M1745" s="21">
        <f>VLOOKUP(A1745,Übersicht!$C$2:$F$67,4,FALSE)</f>
        <v>30</v>
      </c>
      <c r="N1745" s="3" t="s">
        <v>67</v>
      </c>
      <c r="O1745" s="3">
        <v>1</v>
      </c>
      <c r="P1745" s="4">
        <f>VLOOKUP(A1745,Übersicht!$C$2:$I$67,7,FALSE)*100</f>
        <v>100</v>
      </c>
      <c r="Q1745" s="4" t="s">
        <v>67</v>
      </c>
      <c r="R1745" s="4">
        <f>VLOOKUP(A1745,Übersicht!$C$2:$J$67,8,FALSE)*100</f>
        <v>100</v>
      </c>
      <c r="S1745" s="4" t="str">
        <f>VLOOKUP(A1745,Übersicht!$C$2:$K$67,9,FALSE)</f>
        <v>-</v>
      </c>
      <c r="T1745" s="4" t="str">
        <f>VLOOKUP(A1745,Übersicht!$C$2:$L$67,10,FALSE)</f>
        <v>-</v>
      </c>
      <c r="U1745" s="25">
        <f>VLOOKUP(A1745,Übersicht!$C$2:$M$67,11,FALSE)</f>
        <v>170</v>
      </c>
      <c r="V1745" s="25" t="str">
        <f>VLOOKUP(A1745,Übersicht!$C$2:$N$67,12,FALSE)</f>
        <v>-</v>
      </c>
      <c r="W1745" s="25" t="str">
        <f>VLOOKUP(A1745,Übersicht!$C$2:$O$67,13,FALSE)</f>
        <v>-</v>
      </c>
      <c r="X1745" s="4" t="s">
        <v>67</v>
      </c>
    </row>
    <row r="1746" spans="1:24" x14ac:dyDescent="0.35">
      <c r="A1746" s="4">
        <v>4400</v>
      </c>
      <c r="B1746" t="s">
        <v>52</v>
      </c>
      <c r="C1746" s="21" t="s">
        <v>60</v>
      </c>
      <c r="D1746" s="23">
        <f>VLOOKUP(A1746,Übersicht!$C$2:$D$67,2,FALSE)</f>
        <v>0</v>
      </c>
      <c r="E1746" s="23">
        <f>VLOOKUP(A1746,Übersicht!$C$2:$E$67,3,FALSE)</f>
        <v>0</v>
      </c>
      <c r="F1746" s="3">
        <v>1740</v>
      </c>
      <c r="G1746" s="3">
        <f>VLOOKUP(A1746,Übersicht!$C$2:$P$67,14,FALSE)</f>
        <v>4</v>
      </c>
      <c r="H1746" s="3">
        <v>1</v>
      </c>
      <c r="I1746" s="24">
        <v>215269.4</v>
      </c>
      <c r="J1746" s="3">
        <v>2018</v>
      </c>
      <c r="K1746" s="4">
        <f>IF(M1746-('MKG (best case)'!$K$2-J1746)&lt;=0,0,M1746-('MKG (best case)'!$K$2-J1746))</f>
        <v>27</v>
      </c>
      <c r="L1746" s="21">
        <f>VLOOKUP(A1746,Übersicht!$C$2:$F$67,4,FALSE)</f>
        <v>30</v>
      </c>
      <c r="M1746" s="21">
        <f>VLOOKUP(A1746,Übersicht!$C$2:$F$67,4,FALSE)</f>
        <v>30</v>
      </c>
      <c r="N1746" s="3" t="s">
        <v>67</v>
      </c>
      <c r="O1746" s="3">
        <v>1</v>
      </c>
      <c r="P1746" s="4">
        <f>VLOOKUP(A1746,Übersicht!$C$2:$I$67,7,FALSE)*100</f>
        <v>100</v>
      </c>
      <c r="Q1746" s="4" t="s">
        <v>67</v>
      </c>
      <c r="R1746" s="4">
        <f>VLOOKUP(A1746,Übersicht!$C$2:$J$67,8,FALSE)*100</f>
        <v>100</v>
      </c>
      <c r="S1746" s="4" t="str">
        <f>VLOOKUP(A1746,Übersicht!$C$2:$K$67,9,FALSE)</f>
        <v>-</v>
      </c>
      <c r="T1746" s="4" t="str">
        <f>VLOOKUP(A1746,Übersicht!$C$2:$L$67,10,FALSE)</f>
        <v>-</v>
      </c>
      <c r="U1746" s="25">
        <f>VLOOKUP(A1746,Übersicht!$C$2:$M$67,11,FALSE)</f>
        <v>170</v>
      </c>
      <c r="V1746" s="25" t="str">
        <f>VLOOKUP(A1746,Übersicht!$C$2:$N$67,12,FALSE)</f>
        <v>-</v>
      </c>
      <c r="W1746" s="25" t="str">
        <f>VLOOKUP(A1746,Übersicht!$C$2:$O$67,13,FALSE)</f>
        <v>-</v>
      </c>
      <c r="X1746" s="4" t="s">
        <v>67</v>
      </c>
    </row>
    <row r="1747" spans="1:24" x14ac:dyDescent="0.35">
      <c r="A1747" s="4">
        <v>4400</v>
      </c>
      <c r="B1747" t="s">
        <v>52</v>
      </c>
      <c r="C1747" s="21" t="s">
        <v>60</v>
      </c>
      <c r="D1747" s="23">
        <f>VLOOKUP(A1747,Übersicht!$C$2:$D$67,2,FALSE)</f>
        <v>0</v>
      </c>
      <c r="E1747" s="23">
        <f>VLOOKUP(A1747,Übersicht!$C$2:$E$67,3,FALSE)</f>
        <v>0</v>
      </c>
      <c r="F1747" s="3">
        <v>1741</v>
      </c>
      <c r="G1747" s="3">
        <f>VLOOKUP(A1747,Übersicht!$C$2:$P$67,14,FALSE)</f>
        <v>4</v>
      </c>
      <c r="H1747" s="3">
        <v>1</v>
      </c>
      <c r="I1747" s="24">
        <v>215269.4</v>
      </c>
      <c r="J1747" s="3">
        <v>2019</v>
      </c>
      <c r="K1747" s="4">
        <f>IF(M1747-('MKG (best case)'!$K$2-J1747)&lt;=0,0,M1747-('MKG (best case)'!$K$2-J1747))</f>
        <v>28</v>
      </c>
      <c r="L1747" s="21">
        <f>VLOOKUP(A1747,Übersicht!$C$2:$F$67,4,FALSE)</f>
        <v>30</v>
      </c>
      <c r="M1747" s="21">
        <f>VLOOKUP(A1747,Übersicht!$C$2:$F$67,4,FALSE)</f>
        <v>30</v>
      </c>
      <c r="N1747" s="3" t="s">
        <v>67</v>
      </c>
      <c r="O1747" s="3">
        <v>1</v>
      </c>
      <c r="P1747" s="4">
        <f>VLOOKUP(A1747,Übersicht!$C$2:$I$67,7,FALSE)*100</f>
        <v>100</v>
      </c>
      <c r="Q1747" s="4" t="s">
        <v>67</v>
      </c>
      <c r="R1747" s="4">
        <f>VLOOKUP(A1747,Übersicht!$C$2:$J$67,8,FALSE)*100</f>
        <v>100</v>
      </c>
      <c r="S1747" s="4" t="str">
        <f>VLOOKUP(A1747,Übersicht!$C$2:$K$67,9,FALSE)</f>
        <v>-</v>
      </c>
      <c r="T1747" s="4" t="str">
        <f>VLOOKUP(A1747,Übersicht!$C$2:$L$67,10,FALSE)</f>
        <v>-</v>
      </c>
      <c r="U1747" s="25">
        <f>VLOOKUP(A1747,Übersicht!$C$2:$M$67,11,FALSE)</f>
        <v>170</v>
      </c>
      <c r="V1747" s="25" t="str">
        <f>VLOOKUP(A1747,Übersicht!$C$2:$N$67,12,FALSE)</f>
        <v>-</v>
      </c>
      <c r="W1747" s="25" t="str">
        <f>VLOOKUP(A1747,Übersicht!$C$2:$O$67,13,FALSE)</f>
        <v>-</v>
      </c>
      <c r="X1747" s="4" t="s">
        <v>67</v>
      </c>
    </row>
    <row r="1748" spans="1:24" x14ac:dyDescent="0.35">
      <c r="A1748" s="4">
        <v>4400</v>
      </c>
      <c r="B1748" t="s">
        <v>52</v>
      </c>
      <c r="C1748" s="21" t="s">
        <v>60</v>
      </c>
      <c r="D1748" s="23">
        <f>VLOOKUP(A1748,Übersicht!$C$2:$D$67,2,FALSE)</f>
        <v>0</v>
      </c>
      <c r="E1748" s="23">
        <f>VLOOKUP(A1748,Übersicht!$C$2:$E$67,3,FALSE)</f>
        <v>0</v>
      </c>
      <c r="F1748" s="3">
        <v>1742</v>
      </c>
      <c r="G1748" s="3">
        <f>VLOOKUP(A1748,Übersicht!$C$2:$P$67,14,FALSE)</f>
        <v>4</v>
      </c>
      <c r="H1748" s="3">
        <v>1</v>
      </c>
      <c r="I1748" s="24">
        <v>215269.4</v>
      </c>
      <c r="J1748" s="3">
        <v>2020</v>
      </c>
      <c r="K1748" s="4">
        <f>IF(M1748-('MKG (best case)'!$K$2-J1748)&lt;=0,0,M1748-('MKG (best case)'!$K$2-J1748))</f>
        <v>29</v>
      </c>
      <c r="L1748" s="21">
        <f>VLOOKUP(A1748,Übersicht!$C$2:$F$67,4,FALSE)</f>
        <v>30</v>
      </c>
      <c r="M1748" s="21">
        <f>VLOOKUP(A1748,Übersicht!$C$2:$F$67,4,FALSE)</f>
        <v>30</v>
      </c>
      <c r="N1748" s="3" t="s">
        <v>67</v>
      </c>
      <c r="O1748" s="3">
        <v>1</v>
      </c>
      <c r="P1748" s="4">
        <f>VLOOKUP(A1748,Übersicht!$C$2:$I$67,7,FALSE)*100</f>
        <v>100</v>
      </c>
      <c r="Q1748" s="4" t="s">
        <v>67</v>
      </c>
      <c r="R1748" s="4">
        <f>VLOOKUP(A1748,Übersicht!$C$2:$J$67,8,FALSE)*100</f>
        <v>100</v>
      </c>
      <c r="S1748" s="4" t="str">
        <f>VLOOKUP(A1748,Übersicht!$C$2:$K$67,9,FALSE)</f>
        <v>-</v>
      </c>
      <c r="T1748" s="4" t="str">
        <f>VLOOKUP(A1748,Übersicht!$C$2:$L$67,10,FALSE)</f>
        <v>-</v>
      </c>
      <c r="U1748" s="25">
        <f>VLOOKUP(A1748,Übersicht!$C$2:$M$67,11,FALSE)</f>
        <v>170</v>
      </c>
      <c r="V1748" s="25" t="str">
        <f>VLOOKUP(A1748,Übersicht!$C$2:$N$67,12,FALSE)</f>
        <v>-</v>
      </c>
      <c r="W1748" s="25" t="str">
        <f>VLOOKUP(A1748,Übersicht!$C$2:$O$67,13,FALSE)</f>
        <v>-</v>
      </c>
      <c r="X1748" s="4" t="s">
        <v>67</v>
      </c>
    </row>
    <row r="1749" spans="1:24" x14ac:dyDescent="0.35">
      <c r="A1749" s="4">
        <v>4400</v>
      </c>
      <c r="B1749" t="s">
        <v>52</v>
      </c>
      <c r="C1749" s="21" t="s">
        <v>60</v>
      </c>
      <c r="D1749" s="23">
        <f>VLOOKUP(A1749,Übersicht!$C$2:$D$67,2,FALSE)</f>
        <v>0</v>
      </c>
      <c r="E1749" s="23">
        <f>VLOOKUP(A1749,Übersicht!$C$2:$E$67,3,FALSE)</f>
        <v>0</v>
      </c>
      <c r="F1749" s="3">
        <v>1743</v>
      </c>
      <c r="G1749" s="3">
        <f>VLOOKUP(A1749,Übersicht!$C$2:$P$67,14,FALSE)</f>
        <v>4</v>
      </c>
      <c r="H1749" s="3">
        <v>1</v>
      </c>
      <c r="I1749" s="24">
        <v>215269.4</v>
      </c>
      <c r="J1749" s="3">
        <v>2021</v>
      </c>
      <c r="K1749" s="4">
        <f>IF(M1749-('MKG (best case)'!$K$2-J1749)&lt;=0,0,M1749-('MKG (best case)'!$K$2-J1749))</f>
        <v>30</v>
      </c>
      <c r="L1749" s="21">
        <f>VLOOKUP(A1749,Übersicht!$C$2:$F$67,4,FALSE)</f>
        <v>30</v>
      </c>
      <c r="M1749" s="21">
        <f>VLOOKUP(A1749,Übersicht!$C$2:$F$67,4,FALSE)</f>
        <v>30</v>
      </c>
      <c r="N1749" s="3" t="s">
        <v>67</v>
      </c>
      <c r="O1749" s="3">
        <v>1</v>
      </c>
      <c r="P1749" s="4">
        <f>VLOOKUP(A1749,Übersicht!$C$2:$I$67,7,FALSE)*100</f>
        <v>100</v>
      </c>
      <c r="Q1749" s="4" t="s">
        <v>67</v>
      </c>
      <c r="R1749" s="4">
        <f>VLOOKUP(A1749,Übersicht!$C$2:$J$67,8,FALSE)*100</f>
        <v>100</v>
      </c>
      <c r="S1749" s="4" t="str">
        <f>VLOOKUP(A1749,Übersicht!$C$2:$K$67,9,FALSE)</f>
        <v>-</v>
      </c>
      <c r="T1749" s="4" t="str">
        <f>VLOOKUP(A1749,Übersicht!$C$2:$L$67,10,FALSE)</f>
        <v>-</v>
      </c>
      <c r="U1749" s="25">
        <f>VLOOKUP(A1749,Übersicht!$C$2:$M$67,11,FALSE)</f>
        <v>170</v>
      </c>
      <c r="V1749" s="25" t="str">
        <f>VLOOKUP(A1749,Übersicht!$C$2:$N$67,12,FALSE)</f>
        <v>-</v>
      </c>
      <c r="W1749" s="25" t="str">
        <f>VLOOKUP(A1749,Übersicht!$C$2:$O$67,13,FALSE)</f>
        <v>-</v>
      </c>
      <c r="X1749" s="4" t="s">
        <v>67</v>
      </c>
    </row>
    <row r="1750" spans="1:24" x14ac:dyDescent="0.35">
      <c r="A1750" s="4">
        <v>4500</v>
      </c>
      <c r="B1750" t="s">
        <v>52</v>
      </c>
      <c r="C1750" s="21" t="s">
        <v>61</v>
      </c>
      <c r="D1750" s="23">
        <f>VLOOKUP(A1750,Übersicht!$C$2:$D$67,2,FALSE)</f>
        <v>0</v>
      </c>
      <c r="E1750" s="23">
        <f>VLOOKUP(A1750,Übersicht!$C$2:$E$67,3,FALSE)</f>
        <v>0</v>
      </c>
      <c r="F1750" s="3">
        <v>1744</v>
      </c>
      <c r="G1750" s="3">
        <f>VLOOKUP(A1750,Übersicht!$C$2:$P$67,14,FALSE)</f>
        <v>99</v>
      </c>
      <c r="H1750" s="3">
        <v>1</v>
      </c>
      <c r="I1750" s="24">
        <v>386287.375</v>
      </c>
      <c r="J1750" s="3">
        <v>1998</v>
      </c>
      <c r="K1750" s="4">
        <f>IF(M1750-('MKG (best case)'!$K$2-J1750)&lt;=0,0,M1750-('MKG (best case)'!$K$2-J1750))</f>
        <v>1</v>
      </c>
      <c r="L1750" s="21">
        <f>VLOOKUP(A1750,Übersicht!$C$2:$F$67,4,FALSE)</f>
        <v>24</v>
      </c>
      <c r="M1750" s="21">
        <f>VLOOKUP(A1750,Übersicht!$C$2:$F$67,4,FALSE)</f>
        <v>24</v>
      </c>
      <c r="N1750" s="3" t="s">
        <v>67</v>
      </c>
      <c r="O1750" s="3">
        <v>1</v>
      </c>
      <c r="P1750" s="4">
        <f>VLOOKUP(A1750,Übersicht!$C$2:$I$67,7,FALSE)*100</f>
        <v>20</v>
      </c>
      <c r="Q1750" s="4" t="s">
        <v>67</v>
      </c>
      <c r="R1750" s="4">
        <f>VLOOKUP(A1750,Übersicht!$C$2:$J$67,8,FALSE)*100</f>
        <v>100</v>
      </c>
      <c r="S1750" s="4">
        <f>VLOOKUP(A1750,Übersicht!$C$2:$K$67,9,FALSE)*100</f>
        <v>30</v>
      </c>
      <c r="T1750" s="4" t="str">
        <f>VLOOKUP(A1750,Übersicht!$C$2:$L$67,10,FALSE)</f>
        <v>-</v>
      </c>
      <c r="U1750" s="25">
        <f>VLOOKUP(A1750,Übersicht!$C$2:$M$67,11,FALSE)</f>
        <v>160</v>
      </c>
      <c r="V1750" s="25">
        <f>VLOOKUP(A1750,Übersicht!$C$2:$N$67,12,FALSE)</f>
        <v>160</v>
      </c>
      <c r="W1750" s="25" t="str">
        <f>VLOOKUP(A1750,Übersicht!$C$2:$O$67,13,FALSE)</f>
        <v>-</v>
      </c>
      <c r="X1750" s="4" t="s">
        <v>67</v>
      </c>
    </row>
    <row r="1751" spans="1:24" x14ac:dyDescent="0.35">
      <c r="A1751" s="4">
        <v>4500</v>
      </c>
      <c r="B1751" t="s">
        <v>52</v>
      </c>
      <c r="C1751" s="21" t="s">
        <v>61</v>
      </c>
      <c r="D1751" s="23">
        <f>VLOOKUP(A1751,Übersicht!$C$2:$D$67,2,FALSE)</f>
        <v>0</v>
      </c>
      <c r="E1751" s="23">
        <f>VLOOKUP(A1751,Übersicht!$C$2:$E$67,3,FALSE)</f>
        <v>0</v>
      </c>
      <c r="F1751" s="3">
        <v>1745</v>
      </c>
      <c r="G1751" s="3">
        <f>VLOOKUP(A1751,Übersicht!$C$2:$P$67,14,FALSE)</f>
        <v>99</v>
      </c>
      <c r="H1751" s="3">
        <v>1</v>
      </c>
      <c r="I1751" s="24">
        <v>386287.375</v>
      </c>
      <c r="J1751" s="3">
        <v>1999</v>
      </c>
      <c r="K1751" s="4">
        <f>IF(M1751-('MKG (best case)'!$K$2-J1751)&lt;=0,0,M1751-('MKG (best case)'!$K$2-J1751))</f>
        <v>2</v>
      </c>
      <c r="L1751" s="21">
        <f>VLOOKUP(A1751,Übersicht!$C$2:$F$67,4,FALSE)</f>
        <v>24</v>
      </c>
      <c r="M1751" s="21">
        <f>VLOOKUP(A1751,Übersicht!$C$2:$F$67,4,FALSE)</f>
        <v>24</v>
      </c>
      <c r="N1751" s="3" t="s">
        <v>67</v>
      </c>
      <c r="O1751" s="3">
        <v>1</v>
      </c>
      <c r="P1751" s="4">
        <f>VLOOKUP(A1751,Übersicht!$C$2:$I$67,7,FALSE)*100</f>
        <v>20</v>
      </c>
      <c r="Q1751" s="4" t="s">
        <v>67</v>
      </c>
      <c r="R1751" s="4">
        <f>VLOOKUP(A1751,Übersicht!$C$2:$J$67,8,FALSE)*100</f>
        <v>100</v>
      </c>
      <c r="S1751" s="4">
        <f>VLOOKUP(A1751,Übersicht!$C$2:$K$67,9,FALSE)*100</f>
        <v>30</v>
      </c>
      <c r="T1751" s="4" t="str">
        <f>VLOOKUP(A1751,Übersicht!$C$2:$L$67,10,FALSE)</f>
        <v>-</v>
      </c>
      <c r="U1751" s="25">
        <f>VLOOKUP(A1751,Übersicht!$C$2:$M$67,11,FALSE)</f>
        <v>160</v>
      </c>
      <c r="V1751" s="25">
        <f>VLOOKUP(A1751,Übersicht!$C$2:$N$67,12,FALSE)</f>
        <v>160</v>
      </c>
      <c r="W1751" s="25" t="str">
        <f>VLOOKUP(A1751,Übersicht!$C$2:$O$67,13,FALSE)</f>
        <v>-</v>
      </c>
      <c r="X1751" s="4" t="s">
        <v>67</v>
      </c>
    </row>
    <row r="1752" spans="1:24" x14ac:dyDescent="0.35">
      <c r="A1752" s="4">
        <v>4500</v>
      </c>
      <c r="B1752" t="s">
        <v>52</v>
      </c>
      <c r="C1752" s="21" t="s">
        <v>61</v>
      </c>
      <c r="D1752" s="23">
        <f>VLOOKUP(A1752,Übersicht!$C$2:$D$67,2,FALSE)</f>
        <v>0</v>
      </c>
      <c r="E1752" s="23">
        <f>VLOOKUP(A1752,Übersicht!$C$2:$E$67,3,FALSE)</f>
        <v>0</v>
      </c>
      <c r="F1752" s="3">
        <v>1746</v>
      </c>
      <c r="G1752" s="3">
        <f>VLOOKUP(A1752,Übersicht!$C$2:$P$67,14,FALSE)</f>
        <v>99</v>
      </c>
      <c r="H1752" s="3">
        <v>1</v>
      </c>
      <c r="I1752" s="24">
        <v>386287.375</v>
      </c>
      <c r="J1752" s="3">
        <v>2000</v>
      </c>
      <c r="K1752" s="4">
        <f>IF(M1752-('MKG (best case)'!$K$2-J1752)&lt;=0,0,M1752-('MKG (best case)'!$K$2-J1752))</f>
        <v>3</v>
      </c>
      <c r="L1752" s="21">
        <f>VLOOKUP(A1752,Übersicht!$C$2:$F$67,4,FALSE)</f>
        <v>24</v>
      </c>
      <c r="M1752" s="21">
        <f>VLOOKUP(A1752,Übersicht!$C$2:$F$67,4,FALSE)</f>
        <v>24</v>
      </c>
      <c r="N1752" s="3" t="s">
        <v>67</v>
      </c>
      <c r="O1752" s="3">
        <v>1</v>
      </c>
      <c r="P1752" s="4">
        <f>VLOOKUP(A1752,Übersicht!$C$2:$I$67,7,FALSE)*100</f>
        <v>20</v>
      </c>
      <c r="Q1752" s="4" t="s">
        <v>67</v>
      </c>
      <c r="R1752" s="4">
        <f>VLOOKUP(A1752,Übersicht!$C$2:$J$67,8,FALSE)*100</f>
        <v>100</v>
      </c>
      <c r="S1752" s="4">
        <f>VLOOKUP(A1752,Übersicht!$C$2:$K$67,9,FALSE)*100</f>
        <v>30</v>
      </c>
      <c r="T1752" s="4" t="str">
        <f>VLOOKUP(A1752,Übersicht!$C$2:$L$67,10,FALSE)</f>
        <v>-</v>
      </c>
      <c r="U1752" s="25">
        <f>VLOOKUP(A1752,Übersicht!$C$2:$M$67,11,FALSE)</f>
        <v>160</v>
      </c>
      <c r="V1752" s="25">
        <f>VLOOKUP(A1752,Übersicht!$C$2:$N$67,12,FALSE)</f>
        <v>160</v>
      </c>
      <c r="W1752" s="25" t="str">
        <f>VLOOKUP(A1752,Übersicht!$C$2:$O$67,13,FALSE)</f>
        <v>-</v>
      </c>
      <c r="X1752" s="4" t="s">
        <v>67</v>
      </c>
    </row>
    <row r="1753" spans="1:24" x14ac:dyDescent="0.35">
      <c r="A1753" s="4">
        <v>4500</v>
      </c>
      <c r="B1753" t="s">
        <v>52</v>
      </c>
      <c r="C1753" s="21" t="s">
        <v>61</v>
      </c>
      <c r="D1753" s="23">
        <f>VLOOKUP(A1753,Übersicht!$C$2:$D$67,2,FALSE)</f>
        <v>0</v>
      </c>
      <c r="E1753" s="23">
        <f>VLOOKUP(A1753,Übersicht!$C$2:$E$67,3,FALSE)</f>
        <v>0</v>
      </c>
      <c r="F1753" s="3">
        <v>1747</v>
      </c>
      <c r="G1753" s="3">
        <f>VLOOKUP(A1753,Übersicht!$C$2:$P$67,14,FALSE)</f>
        <v>99</v>
      </c>
      <c r="H1753" s="3">
        <v>1</v>
      </c>
      <c r="I1753" s="24">
        <v>386287.375</v>
      </c>
      <c r="J1753" s="3">
        <v>2001</v>
      </c>
      <c r="K1753" s="4">
        <f>IF(M1753-('MKG (best case)'!$K$2-J1753)&lt;=0,0,M1753-('MKG (best case)'!$K$2-J1753))</f>
        <v>4</v>
      </c>
      <c r="L1753" s="21">
        <f>VLOOKUP(A1753,Übersicht!$C$2:$F$67,4,FALSE)</f>
        <v>24</v>
      </c>
      <c r="M1753" s="21">
        <f>VLOOKUP(A1753,Übersicht!$C$2:$F$67,4,FALSE)</f>
        <v>24</v>
      </c>
      <c r="N1753" s="3" t="s">
        <v>67</v>
      </c>
      <c r="O1753" s="3">
        <v>1</v>
      </c>
      <c r="P1753" s="4">
        <f>VLOOKUP(A1753,Übersicht!$C$2:$I$67,7,FALSE)*100</f>
        <v>20</v>
      </c>
      <c r="Q1753" s="4" t="s">
        <v>67</v>
      </c>
      <c r="R1753" s="4">
        <f>VLOOKUP(A1753,Übersicht!$C$2:$J$67,8,FALSE)*100</f>
        <v>100</v>
      </c>
      <c r="S1753" s="4">
        <f>VLOOKUP(A1753,Übersicht!$C$2:$K$67,9,FALSE)*100</f>
        <v>30</v>
      </c>
      <c r="T1753" s="4" t="str">
        <f>VLOOKUP(A1753,Übersicht!$C$2:$L$67,10,FALSE)</f>
        <v>-</v>
      </c>
      <c r="U1753" s="25">
        <f>VLOOKUP(A1753,Übersicht!$C$2:$M$67,11,FALSE)</f>
        <v>160</v>
      </c>
      <c r="V1753" s="25">
        <f>VLOOKUP(A1753,Übersicht!$C$2:$N$67,12,FALSE)</f>
        <v>160</v>
      </c>
      <c r="W1753" s="25" t="str">
        <f>VLOOKUP(A1753,Übersicht!$C$2:$O$67,13,FALSE)</f>
        <v>-</v>
      </c>
      <c r="X1753" s="4" t="s">
        <v>67</v>
      </c>
    </row>
    <row r="1754" spans="1:24" x14ac:dyDescent="0.35">
      <c r="A1754" s="4">
        <v>4500</v>
      </c>
      <c r="B1754" t="s">
        <v>52</v>
      </c>
      <c r="C1754" s="21" t="s">
        <v>61</v>
      </c>
      <c r="D1754" s="23">
        <f>VLOOKUP(A1754,Übersicht!$C$2:$D$67,2,FALSE)</f>
        <v>0</v>
      </c>
      <c r="E1754" s="23">
        <f>VLOOKUP(A1754,Übersicht!$C$2:$E$67,3,FALSE)</f>
        <v>0</v>
      </c>
      <c r="F1754" s="3">
        <v>1748</v>
      </c>
      <c r="G1754" s="3">
        <f>VLOOKUP(A1754,Übersicht!$C$2:$P$67,14,FALSE)</f>
        <v>99</v>
      </c>
      <c r="H1754" s="3">
        <v>1</v>
      </c>
      <c r="I1754" s="24">
        <v>386287.375</v>
      </c>
      <c r="J1754" s="3">
        <v>2002</v>
      </c>
      <c r="K1754" s="4">
        <f>IF(M1754-('MKG (best case)'!$K$2-J1754)&lt;=0,0,M1754-('MKG (best case)'!$K$2-J1754))</f>
        <v>5</v>
      </c>
      <c r="L1754" s="21">
        <f>VLOOKUP(A1754,Übersicht!$C$2:$F$67,4,FALSE)</f>
        <v>24</v>
      </c>
      <c r="M1754" s="21">
        <f>VLOOKUP(A1754,Übersicht!$C$2:$F$67,4,FALSE)</f>
        <v>24</v>
      </c>
      <c r="N1754" s="3" t="s">
        <v>67</v>
      </c>
      <c r="O1754" s="3">
        <v>1</v>
      </c>
      <c r="P1754" s="4">
        <f>VLOOKUP(A1754,Übersicht!$C$2:$I$67,7,FALSE)*100</f>
        <v>20</v>
      </c>
      <c r="Q1754" s="4" t="s">
        <v>67</v>
      </c>
      <c r="R1754" s="4">
        <f>VLOOKUP(A1754,Übersicht!$C$2:$J$67,8,FALSE)*100</f>
        <v>100</v>
      </c>
      <c r="S1754" s="4">
        <f>VLOOKUP(A1754,Übersicht!$C$2:$K$67,9,FALSE)*100</f>
        <v>30</v>
      </c>
      <c r="T1754" s="4" t="str">
        <f>VLOOKUP(A1754,Übersicht!$C$2:$L$67,10,FALSE)</f>
        <v>-</v>
      </c>
      <c r="U1754" s="25">
        <f>VLOOKUP(A1754,Übersicht!$C$2:$M$67,11,FALSE)</f>
        <v>160</v>
      </c>
      <c r="V1754" s="25">
        <f>VLOOKUP(A1754,Übersicht!$C$2:$N$67,12,FALSE)</f>
        <v>160</v>
      </c>
      <c r="W1754" s="25" t="str">
        <f>VLOOKUP(A1754,Übersicht!$C$2:$O$67,13,FALSE)</f>
        <v>-</v>
      </c>
      <c r="X1754" s="4" t="s">
        <v>67</v>
      </c>
    </row>
    <row r="1755" spans="1:24" x14ac:dyDescent="0.35">
      <c r="A1755" s="4">
        <v>4500</v>
      </c>
      <c r="B1755" t="s">
        <v>52</v>
      </c>
      <c r="C1755" s="21" t="s">
        <v>61</v>
      </c>
      <c r="D1755" s="23">
        <f>VLOOKUP(A1755,Übersicht!$C$2:$D$67,2,FALSE)</f>
        <v>0</v>
      </c>
      <c r="E1755" s="23">
        <f>VLOOKUP(A1755,Übersicht!$C$2:$E$67,3,FALSE)</f>
        <v>0</v>
      </c>
      <c r="F1755" s="3">
        <v>1749</v>
      </c>
      <c r="G1755" s="3">
        <f>VLOOKUP(A1755,Übersicht!$C$2:$P$67,14,FALSE)</f>
        <v>99</v>
      </c>
      <c r="H1755" s="3">
        <v>1</v>
      </c>
      <c r="I1755" s="24">
        <v>386287.375</v>
      </c>
      <c r="J1755" s="3">
        <v>2003</v>
      </c>
      <c r="K1755" s="4">
        <f>IF(M1755-('MKG (best case)'!$K$2-J1755)&lt;=0,0,M1755-('MKG (best case)'!$K$2-J1755))</f>
        <v>6</v>
      </c>
      <c r="L1755" s="21">
        <f>VLOOKUP(A1755,Übersicht!$C$2:$F$67,4,FALSE)</f>
        <v>24</v>
      </c>
      <c r="M1755" s="21">
        <f>VLOOKUP(A1755,Übersicht!$C$2:$F$67,4,FALSE)</f>
        <v>24</v>
      </c>
      <c r="N1755" s="3" t="s">
        <v>67</v>
      </c>
      <c r="O1755" s="3">
        <v>1</v>
      </c>
      <c r="P1755" s="4">
        <f>VLOOKUP(A1755,Übersicht!$C$2:$I$67,7,FALSE)*100</f>
        <v>20</v>
      </c>
      <c r="Q1755" s="4" t="s">
        <v>67</v>
      </c>
      <c r="R1755" s="4">
        <f>VLOOKUP(A1755,Übersicht!$C$2:$J$67,8,FALSE)*100</f>
        <v>100</v>
      </c>
      <c r="S1755" s="4">
        <f>VLOOKUP(A1755,Übersicht!$C$2:$K$67,9,FALSE)*100</f>
        <v>30</v>
      </c>
      <c r="T1755" s="4" t="str">
        <f>VLOOKUP(A1755,Übersicht!$C$2:$L$67,10,FALSE)</f>
        <v>-</v>
      </c>
      <c r="U1755" s="25">
        <f>VLOOKUP(A1755,Übersicht!$C$2:$M$67,11,FALSE)</f>
        <v>160</v>
      </c>
      <c r="V1755" s="25">
        <f>VLOOKUP(A1755,Übersicht!$C$2:$N$67,12,FALSE)</f>
        <v>160</v>
      </c>
      <c r="W1755" s="25" t="str">
        <f>VLOOKUP(A1755,Übersicht!$C$2:$O$67,13,FALSE)</f>
        <v>-</v>
      </c>
      <c r="X1755" s="4" t="s">
        <v>67</v>
      </c>
    </row>
    <row r="1756" spans="1:24" x14ac:dyDescent="0.35">
      <c r="A1756" s="4">
        <v>4500</v>
      </c>
      <c r="B1756" t="s">
        <v>52</v>
      </c>
      <c r="C1756" s="21" t="s">
        <v>61</v>
      </c>
      <c r="D1756" s="23">
        <f>VLOOKUP(A1756,Übersicht!$C$2:$D$67,2,FALSE)</f>
        <v>0</v>
      </c>
      <c r="E1756" s="23">
        <f>VLOOKUP(A1756,Übersicht!$C$2:$E$67,3,FALSE)</f>
        <v>0</v>
      </c>
      <c r="F1756" s="3">
        <v>1750</v>
      </c>
      <c r="G1756" s="3">
        <f>VLOOKUP(A1756,Übersicht!$C$2:$P$67,14,FALSE)</f>
        <v>99</v>
      </c>
      <c r="H1756" s="3">
        <v>1</v>
      </c>
      <c r="I1756" s="24">
        <v>386287.375</v>
      </c>
      <c r="J1756" s="3">
        <v>2004</v>
      </c>
      <c r="K1756" s="4">
        <f>IF(M1756-('MKG (best case)'!$K$2-J1756)&lt;=0,0,M1756-('MKG (best case)'!$K$2-J1756))</f>
        <v>7</v>
      </c>
      <c r="L1756" s="21">
        <f>VLOOKUP(A1756,Übersicht!$C$2:$F$67,4,FALSE)</f>
        <v>24</v>
      </c>
      <c r="M1756" s="21">
        <f>VLOOKUP(A1756,Übersicht!$C$2:$F$67,4,FALSE)</f>
        <v>24</v>
      </c>
      <c r="N1756" s="3" t="s">
        <v>67</v>
      </c>
      <c r="O1756" s="3">
        <v>1</v>
      </c>
      <c r="P1756" s="4">
        <f>VLOOKUP(A1756,Übersicht!$C$2:$I$67,7,FALSE)*100</f>
        <v>20</v>
      </c>
      <c r="Q1756" s="4" t="s">
        <v>67</v>
      </c>
      <c r="R1756" s="4">
        <f>VLOOKUP(A1756,Übersicht!$C$2:$J$67,8,FALSE)*100</f>
        <v>100</v>
      </c>
      <c r="S1756" s="4">
        <f>VLOOKUP(A1756,Übersicht!$C$2:$K$67,9,FALSE)*100</f>
        <v>30</v>
      </c>
      <c r="T1756" s="4" t="str">
        <f>VLOOKUP(A1756,Übersicht!$C$2:$L$67,10,FALSE)</f>
        <v>-</v>
      </c>
      <c r="U1756" s="25">
        <f>VLOOKUP(A1756,Übersicht!$C$2:$M$67,11,FALSE)</f>
        <v>160</v>
      </c>
      <c r="V1756" s="25">
        <f>VLOOKUP(A1756,Übersicht!$C$2:$N$67,12,FALSE)</f>
        <v>160</v>
      </c>
      <c r="W1756" s="25" t="str">
        <f>VLOOKUP(A1756,Übersicht!$C$2:$O$67,13,FALSE)</f>
        <v>-</v>
      </c>
      <c r="X1756" s="4" t="s">
        <v>67</v>
      </c>
    </row>
    <row r="1757" spans="1:24" x14ac:dyDescent="0.35">
      <c r="A1757" s="4">
        <v>4500</v>
      </c>
      <c r="B1757" t="s">
        <v>52</v>
      </c>
      <c r="C1757" s="21" t="s">
        <v>61</v>
      </c>
      <c r="D1757" s="23">
        <f>VLOOKUP(A1757,Übersicht!$C$2:$D$67,2,FALSE)</f>
        <v>0</v>
      </c>
      <c r="E1757" s="23">
        <f>VLOOKUP(A1757,Übersicht!$C$2:$E$67,3,FALSE)</f>
        <v>0</v>
      </c>
      <c r="F1757" s="3">
        <v>1751</v>
      </c>
      <c r="G1757" s="3">
        <f>VLOOKUP(A1757,Übersicht!$C$2:$P$67,14,FALSE)</f>
        <v>99</v>
      </c>
      <c r="H1757" s="3">
        <v>1</v>
      </c>
      <c r="I1757" s="24">
        <v>386287.375</v>
      </c>
      <c r="J1757" s="3">
        <v>2005</v>
      </c>
      <c r="K1757" s="4">
        <f>IF(M1757-('MKG (best case)'!$K$2-J1757)&lt;=0,0,M1757-('MKG (best case)'!$K$2-J1757))</f>
        <v>8</v>
      </c>
      <c r="L1757" s="21">
        <f>VLOOKUP(A1757,Übersicht!$C$2:$F$67,4,FALSE)</f>
        <v>24</v>
      </c>
      <c r="M1757" s="21">
        <f>VLOOKUP(A1757,Übersicht!$C$2:$F$67,4,FALSE)</f>
        <v>24</v>
      </c>
      <c r="N1757" s="3" t="s">
        <v>67</v>
      </c>
      <c r="O1757" s="3">
        <v>1</v>
      </c>
      <c r="P1757" s="4">
        <f>VLOOKUP(A1757,Übersicht!$C$2:$I$67,7,FALSE)*100</f>
        <v>20</v>
      </c>
      <c r="Q1757" s="4" t="s">
        <v>67</v>
      </c>
      <c r="R1757" s="4">
        <f>VLOOKUP(A1757,Übersicht!$C$2:$J$67,8,FALSE)*100</f>
        <v>100</v>
      </c>
      <c r="S1757" s="4">
        <f>VLOOKUP(A1757,Übersicht!$C$2:$K$67,9,FALSE)*100</f>
        <v>30</v>
      </c>
      <c r="T1757" s="4" t="str">
        <f>VLOOKUP(A1757,Übersicht!$C$2:$L$67,10,FALSE)</f>
        <v>-</v>
      </c>
      <c r="U1757" s="25">
        <f>VLOOKUP(A1757,Übersicht!$C$2:$M$67,11,FALSE)</f>
        <v>160</v>
      </c>
      <c r="V1757" s="25">
        <f>VLOOKUP(A1757,Übersicht!$C$2:$N$67,12,FALSE)</f>
        <v>160</v>
      </c>
      <c r="W1757" s="25" t="str">
        <f>VLOOKUP(A1757,Übersicht!$C$2:$O$67,13,FALSE)</f>
        <v>-</v>
      </c>
      <c r="X1757" s="4" t="s">
        <v>67</v>
      </c>
    </row>
    <row r="1758" spans="1:24" x14ac:dyDescent="0.35">
      <c r="A1758" s="4">
        <v>4500</v>
      </c>
      <c r="B1758" t="s">
        <v>52</v>
      </c>
      <c r="C1758" s="21" t="s">
        <v>61</v>
      </c>
      <c r="D1758" s="23">
        <f>VLOOKUP(A1758,Übersicht!$C$2:$D$67,2,FALSE)</f>
        <v>0</v>
      </c>
      <c r="E1758" s="23">
        <f>VLOOKUP(A1758,Übersicht!$C$2:$E$67,3,FALSE)</f>
        <v>0</v>
      </c>
      <c r="F1758" s="3">
        <v>1752</v>
      </c>
      <c r="G1758" s="3">
        <f>VLOOKUP(A1758,Übersicht!$C$2:$P$67,14,FALSE)</f>
        <v>99</v>
      </c>
      <c r="H1758" s="3">
        <v>1</v>
      </c>
      <c r="I1758" s="24">
        <v>386287.375</v>
      </c>
      <c r="J1758" s="3">
        <v>2006</v>
      </c>
      <c r="K1758" s="4">
        <f>IF(M1758-('MKG (best case)'!$K$2-J1758)&lt;=0,0,M1758-('MKG (best case)'!$K$2-J1758))</f>
        <v>9</v>
      </c>
      <c r="L1758" s="21">
        <f>VLOOKUP(A1758,Übersicht!$C$2:$F$67,4,FALSE)</f>
        <v>24</v>
      </c>
      <c r="M1758" s="21">
        <f>VLOOKUP(A1758,Übersicht!$C$2:$F$67,4,FALSE)</f>
        <v>24</v>
      </c>
      <c r="N1758" s="3" t="s">
        <v>67</v>
      </c>
      <c r="O1758" s="3">
        <v>1</v>
      </c>
      <c r="P1758" s="4">
        <f>VLOOKUP(A1758,Übersicht!$C$2:$I$67,7,FALSE)*100</f>
        <v>20</v>
      </c>
      <c r="Q1758" s="4" t="s">
        <v>67</v>
      </c>
      <c r="R1758" s="4">
        <f>VLOOKUP(A1758,Übersicht!$C$2:$J$67,8,FALSE)*100</f>
        <v>100</v>
      </c>
      <c r="S1758" s="4">
        <f>VLOOKUP(A1758,Übersicht!$C$2:$K$67,9,FALSE)*100</f>
        <v>30</v>
      </c>
      <c r="T1758" s="4" t="str">
        <f>VLOOKUP(A1758,Übersicht!$C$2:$L$67,10,FALSE)</f>
        <v>-</v>
      </c>
      <c r="U1758" s="25">
        <f>VLOOKUP(A1758,Übersicht!$C$2:$M$67,11,FALSE)</f>
        <v>160</v>
      </c>
      <c r="V1758" s="25">
        <f>VLOOKUP(A1758,Übersicht!$C$2:$N$67,12,FALSE)</f>
        <v>160</v>
      </c>
      <c r="W1758" s="25" t="str">
        <f>VLOOKUP(A1758,Übersicht!$C$2:$O$67,13,FALSE)</f>
        <v>-</v>
      </c>
      <c r="X1758" s="4" t="s">
        <v>67</v>
      </c>
    </row>
    <row r="1759" spans="1:24" x14ac:dyDescent="0.35">
      <c r="A1759" s="4">
        <v>4500</v>
      </c>
      <c r="B1759" t="s">
        <v>52</v>
      </c>
      <c r="C1759" s="21" t="s">
        <v>61</v>
      </c>
      <c r="D1759" s="23">
        <f>VLOOKUP(A1759,Übersicht!$C$2:$D$67,2,FALSE)</f>
        <v>0</v>
      </c>
      <c r="E1759" s="23">
        <f>VLOOKUP(A1759,Übersicht!$C$2:$E$67,3,FALSE)</f>
        <v>0</v>
      </c>
      <c r="F1759" s="3">
        <v>1753</v>
      </c>
      <c r="G1759" s="3">
        <f>VLOOKUP(A1759,Übersicht!$C$2:$P$67,14,FALSE)</f>
        <v>99</v>
      </c>
      <c r="H1759" s="3">
        <v>1</v>
      </c>
      <c r="I1759" s="24">
        <v>386287.375</v>
      </c>
      <c r="J1759" s="3">
        <v>2007</v>
      </c>
      <c r="K1759" s="4">
        <f>IF(M1759-('MKG (best case)'!$K$2-J1759)&lt;=0,0,M1759-('MKG (best case)'!$K$2-J1759))</f>
        <v>10</v>
      </c>
      <c r="L1759" s="21">
        <f>VLOOKUP(A1759,Übersicht!$C$2:$F$67,4,FALSE)</f>
        <v>24</v>
      </c>
      <c r="M1759" s="21">
        <f>VLOOKUP(A1759,Übersicht!$C$2:$F$67,4,FALSE)</f>
        <v>24</v>
      </c>
      <c r="N1759" s="3" t="s">
        <v>67</v>
      </c>
      <c r="O1759" s="3">
        <v>1</v>
      </c>
      <c r="P1759" s="4">
        <f>VLOOKUP(A1759,Übersicht!$C$2:$I$67,7,FALSE)*100</f>
        <v>20</v>
      </c>
      <c r="Q1759" s="4" t="s">
        <v>67</v>
      </c>
      <c r="R1759" s="4">
        <f>VLOOKUP(A1759,Übersicht!$C$2:$J$67,8,FALSE)*100</f>
        <v>100</v>
      </c>
      <c r="S1759" s="4">
        <f>VLOOKUP(A1759,Übersicht!$C$2:$K$67,9,FALSE)*100</f>
        <v>30</v>
      </c>
      <c r="T1759" s="4" t="str">
        <f>VLOOKUP(A1759,Übersicht!$C$2:$L$67,10,FALSE)</f>
        <v>-</v>
      </c>
      <c r="U1759" s="25">
        <f>VLOOKUP(A1759,Übersicht!$C$2:$M$67,11,FALSE)</f>
        <v>160</v>
      </c>
      <c r="V1759" s="25">
        <f>VLOOKUP(A1759,Übersicht!$C$2:$N$67,12,FALSE)</f>
        <v>160</v>
      </c>
      <c r="W1759" s="25" t="str">
        <f>VLOOKUP(A1759,Übersicht!$C$2:$O$67,13,FALSE)</f>
        <v>-</v>
      </c>
      <c r="X1759" s="4" t="s">
        <v>67</v>
      </c>
    </row>
    <row r="1760" spans="1:24" x14ac:dyDescent="0.35">
      <c r="A1760" s="4">
        <v>4500</v>
      </c>
      <c r="B1760" t="s">
        <v>52</v>
      </c>
      <c r="C1760" s="21" t="s">
        <v>61</v>
      </c>
      <c r="D1760" s="23">
        <f>VLOOKUP(A1760,Übersicht!$C$2:$D$67,2,FALSE)</f>
        <v>0</v>
      </c>
      <c r="E1760" s="23">
        <f>VLOOKUP(A1760,Übersicht!$C$2:$E$67,3,FALSE)</f>
        <v>0</v>
      </c>
      <c r="F1760" s="3">
        <v>1754</v>
      </c>
      <c r="G1760" s="3">
        <f>VLOOKUP(A1760,Übersicht!$C$2:$P$67,14,FALSE)</f>
        <v>99</v>
      </c>
      <c r="H1760" s="3">
        <v>1</v>
      </c>
      <c r="I1760" s="24">
        <v>386287.375</v>
      </c>
      <c r="J1760" s="3">
        <v>2008</v>
      </c>
      <c r="K1760" s="4">
        <f>IF(M1760-('MKG (best case)'!$K$2-J1760)&lt;=0,0,M1760-('MKG (best case)'!$K$2-J1760))</f>
        <v>11</v>
      </c>
      <c r="L1760" s="21">
        <f>VLOOKUP(A1760,Übersicht!$C$2:$F$67,4,FALSE)</f>
        <v>24</v>
      </c>
      <c r="M1760" s="21">
        <f>VLOOKUP(A1760,Übersicht!$C$2:$F$67,4,FALSE)</f>
        <v>24</v>
      </c>
      <c r="N1760" s="3" t="s">
        <v>67</v>
      </c>
      <c r="O1760" s="3">
        <v>1</v>
      </c>
      <c r="P1760" s="4">
        <f>VLOOKUP(A1760,Übersicht!$C$2:$I$67,7,FALSE)*100</f>
        <v>20</v>
      </c>
      <c r="Q1760" s="4" t="s">
        <v>67</v>
      </c>
      <c r="R1760" s="4">
        <f>VLOOKUP(A1760,Übersicht!$C$2:$J$67,8,FALSE)*100</f>
        <v>100</v>
      </c>
      <c r="S1760" s="4">
        <f>VLOOKUP(A1760,Übersicht!$C$2:$K$67,9,FALSE)*100</f>
        <v>30</v>
      </c>
      <c r="T1760" s="4" t="str">
        <f>VLOOKUP(A1760,Übersicht!$C$2:$L$67,10,FALSE)</f>
        <v>-</v>
      </c>
      <c r="U1760" s="25">
        <f>VLOOKUP(A1760,Übersicht!$C$2:$M$67,11,FALSE)</f>
        <v>160</v>
      </c>
      <c r="V1760" s="25">
        <f>VLOOKUP(A1760,Übersicht!$C$2:$N$67,12,FALSE)</f>
        <v>160</v>
      </c>
      <c r="W1760" s="25" t="str">
        <f>VLOOKUP(A1760,Übersicht!$C$2:$O$67,13,FALSE)</f>
        <v>-</v>
      </c>
      <c r="X1760" s="4" t="s">
        <v>67</v>
      </c>
    </row>
    <row r="1761" spans="1:24" x14ac:dyDescent="0.35">
      <c r="A1761" s="4">
        <v>4500</v>
      </c>
      <c r="B1761" t="s">
        <v>52</v>
      </c>
      <c r="C1761" s="21" t="s">
        <v>61</v>
      </c>
      <c r="D1761" s="23">
        <f>VLOOKUP(A1761,Übersicht!$C$2:$D$67,2,FALSE)</f>
        <v>0</v>
      </c>
      <c r="E1761" s="23">
        <f>VLOOKUP(A1761,Übersicht!$C$2:$E$67,3,FALSE)</f>
        <v>0</v>
      </c>
      <c r="F1761" s="3">
        <v>1755</v>
      </c>
      <c r="G1761" s="3">
        <f>VLOOKUP(A1761,Übersicht!$C$2:$P$67,14,FALSE)</f>
        <v>99</v>
      </c>
      <c r="H1761" s="3">
        <v>1</v>
      </c>
      <c r="I1761" s="24">
        <v>386287.375</v>
      </c>
      <c r="J1761" s="3">
        <v>2009</v>
      </c>
      <c r="K1761" s="4">
        <f>IF(M1761-('MKG (best case)'!$K$2-J1761)&lt;=0,0,M1761-('MKG (best case)'!$K$2-J1761))</f>
        <v>12</v>
      </c>
      <c r="L1761" s="21">
        <f>VLOOKUP(A1761,Übersicht!$C$2:$F$67,4,FALSE)</f>
        <v>24</v>
      </c>
      <c r="M1761" s="21">
        <f>VLOOKUP(A1761,Übersicht!$C$2:$F$67,4,FALSE)</f>
        <v>24</v>
      </c>
      <c r="N1761" s="3" t="s">
        <v>67</v>
      </c>
      <c r="O1761" s="3">
        <v>1</v>
      </c>
      <c r="P1761" s="4">
        <f>VLOOKUP(A1761,Übersicht!$C$2:$I$67,7,FALSE)*100</f>
        <v>20</v>
      </c>
      <c r="Q1761" s="4" t="s">
        <v>67</v>
      </c>
      <c r="R1761" s="4">
        <f>VLOOKUP(A1761,Übersicht!$C$2:$J$67,8,FALSE)*100</f>
        <v>100</v>
      </c>
      <c r="S1761" s="4">
        <f>VLOOKUP(A1761,Übersicht!$C$2:$K$67,9,FALSE)*100</f>
        <v>30</v>
      </c>
      <c r="T1761" s="4" t="str">
        <f>VLOOKUP(A1761,Übersicht!$C$2:$L$67,10,FALSE)</f>
        <v>-</v>
      </c>
      <c r="U1761" s="25">
        <f>VLOOKUP(A1761,Übersicht!$C$2:$M$67,11,FALSE)</f>
        <v>160</v>
      </c>
      <c r="V1761" s="25">
        <f>VLOOKUP(A1761,Übersicht!$C$2:$N$67,12,FALSE)</f>
        <v>160</v>
      </c>
      <c r="W1761" s="25" t="str">
        <f>VLOOKUP(A1761,Übersicht!$C$2:$O$67,13,FALSE)</f>
        <v>-</v>
      </c>
      <c r="X1761" s="4" t="s">
        <v>67</v>
      </c>
    </row>
    <row r="1762" spans="1:24" x14ac:dyDescent="0.35">
      <c r="A1762" s="4">
        <v>4500</v>
      </c>
      <c r="B1762" t="s">
        <v>52</v>
      </c>
      <c r="C1762" s="21" t="s">
        <v>61</v>
      </c>
      <c r="D1762" s="23">
        <f>VLOOKUP(A1762,Übersicht!$C$2:$D$67,2,FALSE)</f>
        <v>0</v>
      </c>
      <c r="E1762" s="23">
        <f>VLOOKUP(A1762,Übersicht!$C$2:$E$67,3,FALSE)</f>
        <v>0</v>
      </c>
      <c r="F1762" s="3">
        <v>1756</v>
      </c>
      <c r="G1762" s="3">
        <f>VLOOKUP(A1762,Übersicht!$C$2:$P$67,14,FALSE)</f>
        <v>99</v>
      </c>
      <c r="H1762" s="3">
        <v>1</v>
      </c>
      <c r="I1762" s="24">
        <v>386287.375</v>
      </c>
      <c r="J1762" s="3">
        <v>2010</v>
      </c>
      <c r="K1762" s="4">
        <f>IF(M1762-('MKG (best case)'!$K$2-J1762)&lt;=0,0,M1762-('MKG (best case)'!$K$2-J1762))</f>
        <v>13</v>
      </c>
      <c r="L1762" s="21">
        <f>VLOOKUP(A1762,Übersicht!$C$2:$F$67,4,FALSE)</f>
        <v>24</v>
      </c>
      <c r="M1762" s="21">
        <f>VLOOKUP(A1762,Übersicht!$C$2:$F$67,4,FALSE)</f>
        <v>24</v>
      </c>
      <c r="N1762" s="3" t="s">
        <v>67</v>
      </c>
      <c r="O1762" s="3">
        <v>1</v>
      </c>
      <c r="P1762" s="4">
        <f>VLOOKUP(A1762,Übersicht!$C$2:$I$67,7,FALSE)*100</f>
        <v>20</v>
      </c>
      <c r="Q1762" s="4" t="s">
        <v>67</v>
      </c>
      <c r="R1762" s="4">
        <f>VLOOKUP(A1762,Übersicht!$C$2:$J$67,8,FALSE)*100</f>
        <v>100</v>
      </c>
      <c r="S1762" s="4">
        <f>VLOOKUP(A1762,Übersicht!$C$2:$K$67,9,FALSE)*100</f>
        <v>30</v>
      </c>
      <c r="T1762" s="4" t="str">
        <f>VLOOKUP(A1762,Übersicht!$C$2:$L$67,10,FALSE)</f>
        <v>-</v>
      </c>
      <c r="U1762" s="25">
        <f>VLOOKUP(A1762,Übersicht!$C$2:$M$67,11,FALSE)</f>
        <v>160</v>
      </c>
      <c r="V1762" s="25">
        <f>VLOOKUP(A1762,Übersicht!$C$2:$N$67,12,FALSE)</f>
        <v>160</v>
      </c>
      <c r="W1762" s="25" t="str">
        <f>VLOOKUP(A1762,Übersicht!$C$2:$O$67,13,FALSE)</f>
        <v>-</v>
      </c>
      <c r="X1762" s="4" t="s">
        <v>67</v>
      </c>
    </row>
    <row r="1763" spans="1:24" x14ac:dyDescent="0.35">
      <c r="A1763" s="4">
        <v>4500</v>
      </c>
      <c r="B1763" t="s">
        <v>52</v>
      </c>
      <c r="C1763" s="21" t="s">
        <v>61</v>
      </c>
      <c r="D1763" s="23">
        <f>VLOOKUP(A1763,Übersicht!$C$2:$D$67,2,FALSE)</f>
        <v>0</v>
      </c>
      <c r="E1763" s="23">
        <f>VLOOKUP(A1763,Übersicht!$C$2:$E$67,3,FALSE)</f>
        <v>0</v>
      </c>
      <c r="F1763" s="3">
        <v>1757</v>
      </c>
      <c r="G1763" s="3">
        <f>VLOOKUP(A1763,Übersicht!$C$2:$P$67,14,FALSE)</f>
        <v>99</v>
      </c>
      <c r="H1763" s="3">
        <v>1</v>
      </c>
      <c r="I1763" s="24">
        <v>386287.375</v>
      </c>
      <c r="J1763" s="3">
        <v>2011</v>
      </c>
      <c r="K1763" s="4">
        <f>IF(M1763-('MKG (best case)'!$K$2-J1763)&lt;=0,0,M1763-('MKG (best case)'!$K$2-J1763))</f>
        <v>14</v>
      </c>
      <c r="L1763" s="21">
        <f>VLOOKUP(A1763,Übersicht!$C$2:$F$67,4,FALSE)</f>
        <v>24</v>
      </c>
      <c r="M1763" s="21">
        <f>VLOOKUP(A1763,Übersicht!$C$2:$F$67,4,FALSE)</f>
        <v>24</v>
      </c>
      <c r="N1763" s="3" t="s">
        <v>67</v>
      </c>
      <c r="O1763" s="3">
        <v>1</v>
      </c>
      <c r="P1763" s="4">
        <f>VLOOKUP(A1763,Übersicht!$C$2:$I$67,7,FALSE)*100</f>
        <v>20</v>
      </c>
      <c r="Q1763" s="4" t="s">
        <v>67</v>
      </c>
      <c r="R1763" s="4">
        <f>VLOOKUP(A1763,Übersicht!$C$2:$J$67,8,FALSE)*100</f>
        <v>100</v>
      </c>
      <c r="S1763" s="4">
        <f>VLOOKUP(A1763,Übersicht!$C$2:$K$67,9,FALSE)*100</f>
        <v>30</v>
      </c>
      <c r="T1763" s="4" t="str">
        <f>VLOOKUP(A1763,Übersicht!$C$2:$L$67,10,FALSE)</f>
        <v>-</v>
      </c>
      <c r="U1763" s="25">
        <f>VLOOKUP(A1763,Übersicht!$C$2:$M$67,11,FALSE)</f>
        <v>160</v>
      </c>
      <c r="V1763" s="25">
        <f>VLOOKUP(A1763,Übersicht!$C$2:$N$67,12,FALSE)</f>
        <v>160</v>
      </c>
      <c r="W1763" s="25" t="str">
        <f>VLOOKUP(A1763,Übersicht!$C$2:$O$67,13,FALSE)</f>
        <v>-</v>
      </c>
      <c r="X1763" s="4" t="s">
        <v>67</v>
      </c>
    </row>
    <row r="1764" spans="1:24" x14ac:dyDescent="0.35">
      <c r="A1764" s="4">
        <v>4500</v>
      </c>
      <c r="B1764" t="s">
        <v>52</v>
      </c>
      <c r="C1764" s="21" t="s">
        <v>61</v>
      </c>
      <c r="D1764" s="23">
        <f>VLOOKUP(A1764,Übersicht!$C$2:$D$67,2,FALSE)</f>
        <v>0</v>
      </c>
      <c r="E1764" s="23">
        <f>VLOOKUP(A1764,Übersicht!$C$2:$E$67,3,FALSE)</f>
        <v>0</v>
      </c>
      <c r="F1764" s="3">
        <v>1758</v>
      </c>
      <c r="G1764" s="3">
        <f>VLOOKUP(A1764,Übersicht!$C$2:$P$67,14,FALSE)</f>
        <v>99</v>
      </c>
      <c r="H1764" s="3">
        <v>1</v>
      </c>
      <c r="I1764" s="24">
        <v>386287.375</v>
      </c>
      <c r="J1764" s="3">
        <v>2012</v>
      </c>
      <c r="K1764" s="4">
        <f>IF(M1764-('MKG (best case)'!$K$2-J1764)&lt;=0,0,M1764-('MKG (best case)'!$K$2-J1764))</f>
        <v>15</v>
      </c>
      <c r="L1764" s="21">
        <f>VLOOKUP(A1764,Übersicht!$C$2:$F$67,4,FALSE)</f>
        <v>24</v>
      </c>
      <c r="M1764" s="21">
        <f>VLOOKUP(A1764,Übersicht!$C$2:$F$67,4,FALSE)</f>
        <v>24</v>
      </c>
      <c r="N1764" s="3" t="s">
        <v>67</v>
      </c>
      <c r="O1764" s="3">
        <v>1</v>
      </c>
      <c r="P1764" s="4">
        <f>VLOOKUP(A1764,Übersicht!$C$2:$I$67,7,FALSE)*100</f>
        <v>20</v>
      </c>
      <c r="Q1764" s="4" t="s">
        <v>67</v>
      </c>
      <c r="R1764" s="4">
        <f>VLOOKUP(A1764,Übersicht!$C$2:$J$67,8,FALSE)*100</f>
        <v>100</v>
      </c>
      <c r="S1764" s="4">
        <f>VLOOKUP(A1764,Übersicht!$C$2:$K$67,9,FALSE)*100</f>
        <v>30</v>
      </c>
      <c r="T1764" s="4" t="str">
        <f>VLOOKUP(A1764,Übersicht!$C$2:$L$67,10,FALSE)</f>
        <v>-</v>
      </c>
      <c r="U1764" s="25">
        <f>VLOOKUP(A1764,Übersicht!$C$2:$M$67,11,FALSE)</f>
        <v>160</v>
      </c>
      <c r="V1764" s="25">
        <f>VLOOKUP(A1764,Übersicht!$C$2:$N$67,12,FALSE)</f>
        <v>160</v>
      </c>
      <c r="W1764" s="25" t="str">
        <f>VLOOKUP(A1764,Übersicht!$C$2:$O$67,13,FALSE)</f>
        <v>-</v>
      </c>
      <c r="X1764" s="4" t="s">
        <v>67</v>
      </c>
    </row>
    <row r="1765" spans="1:24" x14ac:dyDescent="0.35">
      <c r="A1765" s="4">
        <v>4500</v>
      </c>
      <c r="B1765" t="s">
        <v>52</v>
      </c>
      <c r="C1765" s="21" t="s">
        <v>61</v>
      </c>
      <c r="D1765" s="23">
        <f>VLOOKUP(A1765,Übersicht!$C$2:$D$67,2,FALSE)</f>
        <v>0</v>
      </c>
      <c r="E1765" s="23">
        <f>VLOOKUP(A1765,Übersicht!$C$2:$E$67,3,FALSE)</f>
        <v>0</v>
      </c>
      <c r="F1765" s="3">
        <v>1759</v>
      </c>
      <c r="G1765" s="3">
        <f>VLOOKUP(A1765,Übersicht!$C$2:$P$67,14,FALSE)</f>
        <v>99</v>
      </c>
      <c r="H1765" s="3">
        <v>1</v>
      </c>
      <c r="I1765" s="24">
        <v>386287.375</v>
      </c>
      <c r="J1765" s="3">
        <v>2013</v>
      </c>
      <c r="K1765" s="4">
        <f>IF(M1765-('MKG (best case)'!$K$2-J1765)&lt;=0,0,M1765-('MKG (best case)'!$K$2-J1765))</f>
        <v>16</v>
      </c>
      <c r="L1765" s="21">
        <f>VLOOKUP(A1765,Übersicht!$C$2:$F$67,4,FALSE)</f>
        <v>24</v>
      </c>
      <c r="M1765" s="21">
        <f>VLOOKUP(A1765,Übersicht!$C$2:$F$67,4,FALSE)</f>
        <v>24</v>
      </c>
      <c r="N1765" s="3" t="s">
        <v>67</v>
      </c>
      <c r="O1765" s="3">
        <v>1</v>
      </c>
      <c r="P1765" s="4">
        <f>VLOOKUP(A1765,Übersicht!$C$2:$I$67,7,FALSE)*100</f>
        <v>20</v>
      </c>
      <c r="Q1765" s="4" t="s">
        <v>67</v>
      </c>
      <c r="R1765" s="4">
        <f>VLOOKUP(A1765,Übersicht!$C$2:$J$67,8,FALSE)*100</f>
        <v>100</v>
      </c>
      <c r="S1765" s="4">
        <f>VLOOKUP(A1765,Übersicht!$C$2:$K$67,9,FALSE)*100</f>
        <v>30</v>
      </c>
      <c r="T1765" s="4" t="str">
        <f>VLOOKUP(A1765,Übersicht!$C$2:$L$67,10,FALSE)</f>
        <v>-</v>
      </c>
      <c r="U1765" s="25">
        <f>VLOOKUP(A1765,Übersicht!$C$2:$M$67,11,FALSE)</f>
        <v>160</v>
      </c>
      <c r="V1765" s="25">
        <f>VLOOKUP(A1765,Übersicht!$C$2:$N$67,12,FALSE)</f>
        <v>160</v>
      </c>
      <c r="W1765" s="25" t="str">
        <f>VLOOKUP(A1765,Übersicht!$C$2:$O$67,13,FALSE)</f>
        <v>-</v>
      </c>
      <c r="X1765" s="4" t="s">
        <v>67</v>
      </c>
    </row>
    <row r="1766" spans="1:24" x14ac:dyDescent="0.35">
      <c r="A1766" s="4">
        <v>4500</v>
      </c>
      <c r="B1766" t="s">
        <v>52</v>
      </c>
      <c r="C1766" s="21" t="s">
        <v>61</v>
      </c>
      <c r="D1766" s="23">
        <f>VLOOKUP(A1766,Übersicht!$C$2:$D$67,2,FALSE)</f>
        <v>0</v>
      </c>
      <c r="E1766" s="23">
        <f>VLOOKUP(A1766,Übersicht!$C$2:$E$67,3,FALSE)</f>
        <v>0</v>
      </c>
      <c r="F1766" s="3">
        <v>1760</v>
      </c>
      <c r="G1766" s="3">
        <f>VLOOKUP(A1766,Übersicht!$C$2:$P$67,14,FALSE)</f>
        <v>99</v>
      </c>
      <c r="H1766" s="3">
        <v>1</v>
      </c>
      <c r="I1766" s="24">
        <v>386287.375</v>
      </c>
      <c r="J1766" s="3">
        <v>2014</v>
      </c>
      <c r="K1766" s="4">
        <f>IF(M1766-('MKG (best case)'!$K$2-J1766)&lt;=0,0,M1766-('MKG (best case)'!$K$2-J1766))</f>
        <v>17</v>
      </c>
      <c r="L1766" s="21">
        <f>VLOOKUP(A1766,Übersicht!$C$2:$F$67,4,FALSE)</f>
        <v>24</v>
      </c>
      <c r="M1766" s="21">
        <f>VLOOKUP(A1766,Übersicht!$C$2:$F$67,4,FALSE)</f>
        <v>24</v>
      </c>
      <c r="N1766" s="3" t="s">
        <v>67</v>
      </c>
      <c r="O1766" s="3">
        <v>1</v>
      </c>
      <c r="P1766" s="4">
        <f>VLOOKUP(A1766,Übersicht!$C$2:$I$67,7,FALSE)*100</f>
        <v>20</v>
      </c>
      <c r="Q1766" s="4" t="s">
        <v>67</v>
      </c>
      <c r="R1766" s="4">
        <f>VLOOKUP(A1766,Übersicht!$C$2:$J$67,8,FALSE)*100</f>
        <v>100</v>
      </c>
      <c r="S1766" s="4">
        <f>VLOOKUP(A1766,Übersicht!$C$2:$K$67,9,FALSE)*100</f>
        <v>30</v>
      </c>
      <c r="T1766" s="4" t="str">
        <f>VLOOKUP(A1766,Übersicht!$C$2:$L$67,10,FALSE)</f>
        <v>-</v>
      </c>
      <c r="U1766" s="25">
        <f>VLOOKUP(A1766,Übersicht!$C$2:$M$67,11,FALSE)</f>
        <v>160</v>
      </c>
      <c r="V1766" s="25">
        <f>VLOOKUP(A1766,Übersicht!$C$2:$N$67,12,FALSE)</f>
        <v>160</v>
      </c>
      <c r="W1766" s="25" t="str">
        <f>VLOOKUP(A1766,Übersicht!$C$2:$O$67,13,FALSE)</f>
        <v>-</v>
      </c>
      <c r="X1766" s="4" t="s">
        <v>67</v>
      </c>
    </row>
    <row r="1767" spans="1:24" x14ac:dyDescent="0.35">
      <c r="A1767" s="4">
        <v>4500</v>
      </c>
      <c r="B1767" t="s">
        <v>52</v>
      </c>
      <c r="C1767" s="21" t="s">
        <v>61</v>
      </c>
      <c r="D1767" s="23">
        <f>VLOOKUP(A1767,Übersicht!$C$2:$D$67,2,FALSE)</f>
        <v>0</v>
      </c>
      <c r="E1767" s="23">
        <f>VLOOKUP(A1767,Übersicht!$C$2:$E$67,3,FALSE)</f>
        <v>0</v>
      </c>
      <c r="F1767" s="3">
        <v>1761</v>
      </c>
      <c r="G1767" s="3">
        <f>VLOOKUP(A1767,Übersicht!$C$2:$P$67,14,FALSE)</f>
        <v>99</v>
      </c>
      <c r="H1767" s="3">
        <v>1</v>
      </c>
      <c r="I1767" s="24">
        <v>386287.375</v>
      </c>
      <c r="J1767" s="3">
        <v>2015</v>
      </c>
      <c r="K1767" s="4">
        <f>IF(M1767-('MKG (best case)'!$K$2-J1767)&lt;=0,0,M1767-('MKG (best case)'!$K$2-J1767))</f>
        <v>18</v>
      </c>
      <c r="L1767" s="21">
        <f>VLOOKUP(A1767,Übersicht!$C$2:$F$67,4,FALSE)</f>
        <v>24</v>
      </c>
      <c r="M1767" s="21">
        <f>VLOOKUP(A1767,Übersicht!$C$2:$F$67,4,FALSE)</f>
        <v>24</v>
      </c>
      <c r="N1767" s="3" t="s">
        <v>67</v>
      </c>
      <c r="O1767" s="3">
        <v>1</v>
      </c>
      <c r="P1767" s="4">
        <f>VLOOKUP(A1767,Übersicht!$C$2:$I$67,7,FALSE)*100</f>
        <v>20</v>
      </c>
      <c r="Q1767" s="4" t="s">
        <v>67</v>
      </c>
      <c r="R1767" s="4">
        <f>VLOOKUP(A1767,Übersicht!$C$2:$J$67,8,FALSE)*100</f>
        <v>100</v>
      </c>
      <c r="S1767" s="4">
        <f>VLOOKUP(A1767,Übersicht!$C$2:$K$67,9,FALSE)*100</f>
        <v>30</v>
      </c>
      <c r="T1767" s="4" t="str">
        <f>VLOOKUP(A1767,Übersicht!$C$2:$L$67,10,FALSE)</f>
        <v>-</v>
      </c>
      <c r="U1767" s="25">
        <f>VLOOKUP(A1767,Übersicht!$C$2:$M$67,11,FALSE)</f>
        <v>160</v>
      </c>
      <c r="V1767" s="25">
        <f>VLOOKUP(A1767,Übersicht!$C$2:$N$67,12,FALSE)</f>
        <v>160</v>
      </c>
      <c r="W1767" s="25" t="str">
        <f>VLOOKUP(A1767,Übersicht!$C$2:$O$67,13,FALSE)</f>
        <v>-</v>
      </c>
      <c r="X1767" s="4" t="s">
        <v>67</v>
      </c>
    </row>
    <row r="1768" spans="1:24" x14ac:dyDescent="0.35">
      <c r="A1768" s="4">
        <v>4500</v>
      </c>
      <c r="B1768" t="s">
        <v>52</v>
      </c>
      <c r="C1768" s="21" t="s">
        <v>61</v>
      </c>
      <c r="D1768" s="23">
        <f>VLOOKUP(A1768,Übersicht!$C$2:$D$67,2,FALSE)</f>
        <v>0</v>
      </c>
      <c r="E1768" s="23">
        <f>VLOOKUP(A1768,Übersicht!$C$2:$E$67,3,FALSE)</f>
        <v>0</v>
      </c>
      <c r="F1768" s="3">
        <v>1762</v>
      </c>
      <c r="G1768" s="3">
        <f>VLOOKUP(A1768,Übersicht!$C$2:$P$67,14,FALSE)</f>
        <v>99</v>
      </c>
      <c r="H1768" s="3">
        <v>1</v>
      </c>
      <c r="I1768" s="24">
        <v>386287.375</v>
      </c>
      <c r="J1768" s="3">
        <v>2016</v>
      </c>
      <c r="K1768" s="4">
        <f>IF(M1768-('MKG (best case)'!$K$2-J1768)&lt;=0,0,M1768-('MKG (best case)'!$K$2-J1768))</f>
        <v>19</v>
      </c>
      <c r="L1768" s="21">
        <f>VLOOKUP(A1768,Übersicht!$C$2:$F$67,4,FALSE)</f>
        <v>24</v>
      </c>
      <c r="M1768" s="21">
        <f>VLOOKUP(A1768,Übersicht!$C$2:$F$67,4,FALSE)</f>
        <v>24</v>
      </c>
      <c r="N1768" s="3" t="s">
        <v>67</v>
      </c>
      <c r="O1768" s="3">
        <v>1</v>
      </c>
      <c r="P1768" s="4">
        <f>VLOOKUP(A1768,Übersicht!$C$2:$I$67,7,FALSE)*100</f>
        <v>20</v>
      </c>
      <c r="Q1768" s="4" t="s">
        <v>67</v>
      </c>
      <c r="R1768" s="4">
        <f>VLOOKUP(A1768,Übersicht!$C$2:$J$67,8,FALSE)*100</f>
        <v>100</v>
      </c>
      <c r="S1768" s="4">
        <f>VLOOKUP(A1768,Übersicht!$C$2:$K$67,9,FALSE)*100</f>
        <v>30</v>
      </c>
      <c r="T1768" s="4" t="str">
        <f>VLOOKUP(A1768,Übersicht!$C$2:$L$67,10,FALSE)</f>
        <v>-</v>
      </c>
      <c r="U1768" s="25">
        <f>VLOOKUP(A1768,Übersicht!$C$2:$M$67,11,FALSE)</f>
        <v>160</v>
      </c>
      <c r="V1768" s="25">
        <f>VLOOKUP(A1768,Übersicht!$C$2:$N$67,12,FALSE)</f>
        <v>160</v>
      </c>
      <c r="W1768" s="25" t="str">
        <f>VLOOKUP(A1768,Übersicht!$C$2:$O$67,13,FALSE)</f>
        <v>-</v>
      </c>
      <c r="X1768" s="4" t="s">
        <v>67</v>
      </c>
    </row>
    <row r="1769" spans="1:24" x14ac:dyDescent="0.35">
      <c r="A1769" s="4">
        <v>4500</v>
      </c>
      <c r="B1769" t="s">
        <v>52</v>
      </c>
      <c r="C1769" s="21" t="s">
        <v>61</v>
      </c>
      <c r="D1769" s="23">
        <f>VLOOKUP(A1769,Übersicht!$C$2:$D$67,2,FALSE)</f>
        <v>0</v>
      </c>
      <c r="E1769" s="23">
        <f>VLOOKUP(A1769,Übersicht!$C$2:$E$67,3,FALSE)</f>
        <v>0</v>
      </c>
      <c r="F1769" s="3">
        <v>1763</v>
      </c>
      <c r="G1769" s="3">
        <f>VLOOKUP(A1769,Übersicht!$C$2:$P$67,14,FALSE)</f>
        <v>99</v>
      </c>
      <c r="H1769" s="3">
        <v>1</v>
      </c>
      <c r="I1769" s="24">
        <v>386287.375</v>
      </c>
      <c r="J1769" s="3">
        <v>2017</v>
      </c>
      <c r="K1769" s="4">
        <f>IF(M1769-('MKG (best case)'!$K$2-J1769)&lt;=0,0,M1769-('MKG (best case)'!$K$2-J1769))</f>
        <v>20</v>
      </c>
      <c r="L1769" s="21">
        <f>VLOOKUP(A1769,Übersicht!$C$2:$F$67,4,FALSE)</f>
        <v>24</v>
      </c>
      <c r="M1769" s="21">
        <f>VLOOKUP(A1769,Übersicht!$C$2:$F$67,4,FALSE)</f>
        <v>24</v>
      </c>
      <c r="N1769" s="3" t="s">
        <v>67</v>
      </c>
      <c r="O1769" s="3">
        <v>1</v>
      </c>
      <c r="P1769" s="4">
        <f>VLOOKUP(A1769,Übersicht!$C$2:$I$67,7,FALSE)*100</f>
        <v>20</v>
      </c>
      <c r="Q1769" s="4" t="s">
        <v>67</v>
      </c>
      <c r="R1769" s="4">
        <f>VLOOKUP(A1769,Übersicht!$C$2:$J$67,8,FALSE)*100</f>
        <v>100</v>
      </c>
      <c r="S1769" s="4">
        <f>VLOOKUP(A1769,Übersicht!$C$2:$K$67,9,FALSE)*100</f>
        <v>30</v>
      </c>
      <c r="T1769" s="4" t="str">
        <f>VLOOKUP(A1769,Übersicht!$C$2:$L$67,10,FALSE)</f>
        <v>-</v>
      </c>
      <c r="U1769" s="25">
        <f>VLOOKUP(A1769,Übersicht!$C$2:$M$67,11,FALSE)</f>
        <v>160</v>
      </c>
      <c r="V1769" s="25">
        <f>VLOOKUP(A1769,Übersicht!$C$2:$N$67,12,FALSE)</f>
        <v>160</v>
      </c>
      <c r="W1769" s="25" t="str">
        <f>VLOOKUP(A1769,Übersicht!$C$2:$O$67,13,FALSE)</f>
        <v>-</v>
      </c>
      <c r="X1769" s="4" t="s">
        <v>67</v>
      </c>
    </row>
    <row r="1770" spans="1:24" x14ac:dyDescent="0.35">
      <c r="A1770" s="4">
        <v>4500</v>
      </c>
      <c r="B1770" t="s">
        <v>52</v>
      </c>
      <c r="C1770" s="21" t="s">
        <v>61</v>
      </c>
      <c r="D1770" s="23">
        <f>VLOOKUP(A1770,Übersicht!$C$2:$D$67,2,FALSE)</f>
        <v>0</v>
      </c>
      <c r="E1770" s="23">
        <f>VLOOKUP(A1770,Übersicht!$C$2:$E$67,3,FALSE)</f>
        <v>0</v>
      </c>
      <c r="F1770" s="3">
        <v>1764</v>
      </c>
      <c r="G1770" s="3">
        <f>VLOOKUP(A1770,Übersicht!$C$2:$P$67,14,FALSE)</f>
        <v>99</v>
      </c>
      <c r="H1770" s="3">
        <v>1</v>
      </c>
      <c r="I1770" s="24">
        <v>386287.375</v>
      </c>
      <c r="J1770" s="3">
        <v>2018</v>
      </c>
      <c r="K1770" s="4">
        <f>IF(M1770-('MKG (best case)'!$K$2-J1770)&lt;=0,0,M1770-('MKG (best case)'!$K$2-J1770))</f>
        <v>21</v>
      </c>
      <c r="L1770" s="21">
        <f>VLOOKUP(A1770,Übersicht!$C$2:$F$67,4,FALSE)</f>
        <v>24</v>
      </c>
      <c r="M1770" s="21">
        <f>VLOOKUP(A1770,Übersicht!$C$2:$F$67,4,FALSE)</f>
        <v>24</v>
      </c>
      <c r="N1770" s="3" t="s">
        <v>67</v>
      </c>
      <c r="O1770" s="3">
        <v>1</v>
      </c>
      <c r="P1770" s="4">
        <f>VLOOKUP(A1770,Übersicht!$C$2:$I$67,7,FALSE)*100</f>
        <v>20</v>
      </c>
      <c r="Q1770" s="4" t="s">
        <v>67</v>
      </c>
      <c r="R1770" s="4">
        <f>VLOOKUP(A1770,Übersicht!$C$2:$J$67,8,FALSE)*100</f>
        <v>100</v>
      </c>
      <c r="S1770" s="4">
        <f>VLOOKUP(A1770,Übersicht!$C$2:$K$67,9,FALSE)*100</f>
        <v>30</v>
      </c>
      <c r="T1770" s="4" t="str">
        <f>VLOOKUP(A1770,Übersicht!$C$2:$L$67,10,FALSE)</f>
        <v>-</v>
      </c>
      <c r="U1770" s="25">
        <f>VLOOKUP(A1770,Übersicht!$C$2:$M$67,11,FALSE)</f>
        <v>160</v>
      </c>
      <c r="V1770" s="25">
        <f>VLOOKUP(A1770,Übersicht!$C$2:$N$67,12,FALSE)</f>
        <v>160</v>
      </c>
      <c r="W1770" s="25" t="str">
        <f>VLOOKUP(A1770,Übersicht!$C$2:$O$67,13,FALSE)</f>
        <v>-</v>
      </c>
      <c r="X1770" s="4" t="s">
        <v>67</v>
      </c>
    </row>
    <row r="1771" spans="1:24" x14ac:dyDescent="0.35">
      <c r="A1771" s="4">
        <v>4500</v>
      </c>
      <c r="B1771" t="s">
        <v>52</v>
      </c>
      <c r="C1771" s="21" t="s">
        <v>61</v>
      </c>
      <c r="D1771" s="23">
        <f>VLOOKUP(A1771,Übersicht!$C$2:$D$67,2,FALSE)</f>
        <v>0</v>
      </c>
      <c r="E1771" s="23">
        <f>VLOOKUP(A1771,Übersicht!$C$2:$E$67,3,FALSE)</f>
        <v>0</v>
      </c>
      <c r="F1771" s="3">
        <v>1765</v>
      </c>
      <c r="G1771" s="3">
        <f>VLOOKUP(A1771,Übersicht!$C$2:$P$67,14,FALSE)</f>
        <v>99</v>
      </c>
      <c r="H1771" s="3">
        <v>1</v>
      </c>
      <c r="I1771" s="24">
        <v>386287.375</v>
      </c>
      <c r="J1771" s="3">
        <v>2019</v>
      </c>
      <c r="K1771" s="4">
        <f>IF(M1771-('MKG (best case)'!$K$2-J1771)&lt;=0,0,M1771-('MKG (best case)'!$K$2-J1771))</f>
        <v>22</v>
      </c>
      <c r="L1771" s="21">
        <f>VLOOKUP(A1771,Übersicht!$C$2:$F$67,4,FALSE)</f>
        <v>24</v>
      </c>
      <c r="M1771" s="21">
        <f>VLOOKUP(A1771,Übersicht!$C$2:$F$67,4,FALSE)</f>
        <v>24</v>
      </c>
      <c r="N1771" s="3" t="s">
        <v>67</v>
      </c>
      <c r="O1771" s="3">
        <v>1</v>
      </c>
      <c r="P1771" s="4">
        <f>VLOOKUP(A1771,Übersicht!$C$2:$I$67,7,FALSE)*100</f>
        <v>20</v>
      </c>
      <c r="Q1771" s="4" t="s">
        <v>67</v>
      </c>
      <c r="R1771" s="4">
        <f>VLOOKUP(A1771,Übersicht!$C$2:$J$67,8,FALSE)*100</f>
        <v>100</v>
      </c>
      <c r="S1771" s="4">
        <f>VLOOKUP(A1771,Übersicht!$C$2:$K$67,9,FALSE)*100</f>
        <v>30</v>
      </c>
      <c r="T1771" s="4" t="str">
        <f>VLOOKUP(A1771,Übersicht!$C$2:$L$67,10,FALSE)</f>
        <v>-</v>
      </c>
      <c r="U1771" s="25">
        <f>VLOOKUP(A1771,Übersicht!$C$2:$M$67,11,FALSE)</f>
        <v>160</v>
      </c>
      <c r="V1771" s="25">
        <f>VLOOKUP(A1771,Übersicht!$C$2:$N$67,12,FALSE)</f>
        <v>160</v>
      </c>
      <c r="W1771" s="25" t="str">
        <f>VLOOKUP(A1771,Übersicht!$C$2:$O$67,13,FALSE)</f>
        <v>-</v>
      </c>
      <c r="X1771" s="4" t="s">
        <v>67</v>
      </c>
    </row>
    <row r="1772" spans="1:24" x14ac:dyDescent="0.35">
      <c r="A1772" s="4">
        <v>4500</v>
      </c>
      <c r="B1772" t="s">
        <v>52</v>
      </c>
      <c r="C1772" s="21" t="s">
        <v>61</v>
      </c>
      <c r="D1772" s="23">
        <f>VLOOKUP(A1772,Übersicht!$C$2:$D$67,2,FALSE)</f>
        <v>0</v>
      </c>
      <c r="E1772" s="23">
        <f>VLOOKUP(A1772,Übersicht!$C$2:$E$67,3,FALSE)</f>
        <v>0</v>
      </c>
      <c r="F1772" s="3">
        <v>1766</v>
      </c>
      <c r="G1772" s="3">
        <f>VLOOKUP(A1772,Übersicht!$C$2:$P$67,14,FALSE)</f>
        <v>99</v>
      </c>
      <c r="H1772" s="3">
        <v>1</v>
      </c>
      <c r="I1772" s="24">
        <v>386287.375</v>
      </c>
      <c r="J1772" s="3">
        <v>2020</v>
      </c>
      <c r="K1772" s="4">
        <f>IF(M1772-('MKG (best case)'!$K$2-J1772)&lt;=0,0,M1772-('MKG (best case)'!$K$2-J1772))</f>
        <v>23</v>
      </c>
      <c r="L1772" s="21">
        <f>VLOOKUP(A1772,Übersicht!$C$2:$F$67,4,FALSE)</f>
        <v>24</v>
      </c>
      <c r="M1772" s="21">
        <f>VLOOKUP(A1772,Übersicht!$C$2:$F$67,4,FALSE)</f>
        <v>24</v>
      </c>
      <c r="N1772" s="3" t="s">
        <v>67</v>
      </c>
      <c r="O1772" s="3">
        <v>1</v>
      </c>
      <c r="P1772" s="4">
        <f>VLOOKUP(A1772,Übersicht!$C$2:$I$67,7,FALSE)*100</f>
        <v>20</v>
      </c>
      <c r="Q1772" s="4" t="s">
        <v>67</v>
      </c>
      <c r="R1772" s="4">
        <f>VLOOKUP(A1772,Übersicht!$C$2:$J$67,8,FALSE)*100</f>
        <v>100</v>
      </c>
      <c r="S1772" s="4">
        <f>VLOOKUP(A1772,Übersicht!$C$2:$K$67,9,FALSE)*100</f>
        <v>30</v>
      </c>
      <c r="T1772" s="4" t="str">
        <f>VLOOKUP(A1772,Übersicht!$C$2:$L$67,10,FALSE)</f>
        <v>-</v>
      </c>
      <c r="U1772" s="25">
        <f>VLOOKUP(A1772,Übersicht!$C$2:$M$67,11,FALSE)</f>
        <v>160</v>
      </c>
      <c r="V1772" s="25">
        <f>VLOOKUP(A1772,Übersicht!$C$2:$N$67,12,FALSE)</f>
        <v>160</v>
      </c>
      <c r="W1772" s="25" t="str">
        <f>VLOOKUP(A1772,Übersicht!$C$2:$O$67,13,FALSE)</f>
        <v>-</v>
      </c>
      <c r="X1772" s="4" t="s">
        <v>67</v>
      </c>
    </row>
    <row r="1773" spans="1:24" x14ac:dyDescent="0.35">
      <c r="A1773" s="4">
        <v>4500</v>
      </c>
      <c r="B1773" t="s">
        <v>52</v>
      </c>
      <c r="C1773" s="21" t="s">
        <v>61</v>
      </c>
      <c r="D1773" s="23">
        <f>VLOOKUP(A1773,Übersicht!$C$2:$D$67,2,FALSE)</f>
        <v>0</v>
      </c>
      <c r="E1773" s="23">
        <f>VLOOKUP(A1773,Übersicht!$C$2:$E$67,3,FALSE)</f>
        <v>0</v>
      </c>
      <c r="F1773" s="3">
        <v>1767</v>
      </c>
      <c r="G1773" s="3">
        <f>VLOOKUP(A1773,Übersicht!$C$2:$P$67,14,FALSE)</f>
        <v>99</v>
      </c>
      <c r="H1773" s="3">
        <v>1</v>
      </c>
      <c r="I1773" s="24">
        <v>386287.375</v>
      </c>
      <c r="J1773" s="3">
        <v>2021</v>
      </c>
      <c r="K1773" s="4">
        <f>IF(M1773-('MKG (best case)'!$K$2-J1773)&lt;=0,0,M1773-('MKG (best case)'!$K$2-J1773))</f>
        <v>24</v>
      </c>
      <c r="L1773" s="21">
        <f>VLOOKUP(A1773,Übersicht!$C$2:$F$67,4,FALSE)</f>
        <v>24</v>
      </c>
      <c r="M1773" s="21">
        <f>VLOOKUP(A1773,Übersicht!$C$2:$F$67,4,FALSE)</f>
        <v>24</v>
      </c>
      <c r="N1773" s="3" t="s">
        <v>67</v>
      </c>
      <c r="O1773" s="3">
        <v>1</v>
      </c>
      <c r="P1773" s="4">
        <f>VLOOKUP(A1773,Übersicht!$C$2:$I$67,7,FALSE)*100</f>
        <v>20</v>
      </c>
      <c r="Q1773" s="4" t="s">
        <v>67</v>
      </c>
      <c r="R1773" s="4">
        <f>VLOOKUP(A1773,Übersicht!$C$2:$J$67,8,FALSE)*100</f>
        <v>100</v>
      </c>
      <c r="S1773" s="4">
        <f>VLOOKUP(A1773,Übersicht!$C$2:$K$67,9,FALSE)*100</f>
        <v>30</v>
      </c>
      <c r="T1773" s="4" t="str">
        <f>VLOOKUP(A1773,Übersicht!$C$2:$L$67,10,FALSE)</f>
        <v>-</v>
      </c>
      <c r="U1773" s="25">
        <f>VLOOKUP(A1773,Übersicht!$C$2:$M$67,11,FALSE)</f>
        <v>160</v>
      </c>
      <c r="V1773" s="25">
        <f>VLOOKUP(A1773,Übersicht!$C$2:$N$67,12,FALSE)</f>
        <v>160</v>
      </c>
      <c r="W1773" s="25" t="str">
        <f>VLOOKUP(A1773,Übersicht!$C$2:$O$67,13,FALSE)</f>
        <v>-</v>
      </c>
      <c r="X1773" s="4" t="s">
        <v>67</v>
      </c>
    </row>
    <row r="1774" spans="1:24" x14ac:dyDescent="0.35">
      <c r="A1774" s="3">
        <v>4601</v>
      </c>
      <c r="B1774" t="s">
        <v>52</v>
      </c>
      <c r="C1774" t="s">
        <v>62</v>
      </c>
      <c r="D1774" s="23">
        <f>VLOOKUP(A1774,Übersicht!$C$2:$D$67,2,FALSE)</f>
        <v>0</v>
      </c>
      <c r="E1774" s="23">
        <f>VLOOKUP(A1774,Übersicht!$C$2:$E$67,3,FALSE)</f>
        <v>0</v>
      </c>
      <c r="F1774" s="3">
        <v>1768</v>
      </c>
      <c r="G1774" s="3">
        <f>VLOOKUP(A1774,Übersicht!$C$2:$P$67,14,FALSE)</f>
        <v>10</v>
      </c>
      <c r="H1774" s="3">
        <v>1</v>
      </c>
      <c r="I1774" s="24">
        <v>237434.30248824268</v>
      </c>
      <c r="J1774" s="3">
        <v>2019</v>
      </c>
      <c r="K1774" s="4">
        <f>IF(M1774-('MKG (best case)'!$K$2-J1774)&lt;=0,0,M1774-('MKG (best case)'!$K$2-J1774))</f>
        <v>28</v>
      </c>
      <c r="L1774" s="21">
        <f>VLOOKUP(A1774,Übersicht!$C$2:$F$67,4,FALSE)</f>
        <v>30</v>
      </c>
      <c r="M1774" s="21">
        <f>VLOOKUP(A1774,Übersicht!$C$2:$F$67,4,FALSE)</f>
        <v>30</v>
      </c>
      <c r="N1774" s="3" t="s">
        <v>67</v>
      </c>
      <c r="O1774" s="3">
        <v>1</v>
      </c>
      <c r="P1774" s="4">
        <f>VLOOKUP(A1774,Übersicht!$C$2:$I$67,7,FALSE)*100</f>
        <v>20</v>
      </c>
      <c r="Q1774" s="4" t="s">
        <v>67</v>
      </c>
      <c r="R1774" s="4">
        <f>VLOOKUP(A1774,Übersicht!$C$2:$J$67,8,FALSE)*100</f>
        <v>100</v>
      </c>
      <c r="S1774" s="4" t="str">
        <f>VLOOKUP(A1774,Übersicht!$C$2:$K$67,9,FALSE)</f>
        <v>-</v>
      </c>
      <c r="T1774" s="4" t="str">
        <f>VLOOKUP(A1774,Übersicht!$C$2:$L$67,10,FALSE)</f>
        <v>-</v>
      </c>
      <c r="U1774" s="25">
        <f>VLOOKUP(A1774,Übersicht!$C$2:$M$67,11,FALSE)</f>
        <v>9350</v>
      </c>
      <c r="V1774" s="25" t="str">
        <f>VLOOKUP(A1774,Übersicht!$C$2:$N$67,12,FALSE)</f>
        <v>-</v>
      </c>
      <c r="W1774" s="25" t="str">
        <f>VLOOKUP(A1774,Übersicht!$C$2:$O$67,13,FALSE)</f>
        <v>-</v>
      </c>
      <c r="X1774" s="4" t="s">
        <v>67</v>
      </c>
    </row>
    <row r="1775" spans="1:24" x14ac:dyDescent="0.35">
      <c r="A1775" s="3">
        <v>4601</v>
      </c>
      <c r="B1775" t="s">
        <v>52</v>
      </c>
      <c r="C1775" t="s">
        <v>62</v>
      </c>
      <c r="D1775" s="23">
        <f>VLOOKUP(A1775,Übersicht!$C$2:$D$67,2,FALSE)</f>
        <v>0</v>
      </c>
      <c r="E1775" s="23">
        <f>VLOOKUP(A1775,Übersicht!$C$2:$E$67,3,FALSE)</f>
        <v>0</v>
      </c>
      <c r="F1775" s="3">
        <v>1769</v>
      </c>
      <c r="G1775" s="3">
        <f>VLOOKUP(A1775,Übersicht!$C$2:$P$67,14,FALSE)</f>
        <v>10</v>
      </c>
      <c r="H1775" s="3">
        <v>1</v>
      </c>
      <c r="I1775" s="24">
        <v>237434.30248824268</v>
      </c>
      <c r="J1775" s="3">
        <v>2018</v>
      </c>
      <c r="K1775" s="4">
        <f>IF(M1775-('MKG (best case)'!$K$2-J1775)&lt;=0,0,M1775-('MKG (best case)'!$K$2-J1775))</f>
        <v>27</v>
      </c>
      <c r="L1775" s="21">
        <f>VLOOKUP(A1775,Übersicht!$C$2:$F$67,4,FALSE)</f>
        <v>30</v>
      </c>
      <c r="M1775" s="21">
        <f>VLOOKUP(A1775,Übersicht!$C$2:$F$67,4,FALSE)</f>
        <v>30</v>
      </c>
      <c r="N1775" s="3" t="s">
        <v>67</v>
      </c>
      <c r="O1775" s="3">
        <v>1</v>
      </c>
      <c r="P1775" s="4">
        <f>VLOOKUP(A1775,Übersicht!$C$2:$I$67,7,FALSE)*100</f>
        <v>20</v>
      </c>
      <c r="Q1775" s="4" t="s">
        <v>67</v>
      </c>
      <c r="R1775" s="4">
        <f>VLOOKUP(A1775,Übersicht!$C$2:$J$67,8,FALSE)*100</f>
        <v>100</v>
      </c>
      <c r="S1775" s="4" t="str">
        <f>VLOOKUP(A1775,Übersicht!$C$2:$K$67,9,FALSE)</f>
        <v>-</v>
      </c>
      <c r="T1775" s="4" t="str">
        <f>VLOOKUP(A1775,Übersicht!$C$2:$L$67,10,FALSE)</f>
        <v>-</v>
      </c>
      <c r="U1775" s="25">
        <f>VLOOKUP(A1775,Übersicht!$C$2:$M$67,11,FALSE)</f>
        <v>9350</v>
      </c>
      <c r="V1775" s="25" t="str">
        <f>VLOOKUP(A1775,Übersicht!$C$2:$N$67,12,FALSE)</f>
        <v>-</v>
      </c>
      <c r="W1775" s="25" t="str">
        <f>VLOOKUP(A1775,Übersicht!$C$2:$O$67,13,FALSE)</f>
        <v>-</v>
      </c>
      <c r="X1775" s="4" t="s">
        <v>67</v>
      </c>
    </row>
    <row r="1776" spans="1:24" x14ac:dyDescent="0.35">
      <c r="A1776" s="3">
        <v>4601</v>
      </c>
      <c r="B1776" t="s">
        <v>52</v>
      </c>
      <c r="C1776" t="s">
        <v>62</v>
      </c>
      <c r="D1776" s="23">
        <f>VLOOKUP(A1776,Übersicht!$C$2:$D$67,2,FALSE)</f>
        <v>0</v>
      </c>
      <c r="E1776" s="23">
        <f>VLOOKUP(A1776,Übersicht!$C$2:$E$67,3,FALSE)</f>
        <v>0</v>
      </c>
      <c r="F1776" s="3">
        <v>1770</v>
      </c>
      <c r="G1776" s="3">
        <f>VLOOKUP(A1776,Übersicht!$C$2:$P$67,14,FALSE)</f>
        <v>10</v>
      </c>
      <c r="H1776" s="3">
        <v>1</v>
      </c>
      <c r="I1776" s="24">
        <v>237434.30248824268</v>
      </c>
      <c r="J1776" s="3">
        <v>2017</v>
      </c>
      <c r="K1776" s="4">
        <f>IF(M1776-('MKG (best case)'!$K$2-J1776)&lt;=0,0,M1776-('MKG (best case)'!$K$2-J1776))</f>
        <v>26</v>
      </c>
      <c r="L1776" s="21">
        <f>VLOOKUP(A1776,Übersicht!$C$2:$F$67,4,FALSE)</f>
        <v>30</v>
      </c>
      <c r="M1776" s="21">
        <f>VLOOKUP(A1776,Übersicht!$C$2:$F$67,4,FALSE)</f>
        <v>30</v>
      </c>
      <c r="N1776" s="3" t="s">
        <v>67</v>
      </c>
      <c r="O1776" s="3">
        <v>1</v>
      </c>
      <c r="P1776" s="4">
        <f>VLOOKUP(A1776,Übersicht!$C$2:$I$67,7,FALSE)*100</f>
        <v>20</v>
      </c>
      <c r="Q1776" s="4" t="s">
        <v>67</v>
      </c>
      <c r="R1776" s="4">
        <f>VLOOKUP(A1776,Übersicht!$C$2:$J$67,8,FALSE)*100</f>
        <v>100</v>
      </c>
      <c r="S1776" s="4" t="str">
        <f>VLOOKUP(A1776,Übersicht!$C$2:$K$67,9,FALSE)</f>
        <v>-</v>
      </c>
      <c r="T1776" s="4" t="str">
        <f>VLOOKUP(A1776,Übersicht!$C$2:$L$67,10,FALSE)</f>
        <v>-</v>
      </c>
      <c r="U1776" s="25">
        <f>VLOOKUP(A1776,Übersicht!$C$2:$M$67,11,FALSE)</f>
        <v>9350</v>
      </c>
      <c r="V1776" s="25" t="str">
        <f>VLOOKUP(A1776,Übersicht!$C$2:$N$67,12,FALSE)</f>
        <v>-</v>
      </c>
      <c r="W1776" s="25" t="str">
        <f>VLOOKUP(A1776,Übersicht!$C$2:$O$67,13,FALSE)</f>
        <v>-</v>
      </c>
      <c r="X1776" s="4" t="s">
        <v>67</v>
      </c>
    </row>
    <row r="1777" spans="1:24" x14ac:dyDescent="0.35">
      <c r="A1777" s="3">
        <v>4601</v>
      </c>
      <c r="B1777" t="s">
        <v>52</v>
      </c>
      <c r="C1777" t="s">
        <v>62</v>
      </c>
      <c r="D1777" s="23">
        <f>VLOOKUP(A1777,Übersicht!$C$2:$D$67,2,FALSE)</f>
        <v>0</v>
      </c>
      <c r="E1777" s="23">
        <f>VLOOKUP(A1777,Übersicht!$C$2:$E$67,3,FALSE)</f>
        <v>0</v>
      </c>
      <c r="F1777" s="3">
        <v>1771</v>
      </c>
      <c r="G1777" s="3">
        <f>VLOOKUP(A1777,Übersicht!$C$2:$P$67,14,FALSE)</f>
        <v>10</v>
      </c>
      <c r="H1777" s="3">
        <v>1</v>
      </c>
      <c r="I1777" s="24">
        <v>237434.30248824268</v>
      </c>
      <c r="J1777" s="3">
        <v>2016</v>
      </c>
      <c r="K1777" s="4">
        <f>IF(M1777-('MKG (best case)'!$K$2-J1777)&lt;=0,0,M1777-('MKG (best case)'!$K$2-J1777))</f>
        <v>25</v>
      </c>
      <c r="L1777" s="21">
        <f>VLOOKUP(A1777,Übersicht!$C$2:$F$67,4,FALSE)</f>
        <v>30</v>
      </c>
      <c r="M1777" s="21">
        <f>VLOOKUP(A1777,Übersicht!$C$2:$F$67,4,FALSE)</f>
        <v>30</v>
      </c>
      <c r="N1777" s="3" t="s">
        <v>67</v>
      </c>
      <c r="O1777" s="3">
        <v>1</v>
      </c>
      <c r="P1777" s="4">
        <f>VLOOKUP(A1777,Übersicht!$C$2:$I$67,7,FALSE)*100</f>
        <v>20</v>
      </c>
      <c r="Q1777" s="4" t="s">
        <v>67</v>
      </c>
      <c r="R1777" s="4">
        <f>VLOOKUP(A1777,Übersicht!$C$2:$J$67,8,FALSE)*100</f>
        <v>100</v>
      </c>
      <c r="S1777" s="4" t="str">
        <f>VLOOKUP(A1777,Übersicht!$C$2:$K$67,9,FALSE)</f>
        <v>-</v>
      </c>
      <c r="T1777" s="4" t="str">
        <f>VLOOKUP(A1777,Übersicht!$C$2:$L$67,10,FALSE)</f>
        <v>-</v>
      </c>
      <c r="U1777" s="25">
        <f>VLOOKUP(A1777,Übersicht!$C$2:$M$67,11,FALSE)</f>
        <v>9350</v>
      </c>
      <c r="V1777" s="25" t="str">
        <f>VLOOKUP(A1777,Übersicht!$C$2:$N$67,12,FALSE)</f>
        <v>-</v>
      </c>
      <c r="W1777" s="25" t="str">
        <f>VLOOKUP(A1777,Übersicht!$C$2:$O$67,13,FALSE)</f>
        <v>-</v>
      </c>
      <c r="X1777" s="4" t="s">
        <v>67</v>
      </c>
    </row>
    <row r="1778" spans="1:24" x14ac:dyDescent="0.35">
      <c r="A1778" s="3">
        <v>4601</v>
      </c>
      <c r="B1778" t="s">
        <v>52</v>
      </c>
      <c r="C1778" t="s">
        <v>62</v>
      </c>
      <c r="D1778" s="23">
        <f>VLOOKUP(A1778,Übersicht!$C$2:$D$67,2,FALSE)</f>
        <v>0</v>
      </c>
      <c r="E1778" s="23">
        <f>VLOOKUP(A1778,Übersicht!$C$2:$E$67,3,FALSE)</f>
        <v>0</v>
      </c>
      <c r="F1778" s="3">
        <v>1772</v>
      </c>
      <c r="G1778" s="3">
        <f>VLOOKUP(A1778,Übersicht!$C$2:$P$67,14,FALSE)</f>
        <v>10</v>
      </c>
      <c r="H1778" s="3">
        <v>1</v>
      </c>
      <c r="I1778" s="24">
        <v>237434.30248824268</v>
      </c>
      <c r="J1778" s="3">
        <v>2015</v>
      </c>
      <c r="K1778" s="4">
        <f>IF(M1778-('MKG (best case)'!$K$2-J1778)&lt;=0,0,M1778-('MKG (best case)'!$K$2-J1778))</f>
        <v>24</v>
      </c>
      <c r="L1778" s="21">
        <f>VLOOKUP(A1778,Übersicht!$C$2:$F$67,4,FALSE)</f>
        <v>30</v>
      </c>
      <c r="M1778" s="21">
        <f>VLOOKUP(A1778,Übersicht!$C$2:$F$67,4,FALSE)</f>
        <v>30</v>
      </c>
      <c r="N1778" s="3" t="s">
        <v>67</v>
      </c>
      <c r="O1778" s="3">
        <v>1</v>
      </c>
      <c r="P1778" s="4">
        <f>VLOOKUP(A1778,Übersicht!$C$2:$I$67,7,FALSE)*100</f>
        <v>20</v>
      </c>
      <c r="Q1778" s="4" t="s">
        <v>67</v>
      </c>
      <c r="R1778" s="4">
        <f>VLOOKUP(A1778,Übersicht!$C$2:$J$67,8,FALSE)*100</f>
        <v>100</v>
      </c>
      <c r="S1778" s="4" t="str">
        <f>VLOOKUP(A1778,Übersicht!$C$2:$K$67,9,FALSE)</f>
        <v>-</v>
      </c>
      <c r="T1778" s="4" t="str">
        <f>VLOOKUP(A1778,Übersicht!$C$2:$L$67,10,FALSE)</f>
        <v>-</v>
      </c>
      <c r="U1778" s="25">
        <f>VLOOKUP(A1778,Übersicht!$C$2:$M$67,11,FALSE)</f>
        <v>9350</v>
      </c>
      <c r="V1778" s="25" t="str">
        <f>VLOOKUP(A1778,Übersicht!$C$2:$N$67,12,FALSE)</f>
        <v>-</v>
      </c>
      <c r="W1778" s="25" t="str">
        <f>VLOOKUP(A1778,Übersicht!$C$2:$O$67,13,FALSE)</f>
        <v>-</v>
      </c>
      <c r="X1778" s="4" t="s">
        <v>67</v>
      </c>
    </row>
    <row r="1779" spans="1:24" x14ac:dyDescent="0.35">
      <c r="A1779" s="3">
        <v>4601</v>
      </c>
      <c r="B1779" t="s">
        <v>52</v>
      </c>
      <c r="C1779" t="s">
        <v>62</v>
      </c>
      <c r="D1779" s="23">
        <f>VLOOKUP(A1779,Übersicht!$C$2:$D$67,2,FALSE)</f>
        <v>0</v>
      </c>
      <c r="E1779" s="23">
        <f>VLOOKUP(A1779,Übersicht!$C$2:$E$67,3,FALSE)</f>
        <v>0</v>
      </c>
      <c r="F1779" s="3">
        <v>1773</v>
      </c>
      <c r="G1779" s="3">
        <f>VLOOKUP(A1779,Übersicht!$C$2:$P$67,14,FALSE)</f>
        <v>10</v>
      </c>
      <c r="H1779" s="3">
        <v>1</v>
      </c>
      <c r="I1779" s="24">
        <v>227071.61265778184</v>
      </c>
      <c r="J1779" s="3">
        <v>2014</v>
      </c>
      <c r="K1779" s="4">
        <f>IF(M1779-('MKG (best case)'!$K$2-J1779)&lt;=0,0,M1779-('MKG (best case)'!$K$2-J1779))</f>
        <v>23</v>
      </c>
      <c r="L1779" s="21">
        <f>VLOOKUP(A1779,Übersicht!$C$2:$F$67,4,FALSE)</f>
        <v>30</v>
      </c>
      <c r="M1779" s="21">
        <f>VLOOKUP(A1779,Übersicht!$C$2:$F$67,4,FALSE)</f>
        <v>30</v>
      </c>
      <c r="N1779" s="3" t="s">
        <v>67</v>
      </c>
      <c r="O1779" s="3">
        <v>1</v>
      </c>
      <c r="P1779" s="4">
        <f>VLOOKUP(A1779,Übersicht!$C$2:$I$67,7,FALSE)*100</f>
        <v>20</v>
      </c>
      <c r="Q1779" s="4" t="s">
        <v>67</v>
      </c>
      <c r="R1779" s="4">
        <f>VLOOKUP(A1779,Übersicht!$C$2:$J$67,8,FALSE)*100</f>
        <v>100</v>
      </c>
      <c r="S1779" s="4" t="str">
        <f>VLOOKUP(A1779,Übersicht!$C$2:$K$67,9,FALSE)</f>
        <v>-</v>
      </c>
      <c r="T1779" s="4" t="str">
        <f>VLOOKUP(A1779,Übersicht!$C$2:$L$67,10,FALSE)</f>
        <v>-</v>
      </c>
      <c r="U1779" s="25">
        <f>VLOOKUP(A1779,Übersicht!$C$2:$M$67,11,FALSE)</f>
        <v>9350</v>
      </c>
      <c r="V1779" s="25" t="str">
        <f>VLOOKUP(A1779,Übersicht!$C$2:$N$67,12,FALSE)</f>
        <v>-</v>
      </c>
      <c r="W1779" s="25" t="str">
        <f>VLOOKUP(A1779,Übersicht!$C$2:$O$67,13,FALSE)</f>
        <v>-</v>
      </c>
      <c r="X1779" s="4" t="s">
        <v>67</v>
      </c>
    </row>
    <row r="1780" spans="1:24" x14ac:dyDescent="0.35">
      <c r="A1780" s="3">
        <v>4601</v>
      </c>
      <c r="B1780" t="s">
        <v>52</v>
      </c>
      <c r="C1780" t="s">
        <v>62</v>
      </c>
      <c r="D1780" s="23">
        <f>VLOOKUP(A1780,Übersicht!$C$2:$D$67,2,FALSE)</f>
        <v>0</v>
      </c>
      <c r="E1780" s="23">
        <f>VLOOKUP(A1780,Übersicht!$C$2:$E$67,3,FALSE)</f>
        <v>0</v>
      </c>
      <c r="F1780" s="3">
        <v>1774</v>
      </c>
      <c r="G1780" s="3">
        <f>VLOOKUP(A1780,Übersicht!$C$2:$P$67,14,FALSE)</f>
        <v>10</v>
      </c>
      <c r="H1780" s="3">
        <v>1</v>
      </c>
      <c r="I1780" s="24">
        <v>227071.61265778184</v>
      </c>
      <c r="J1780" s="3">
        <v>2013</v>
      </c>
      <c r="K1780" s="4">
        <f>IF(M1780-('MKG (best case)'!$K$2-J1780)&lt;=0,0,M1780-('MKG (best case)'!$K$2-J1780))</f>
        <v>22</v>
      </c>
      <c r="L1780" s="21">
        <f>VLOOKUP(A1780,Übersicht!$C$2:$F$67,4,FALSE)</f>
        <v>30</v>
      </c>
      <c r="M1780" s="21">
        <f>VLOOKUP(A1780,Übersicht!$C$2:$F$67,4,FALSE)</f>
        <v>30</v>
      </c>
      <c r="N1780" s="3" t="s">
        <v>67</v>
      </c>
      <c r="O1780" s="3">
        <v>1</v>
      </c>
      <c r="P1780" s="4">
        <f>VLOOKUP(A1780,Übersicht!$C$2:$I$67,7,FALSE)*100</f>
        <v>20</v>
      </c>
      <c r="Q1780" s="4" t="s">
        <v>67</v>
      </c>
      <c r="R1780" s="4">
        <f>VLOOKUP(A1780,Übersicht!$C$2:$J$67,8,FALSE)*100</f>
        <v>100</v>
      </c>
      <c r="S1780" s="4" t="str">
        <f>VLOOKUP(A1780,Übersicht!$C$2:$K$67,9,FALSE)</f>
        <v>-</v>
      </c>
      <c r="T1780" s="4" t="str">
        <f>VLOOKUP(A1780,Übersicht!$C$2:$L$67,10,FALSE)</f>
        <v>-</v>
      </c>
      <c r="U1780" s="25">
        <f>VLOOKUP(A1780,Übersicht!$C$2:$M$67,11,FALSE)</f>
        <v>9350</v>
      </c>
      <c r="V1780" s="25" t="str">
        <f>VLOOKUP(A1780,Übersicht!$C$2:$N$67,12,FALSE)</f>
        <v>-</v>
      </c>
      <c r="W1780" s="25" t="str">
        <f>VLOOKUP(A1780,Übersicht!$C$2:$O$67,13,FALSE)</f>
        <v>-</v>
      </c>
      <c r="X1780" s="4" t="s">
        <v>67</v>
      </c>
    </row>
    <row r="1781" spans="1:24" x14ac:dyDescent="0.35">
      <c r="A1781" s="3">
        <v>4601</v>
      </c>
      <c r="B1781" t="s">
        <v>52</v>
      </c>
      <c r="C1781" t="s">
        <v>62</v>
      </c>
      <c r="D1781" s="23">
        <f>VLOOKUP(A1781,Übersicht!$C$2:$D$67,2,FALSE)</f>
        <v>0</v>
      </c>
      <c r="E1781" s="23">
        <f>VLOOKUP(A1781,Übersicht!$C$2:$E$67,3,FALSE)</f>
        <v>0</v>
      </c>
      <c r="F1781" s="3">
        <v>1775</v>
      </c>
      <c r="G1781" s="3">
        <f>VLOOKUP(A1781,Übersicht!$C$2:$P$67,14,FALSE)</f>
        <v>10</v>
      </c>
      <c r="H1781" s="3">
        <v>1</v>
      </c>
      <c r="I1781" s="24">
        <v>227071.61265778184</v>
      </c>
      <c r="J1781" s="3">
        <v>2012</v>
      </c>
      <c r="K1781" s="4">
        <f>IF(M1781-('MKG (best case)'!$K$2-J1781)&lt;=0,0,M1781-('MKG (best case)'!$K$2-J1781))</f>
        <v>21</v>
      </c>
      <c r="L1781" s="21">
        <f>VLOOKUP(A1781,Übersicht!$C$2:$F$67,4,FALSE)</f>
        <v>30</v>
      </c>
      <c r="M1781" s="21">
        <f>VLOOKUP(A1781,Übersicht!$C$2:$F$67,4,FALSE)</f>
        <v>30</v>
      </c>
      <c r="N1781" s="3" t="s">
        <v>67</v>
      </c>
      <c r="O1781" s="3">
        <v>1</v>
      </c>
      <c r="P1781" s="4">
        <f>VLOOKUP(A1781,Übersicht!$C$2:$I$67,7,FALSE)*100</f>
        <v>20</v>
      </c>
      <c r="Q1781" s="4" t="s">
        <v>67</v>
      </c>
      <c r="R1781" s="4">
        <f>VLOOKUP(A1781,Übersicht!$C$2:$J$67,8,FALSE)*100</f>
        <v>100</v>
      </c>
      <c r="S1781" s="4" t="str">
        <f>VLOOKUP(A1781,Übersicht!$C$2:$K$67,9,FALSE)</f>
        <v>-</v>
      </c>
      <c r="T1781" s="4" t="str">
        <f>VLOOKUP(A1781,Übersicht!$C$2:$L$67,10,FALSE)</f>
        <v>-</v>
      </c>
      <c r="U1781" s="25">
        <f>VLOOKUP(A1781,Übersicht!$C$2:$M$67,11,FALSE)</f>
        <v>9350</v>
      </c>
      <c r="V1781" s="25" t="str">
        <f>VLOOKUP(A1781,Übersicht!$C$2:$N$67,12,FALSE)</f>
        <v>-</v>
      </c>
      <c r="W1781" s="25" t="str">
        <f>VLOOKUP(A1781,Übersicht!$C$2:$O$67,13,FALSE)</f>
        <v>-</v>
      </c>
      <c r="X1781" s="4" t="s">
        <v>67</v>
      </c>
    </row>
    <row r="1782" spans="1:24" x14ac:dyDescent="0.35">
      <c r="A1782" s="3">
        <v>4601</v>
      </c>
      <c r="B1782" t="s">
        <v>52</v>
      </c>
      <c r="C1782" t="s">
        <v>62</v>
      </c>
      <c r="D1782" s="23">
        <f>VLOOKUP(A1782,Übersicht!$C$2:$D$67,2,FALSE)</f>
        <v>0</v>
      </c>
      <c r="E1782" s="23">
        <f>VLOOKUP(A1782,Übersicht!$C$2:$E$67,3,FALSE)</f>
        <v>0</v>
      </c>
      <c r="F1782" s="3">
        <v>1776</v>
      </c>
      <c r="G1782" s="3">
        <f>VLOOKUP(A1782,Übersicht!$C$2:$P$67,14,FALSE)</f>
        <v>10</v>
      </c>
      <c r="H1782" s="3">
        <v>1</v>
      </c>
      <c r="I1782" s="24">
        <v>227071.61265778184</v>
      </c>
      <c r="J1782" s="3">
        <v>2011</v>
      </c>
      <c r="K1782" s="4">
        <f>IF(M1782-('MKG (best case)'!$K$2-J1782)&lt;=0,0,M1782-('MKG (best case)'!$K$2-J1782))</f>
        <v>20</v>
      </c>
      <c r="L1782" s="21">
        <f>VLOOKUP(A1782,Übersicht!$C$2:$F$67,4,FALSE)</f>
        <v>30</v>
      </c>
      <c r="M1782" s="21">
        <f>VLOOKUP(A1782,Übersicht!$C$2:$F$67,4,FALSE)</f>
        <v>30</v>
      </c>
      <c r="N1782" s="3" t="s">
        <v>67</v>
      </c>
      <c r="O1782" s="3">
        <v>1</v>
      </c>
      <c r="P1782" s="4">
        <f>VLOOKUP(A1782,Übersicht!$C$2:$I$67,7,FALSE)*100</f>
        <v>20</v>
      </c>
      <c r="Q1782" s="4" t="s">
        <v>67</v>
      </c>
      <c r="R1782" s="4">
        <f>VLOOKUP(A1782,Übersicht!$C$2:$J$67,8,FALSE)*100</f>
        <v>100</v>
      </c>
      <c r="S1782" s="4" t="str">
        <f>VLOOKUP(A1782,Übersicht!$C$2:$K$67,9,FALSE)</f>
        <v>-</v>
      </c>
      <c r="T1782" s="4" t="str">
        <f>VLOOKUP(A1782,Übersicht!$C$2:$L$67,10,FALSE)</f>
        <v>-</v>
      </c>
      <c r="U1782" s="25">
        <f>VLOOKUP(A1782,Übersicht!$C$2:$M$67,11,FALSE)</f>
        <v>9350</v>
      </c>
      <c r="V1782" s="25" t="str">
        <f>VLOOKUP(A1782,Übersicht!$C$2:$N$67,12,FALSE)</f>
        <v>-</v>
      </c>
      <c r="W1782" s="25" t="str">
        <f>VLOOKUP(A1782,Übersicht!$C$2:$O$67,13,FALSE)</f>
        <v>-</v>
      </c>
      <c r="X1782" s="4" t="s">
        <v>67</v>
      </c>
    </row>
    <row r="1783" spans="1:24" x14ac:dyDescent="0.35">
      <c r="A1783" s="3">
        <v>4601</v>
      </c>
      <c r="B1783" t="s">
        <v>52</v>
      </c>
      <c r="C1783" t="s">
        <v>62</v>
      </c>
      <c r="D1783" s="23">
        <f>VLOOKUP(A1783,Übersicht!$C$2:$D$67,2,FALSE)</f>
        <v>0</v>
      </c>
      <c r="E1783" s="23">
        <f>VLOOKUP(A1783,Übersicht!$C$2:$E$67,3,FALSE)</f>
        <v>0</v>
      </c>
      <c r="F1783" s="3">
        <v>1777</v>
      </c>
      <c r="G1783" s="3">
        <f>VLOOKUP(A1783,Übersicht!$C$2:$P$67,14,FALSE)</f>
        <v>10</v>
      </c>
      <c r="H1783" s="3">
        <v>1</v>
      </c>
      <c r="I1783" s="24">
        <v>227071.61265778184</v>
      </c>
      <c r="J1783" s="3">
        <v>2010</v>
      </c>
      <c r="K1783" s="4">
        <f>IF(M1783-('MKG (best case)'!$K$2-J1783)&lt;=0,0,M1783-('MKG (best case)'!$K$2-J1783))</f>
        <v>19</v>
      </c>
      <c r="L1783" s="21">
        <f>VLOOKUP(A1783,Übersicht!$C$2:$F$67,4,FALSE)</f>
        <v>30</v>
      </c>
      <c r="M1783" s="21">
        <f>VLOOKUP(A1783,Übersicht!$C$2:$F$67,4,FALSE)</f>
        <v>30</v>
      </c>
      <c r="N1783" s="3" t="s">
        <v>67</v>
      </c>
      <c r="O1783" s="3">
        <v>1</v>
      </c>
      <c r="P1783" s="4">
        <f>VLOOKUP(A1783,Übersicht!$C$2:$I$67,7,FALSE)*100</f>
        <v>20</v>
      </c>
      <c r="Q1783" s="4" t="s">
        <v>67</v>
      </c>
      <c r="R1783" s="4">
        <f>VLOOKUP(A1783,Übersicht!$C$2:$J$67,8,FALSE)*100</f>
        <v>100</v>
      </c>
      <c r="S1783" s="4" t="str">
        <f>VLOOKUP(A1783,Übersicht!$C$2:$K$67,9,FALSE)</f>
        <v>-</v>
      </c>
      <c r="T1783" s="4" t="str">
        <f>VLOOKUP(A1783,Übersicht!$C$2:$L$67,10,FALSE)</f>
        <v>-</v>
      </c>
      <c r="U1783" s="25">
        <f>VLOOKUP(A1783,Übersicht!$C$2:$M$67,11,FALSE)</f>
        <v>9350</v>
      </c>
      <c r="V1783" s="25" t="str">
        <f>VLOOKUP(A1783,Übersicht!$C$2:$N$67,12,FALSE)</f>
        <v>-</v>
      </c>
      <c r="W1783" s="25" t="str">
        <f>VLOOKUP(A1783,Übersicht!$C$2:$O$67,13,FALSE)</f>
        <v>-</v>
      </c>
      <c r="X1783" s="4" t="s">
        <v>67</v>
      </c>
    </row>
    <row r="1784" spans="1:24" x14ac:dyDescent="0.35">
      <c r="A1784" s="3">
        <v>4601</v>
      </c>
      <c r="B1784" t="s">
        <v>52</v>
      </c>
      <c r="C1784" t="s">
        <v>62</v>
      </c>
      <c r="D1784" s="23">
        <f>VLOOKUP(A1784,Übersicht!$C$2:$D$67,2,FALSE)</f>
        <v>0</v>
      </c>
      <c r="E1784" s="23">
        <f>VLOOKUP(A1784,Übersicht!$C$2:$E$67,3,FALSE)</f>
        <v>0</v>
      </c>
      <c r="F1784" s="3">
        <v>1778</v>
      </c>
      <c r="G1784" s="3">
        <f>VLOOKUP(A1784,Übersicht!$C$2:$P$67,14,FALSE)</f>
        <v>10</v>
      </c>
      <c r="H1784" s="3">
        <v>1</v>
      </c>
      <c r="I1784" s="24">
        <v>206631.35253879506</v>
      </c>
      <c r="J1784" s="3">
        <v>2009</v>
      </c>
      <c r="K1784" s="4">
        <f>IF(M1784-('MKG (best case)'!$K$2-J1784)&lt;=0,0,M1784-('MKG (best case)'!$K$2-J1784))</f>
        <v>18</v>
      </c>
      <c r="L1784" s="21">
        <f>VLOOKUP(A1784,Übersicht!$C$2:$F$67,4,FALSE)</f>
        <v>30</v>
      </c>
      <c r="M1784" s="21">
        <f>VLOOKUP(A1784,Übersicht!$C$2:$F$67,4,FALSE)</f>
        <v>30</v>
      </c>
      <c r="N1784" s="3" t="s">
        <v>67</v>
      </c>
      <c r="O1784" s="3">
        <v>1</v>
      </c>
      <c r="P1784" s="4">
        <f>VLOOKUP(A1784,Übersicht!$C$2:$I$67,7,FALSE)*100</f>
        <v>20</v>
      </c>
      <c r="Q1784" s="4" t="s">
        <v>67</v>
      </c>
      <c r="R1784" s="4">
        <f>VLOOKUP(A1784,Übersicht!$C$2:$J$67,8,FALSE)*100</f>
        <v>100</v>
      </c>
      <c r="S1784" s="4" t="str">
        <f>VLOOKUP(A1784,Übersicht!$C$2:$K$67,9,FALSE)</f>
        <v>-</v>
      </c>
      <c r="T1784" s="4" t="str">
        <f>VLOOKUP(A1784,Übersicht!$C$2:$L$67,10,FALSE)</f>
        <v>-</v>
      </c>
      <c r="U1784" s="25">
        <f>VLOOKUP(A1784,Übersicht!$C$2:$M$67,11,FALSE)</f>
        <v>9350</v>
      </c>
      <c r="V1784" s="25" t="str">
        <f>VLOOKUP(A1784,Übersicht!$C$2:$N$67,12,FALSE)</f>
        <v>-</v>
      </c>
      <c r="W1784" s="25" t="str">
        <f>VLOOKUP(A1784,Übersicht!$C$2:$O$67,13,FALSE)</f>
        <v>-</v>
      </c>
      <c r="X1784" s="4" t="s">
        <v>67</v>
      </c>
    </row>
    <row r="1785" spans="1:24" x14ac:dyDescent="0.35">
      <c r="A1785" s="3">
        <v>4601</v>
      </c>
      <c r="B1785" t="s">
        <v>52</v>
      </c>
      <c r="C1785" t="s">
        <v>62</v>
      </c>
      <c r="D1785" s="23">
        <f>VLOOKUP(A1785,Übersicht!$C$2:$D$67,2,FALSE)</f>
        <v>0</v>
      </c>
      <c r="E1785" s="23">
        <f>VLOOKUP(A1785,Übersicht!$C$2:$E$67,3,FALSE)</f>
        <v>0</v>
      </c>
      <c r="F1785" s="3">
        <v>1779</v>
      </c>
      <c r="G1785" s="3">
        <f>VLOOKUP(A1785,Übersicht!$C$2:$P$67,14,FALSE)</f>
        <v>10</v>
      </c>
      <c r="H1785" s="3">
        <v>1</v>
      </c>
      <c r="I1785" s="24">
        <v>206631.35253879506</v>
      </c>
      <c r="J1785" s="3">
        <v>2008</v>
      </c>
      <c r="K1785" s="4">
        <f>IF(M1785-('MKG (best case)'!$K$2-J1785)&lt;=0,0,M1785-('MKG (best case)'!$K$2-J1785))</f>
        <v>17</v>
      </c>
      <c r="L1785" s="21">
        <f>VLOOKUP(A1785,Übersicht!$C$2:$F$67,4,FALSE)</f>
        <v>30</v>
      </c>
      <c r="M1785" s="21">
        <f>VLOOKUP(A1785,Übersicht!$C$2:$F$67,4,FALSE)</f>
        <v>30</v>
      </c>
      <c r="N1785" s="3" t="s">
        <v>67</v>
      </c>
      <c r="O1785" s="3">
        <v>1</v>
      </c>
      <c r="P1785" s="4">
        <f>VLOOKUP(A1785,Übersicht!$C$2:$I$67,7,FALSE)*100</f>
        <v>20</v>
      </c>
      <c r="Q1785" s="4" t="s">
        <v>67</v>
      </c>
      <c r="R1785" s="4">
        <f>VLOOKUP(A1785,Übersicht!$C$2:$J$67,8,FALSE)*100</f>
        <v>100</v>
      </c>
      <c r="S1785" s="4" t="str">
        <f>VLOOKUP(A1785,Übersicht!$C$2:$K$67,9,FALSE)</f>
        <v>-</v>
      </c>
      <c r="T1785" s="4" t="str">
        <f>VLOOKUP(A1785,Übersicht!$C$2:$L$67,10,FALSE)</f>
        <v>-</v>
      </c>
      <c r="U1785" s="25">
        <f>VLOOKUP(A1785,Übersicht!$C$2:$M$67,11,FALSE)</f>
        <v>9350</v>
      </c>
      <c r="V1785" s="25" t="str">
        <f>VLOOKUP(A1785,Übersicht!$C$2:$N$67,12,FALSE)</f>
        <v>-</v>
      </c>
      <c r="W1785" s="25" t="str">
        <f>VLOOKUP(A1785,Übersicht!$C$2:$O$67,13,FALSE)</f>
        <v>-</v>
      </c>
      <c r="X1785" s="4" t="s">
        <v>67</v>
      </c>
    </row>
    <row r="1786" spans="1:24" x14ac:dyDescent="0.35">
      <c r="A1786" s="3">
        <v>4601</v>
      </c>
      <c r="B1786" t="s">
        <v>52</v>
      </c>
      <c r="C1786" t="s">
        <v>62</v>
      </c>
      <c r="D1786" s="23">
        <f>VLOOKUP(A1786,Übersicht!$C$2:$D$67,2,FALSE)</f>
        <v>0</v>
      </c>
      <c r="E1786" s="23">
        <f>VLOOKUP(A1786,Übersicht!$C$2:$E$67,3,FALSE)</f>
        <v>0</v>
      </c>
      <c r="F1786" s="3">
        <v>1780</v>
      </c>
      <c r="G1786" s="3">
        <f>VLOOKUP(A1786,Übersicht!$C$2:$P$67,14,FALSE)</f>
        <v>10</v>
      </c>
      <c r="H1786" s="3">
        <v>1</v>
      </c>
      <c r="I1786" s="24">
        <v>206631.35253879506</v>
      </c>
      <c r="J1786" s="3">
        <v>2007</v>
      </c>
      <c r="K1786" s="4">
        <f>IF(M1786-('MKG (best case)'!$K$2-J1786)&lt;=0,0,M1786-('MKG (best case)'!$K$2-J1786))</f>
        <v>16</v>
      </c>
      <c r="L1786" s="21">
        <f>VLOOKUP(A1786,Übersicht!$C$2:$F$67,4,FALSE)</f>
        <v>30</v>
      </c>
      <c r="M1786" s="21">
        <f>VLOOKUP(A1786,Übersicht!$C$2:$F$67,4,FALSE)</f>
        <v>30</v>
      </c>
      <c r="N1786" s="3" t="s">
        <v>67</v>
      </c>
      <c r="O1786" s="3">
        <v>1</v>
      </c>
      <c r="P1786" s="4">
        <f>VLOOKUP(A1786,Übersicht!$C$2:$I$67,7,FALSE)*100</f>
        <v>20</v>
      </c>
      <c r="Q1786" s="4" t="s">
        <v>67</v>
      </c>
      <c r="R1786" s="4">
        <f>VLOOKUP(A1786,Übersicht!$C$2:$J$67,8,FALSE)*100</f>
        <v>100</v>
      </c>
      <c r="S1786" s="4" t="str">
        <f>VLOOKUP(A1786,Übersicht!$C$2:$K$67,9,FALSE)</f>
        <v>-</v>
      </c>
      <c r="T1786" s="4" t="str">
        <f>VLOOKUP(A1786,Übersicht!$C$2:$L$67,10,FALSE)</f>
        <v>-</v>
      </c>
      <c r="U1786" s="25">
        <f>VLOOKUP(A1786,Übersicht!$C$2:$M$67,11,FALSE)</f>
        <v>9350</v>
      </c>
      <c r="V1786" s="25" t="str">
        <f>VLOOKUP(A1786,Übersicht!$C$2:$N$67,12,FALSE)</f>
        <v>-</v>
      </c>
      <c r="W1786" s="25" t="str">
        <f>VLOOKUP(A1786,Übersicht!$C$2:$O$67,13,FALSE)</f>
        <v>-</v>
      </c>
      <c r="X1786" s="4" t="s">
        <v>67</v>
      </c>
    </row>
    <row r="1787" spans="1:24" x14ac:dyDescent="0.35">
      <c r="A1787" s="3">
        <v>4601</v>
      </c>
      <c r="B1787" t="s">
        <v>52</v>
      </c>
      <c r="C1787" t="s">
        <v>62</v>
      </c>
      <c r="D1787" s="23">
        <f>VLOOKUP(A1787,Übersicht!$C$2:$D$67,2,FALSE)</f>
        <v>0</v>
      </c>
      <c r="E1787" s="23">
        <f>VLOOKUP(A1787,Übersicht!$C$2:$E$67,3,FALSE)</f>
        <v>0</v>
      </c>
      <c r="F1787" s="3">
        <v>1781</v>
      </c>
      <c r="G1787" s="3">
        <f>VLOOKUP(A1787,Übersicht!$C$2:$P$67,14,FALSE)</f>
        <v>10</v>
      </c>
      <c r="H1787" s="3">
        <v>1</v>
      </c>
      <c r="I1787" s="24">
        <v>206631.35253879506</v>
      </c>
      <c r="J1787" s="3">
        <v>2006</v>
      </c>
      <c r="K1787" s="4">
        <f>IF(M1787-('MKG (best case)'!$K$2-J1787)&lt;=0,0,M1787-('MKG (best case)'!$K$2-J1787))</f>
        <v>15</v>
      </c>
      <c r="L1787" s="21">
        <f>VLOOKUP(A1787,Übersicht!$C$2:$F$67,4,FALSE)</f>
        <v>30</v>
      </c>
      <c r="M1787" s="21">
        <f>VLOOKUP(A1787,Übersicht!$C$2:$F$67,4,FALSE)</f>
        <v>30</v>
      </c>
      <c r="N1787" s="3" t="s">
        <v>67</v>
      </c>
      <c r="O1787" s="3">
        <v>1</v>
      </c>
      <c r="P1787" s="4">
        <f>VLOOKUP(A1787,Übersicht!$C$2:$I$67,7,FALSE)*100</f>
        <v>20</v>
      </c>
      <c r="Q1787" s="4" t="s">
        <v>67</v>
      </c>
      <c r="R1787" s="4">
        <f>VLOOKUP(A1787,Übersicht!$C$2:$J$67,8,FALSE)*100</f>
        <v>100</v>
      </c>
      <c r="S1787" s="4" t="str">
        <f>VLOOKUP(A1787,Übersicht!$C$2:$K$67,9,FALSE)</f>
        <v>-</v>
      </c>
      <c r="T1787" s="4" t="str">
        <f>VLOOKUP(A1787,Übersicht!$C$2:$L$67,10,FALSE)</f>
        <v>-</v>
      </c>
      <c r="U1787" s="25">
        <f>VLOOKUP(A1787,Übersicht!$C$2:$M$67,11,FALSE)</f>
        <v>9350</v>
      </c>
      <c r="V1787" s="25" t="str">
        <f>VLOOKUP(A1787,Übersicht!$C$2:$N$67,12,FALSE)</f>
        <v>-</v>
      </c>
      <c r="W1787" s="25" t="str">
        <f>VLOOKUP(A1787,Übersicht!$C$2:$O$67,13,FALSE)</f>
        <v>-</v>
      </c>
      <c r="X1787" s="4" t="s">
        <v>67</v>
      </c>
    </row>
    <row r="1788" spans="1:24" x14ac:dyDescent="0.35">
      <c r="A1788" s="3">
        <v>4601</v>
      </c>
      <c r="B1788" t="s">
        <v>52</v>
      </c>
      <c r="C1788" t="s">
        <v>62</v>
      </c>
      <c r="D1788" s="23">
        <f>VLOOKUP(A1788,Übersicht!$C$2:$D$67,2,FALSE)</f>
        <v>0</v>
      </c>
      <c r="E1788" s="23">
        <f>VLOOKUP(A1788,Übersicht!$C$2:$E$67,3,FALSE)</f>
        <v>0</v>
      </c>
      <c r="F1788" s="3">
        <v>1782</v>
      </c>
      <c r="G1788" s="3">
        <f>VLOOKUP(A1788,Übersicht!$C$2:$P$67,14,FALSE)</f>
        <v>10</v>
      </c>
      <c r="H1788" s="3">
        <v>1</v>
      </c>
      <c r="I1788" s="24">
        <v>206631.35253879506</v>
      </c>
      <c r="J1788" s="3">
        <v>2005</v>
      </c>
      <c r="K1788" s="4">
        <f>IF(M1788-('MKG (best case)'!$K$2-J1788)&lt;=0,0,M1788-('MKG (best case)'!$K$2-J1788))</f>
        <v>14</v>
      </c>
      <c r="L1788" s="21">
        <f>VLOOKUP(A1788,Übersicht!$C$2:$F$67,4,FALSE)</f>
        <v>30</v>
      </c>
      <c r="M1788" s="21">
        <f>VLOOKUP(A1788,Übersicht!$C$2:$F$67,4,FALSE)</f>
        <v>30</v>
      </c>
      <c r="N1788" s="3" t="s">
        <v>67</v>
      </c>
      <c r="O1788" s="3">
        <v>1</v>
      </c>
      <c r="P1788" s="4">
        <f>VLOOKUP(A1788,Übersicht!$C$2:$I$67,7,FALSE)*100</f>
        <v>20</v>
      </c>
      <c r="Q1788" s="4" t="s">
        <v>67</v>
      </c>
      <c r="R1788" s="4">
        <f>VLOOKUP(A1788,Übersicht!$C$2:$J$67,8,FALSE)*100</f>
        <v>100</v>
      </c>
      <c r="S1788" s="4" t="str">
        <f>VLOOKUP(A1788,Übersicht!$C$2:$K$67,9,FALSE)</f>
        <v>-</v>
      </c>
      <c r="T1788" s="4" t="str">
        <f>VLOOKUP(A1788,Übersicht!$C$2:$L$67,10,FALSE)</f>
        <v>-</v>
      </c>
      <c r="U1788" s="25">
        <f>VLOOKUP(A1788,Übersicht!$C$2:$M$67,11,FALSE)</f>
        <v>9350</v>
      </c>
      <c r="V1788" s="25" t="str">
        <f>VLOOKUP(A1788,Übersicht!$C$2:$N$67,12,FALSE)</f>
        <v>-</v>
      </c>
      <c r="W1788" s="25" t="str">
        <f>VLOOKUP(A1788,Übersicht!$C$2:$O$67,13,FALSE)</f>
        <v>-</v>
      </c>
      <c r="X1788" s="4" t="s">
        <v>67</v>
      </c>
    </row>
    <row r="1789" spans="1:24" x14ac:dyDescent="0.35">
      <c r="A1789" s="3">
        <v>4601</v>
      </c>
      <c r="B1789" t="s">
        <v>52</v>
      </c>
      <c r="C1789" t="s">
        <v>62</v>
      </c>
      <c r="D1789" s="23">
        <f>VLOOKUP(A1789,Übersicht!$C$2:$D$67,2,FALSE)</f>
        <v>0</v>
      </c>
      <c r="E1789" s="23">
        <f>VLOOKUP(A1789,Übersicht!$C$2:$E$67,3,FALSE)</f>
        <v>0</v>
      </c>
      <c r="F1789" s="3">
        <v>1783</v>
      </c>
      <c r="G1789" s="3">
        <f>VLOOKUP(A1789,Übersicht!$C$2:$P$67,14,FALSE)</f>
        <v>10</v>
      </c>
      <c r="H1789" s="3">
        <v>1</v>
      </c>
      <c r="I1789" s="24">
        <v>240407.97883757664</v>
      </c>
      <c r="J1789" s="3">
        <v>2004</v>
      </c>
      <c r="K1789" s="4">
        <f>IF(M1789-('MKG (best case)'!$K$2-J1789)&lt;=0,0,M1789-('MKG (best case)'!$K$2-J1789))</f>
        <v>13</v>
      </c>
      <c r="L1789" s="21">
        <f>VLOOKUP(A1789,Übersicht!$C$2:$F$67,4,FALSE)</f>
        <v>30</v>
      </c>
      <c r="M1789" s="21">
        <f>VLOOKUP(A1789,Übersicht!$C$2:$F$67,4,FALSE)</f>
        <v>30</v>
      </c>
      <c r="N1789" s="3" t="s">
        <v>67</v>
      </c>
      <c r="O1789" s="3">
        <v>1</v>
      </c>
      <c r="P1789" s="4">
        <f>VLOOKUP(A1789,Übersicht!$C$2:$I$67,7,FALSE)*100</f>
        <v>20</v>
      </c>
      <c r="Q1789" s="4" t="s">
        <v>67</v>
      </c>
      <c r="R1789" s="4">
        <f>VLOOKUP(A1789,Übersicht!$C$2:$J$67,8,FALSE)*100</f>
        <v>100</v>
      </c>
      <c r="S1789" s="4" t="str">
        <f>VLOOKUP(A1789,Übersicht!$C$2:$K$67,9,FALSE)</f>
        <v>-</v>
      </c>
      <c r="T1789" s="4" t="str">
        <f>VLOOKUP(A1789,Übersicht!$C$2:$L$67,10,FALSE)</f>
        <v>-</v>
      </c>
      <c r="U1789" s="25">
        <f>VLOOKUP(A1789,Übersicht!$C$2:$M$67,11,FALSE)</f>
        <v>9350</v>
      </c>
      <c r="V1789" s="25" t="str">
        <f>VLOOKUP(A1789,Übersicht!$C$2:$N$67,12,FALSE)</f>
        <v>-</v>
      </c>
      <c r="W1789" s="25" t="str">
        <f>VLOOKUP(A1789,Übersicht!$C$2:$O$67,13,FALSE)</f>
        <v>-</v>
      </c>
      <c r="X1789" s="4" t="s">
        <v>67</v>
      </c>
    </row>
    <row r="1790" spans="1:24" x14ac:dyDescent="0.35">
      <c r="A1790" s="3">
        <v>4601</v>
      </c>
      <c r="B1790" t="s">
        <v>52</v>
      </c>
      <c r="C1790" t="s">
        <v>62</v>
      </c>
      <c r="D1790" s="23">
        <f>VLOOKUP(A1790,Übersicht!$C$2:$D$67,2,FALSE)</f>
        <v>0</v>
      </c>
      <c r="E1790" s="23">
        <f>VLOOKUP(A1790,Übersicht!$C$2:$E$67,3,FALSE)</f>
        <v>0</v>
      </c>
      <c r="F1790" s="3">
        <v>1784</v>
      </c>
      <c r="G1790" s="3">
        <f>VLOOKUP(A1790,Übersicht!$C$2:$P$67,14,FALSE)</f>
        <v>10</v>
      </c>
      <c r="H1790" s="3">
        <v>1</v>
      </c>
      <c r="I1790" s="24">
        <v>240407.97883757664</v>
      </c>
      <c r="J1790" s="3">
        <v>2003</v>
      </c>
      <c r="K1790" s="4">
        <f>IF(M1790-('MKG (best case)'!$K$2-J1790)&lt;=0,0,M1790-('MKG (best case)'!$K$2-J1790))</f>
        <v>12</v>
      </c>
      <c r="L1790" s="21">
        <f>VLOOKUP(A1790,Übersicht!$C$2:$F$67,4,FALSE)</f>
        <v>30</v>
      </c>
      <c r="M1790" s="21">
        <f>VLOOKUP(A1790,Übersicht!$C$2:$F$67,4,FALSE)</f>
        <v>30</v>
      </c>
      <c r="N1790" s="3" t="s">
        <v>67</v>
      </c>
      <c r="O1790" s="3">
        <v>1</v>
      </c>
      <c r="P1790" s="4">
        <f>VLOOKUP(A1790,Übersicht!$C$2:$I$67,7,FALSE)*100</f>
        <v>20</v>
      </c>
      <c r="Q1790" s="4" t="s">
        <v>67</v>
      </c>
      <c r="R1790" s="4">
        <f>VLOOKUP(A1790,Übersicht!$C$2:$J$67,8,FALSE)*100</f>
        <v>100</v>
      </c>
      <c r="S1790" s="4" t="str">
        <f>VLOOKUP(A1790,Übersicht!$C$2:$K$67,9,FALSE)</f>
        <v>-</v>
      </c>
      <c r="T1790" s="4" t="str">
        <f>VLOOKUP(A1790,Übersicht!$C$2:$L$67,10,FALSE)</f>
        <v>-</v>
      </c>
      <c r="U1790" s="25">
        <f>VLOOKUP(A1790,Übersicht!$C$2:$M$67,11,FALSE)</f>
        <v>9350</v>
      </c>
      <c r="V1790" s="25" t="str">
        <f>VLOOKUP(A1790,Übersicht!$C$2:$N$67,12,FALSE)</f>
        <v>-</v>
      </c>
      <c r="W1790" s="25" t="str">
        <f>VLOOKUP(A1790,Übersicht!$C$2:$O$67,13,FALSE)</f>
        <v>-</v>
      </c>
      <c r="X1790" s="4" t="s">
        <v>67</v>
      </c>
    </row>
    <row r="1791" spans="1:24" x14ac:dyDescent="0.35">
      <c r="A1791" s="3">
        <v>4601</v>
      </c>
      <c r="B1791" t="s">
        <v>52</v>
      </c>
      <c r="C1791" t="s">
        <v>62</v>
      </c>
      <c r="D1791" s="23">
        <f>VLOOKUP(A1791,Übersicht!$C$2:$D$67,2,FALSE)</f>
        <v>0</v>
      </c>
      <c r="E1791" s="23">
        <f>VLOOKUP(A1791,Übersicht!$C$2:$E$67,3,FALSE)</f>
        <v>0</v>
      </c>
      <c r="F1791" s="3">
        <v>1785</v>
      </c>
      <c r="G1791" s="3">
        <f>VLOOKUP(A1791,Übersicht!$C$2:$P$67,14,FALSE)</f>
        <v>10</v>
      </c>
      <c r="H1791" s="3">
        <v>1</v>
      </c>
      <c r="I1791" s="24">
        <v>240407.97883757664</v>
      </c>
      <c r="J1791" s="3">
        <v>2002</v>
      </c>
      <c r="K1791" s="4">
        <f>IF(M1791-('MKG (best case)'!$K$2-J1791)&lt;=0,0,M1791-('MKG (best case)'!$K$2-J1791))</f>
        <v>11</v>
      </c>
      <c r="L1791" s="21">
        <f>VLOOKUP(A1791,Übersicht!$C$2:$F$67,4,FALSE)</f>
        <v>30</v>
      </c>
      <c r="M1791" s="21">
        <f>VLOOKUP(A1791,Übersicht!$C$2:$F$67,4,FALSE)</f>
        <v>30</v>
      </c>
      <c r="N1791" s="3" t="s">
        <v>67</v>
      </c>
      <c r="O1791" s="3">
        <v>1</v>
      </c>
      <c r="P1791" s="4">
        <f>VLOOKUP(A1791,Übersicht!$C$2:$I$67,7,FALSE)*100</f>
        <v>20</v>
      </c>
      <c r="Q1791" s="4" t="s">
        <v>67</v>
      </c>
      <c r="R1791" s="4">
        <f>VLOOKUP(A1791,Übersicht!$C$2:$J$67,8,FALSE)*100</f>
        <v>100</v>
      </c>
      <c r="S1791" s="4" t="str">
        <f>VLOOKUP(A1791,Übersicht!$C$2:$K$67,9,FALSE)</f>
        <v>-</v>
      </c>
      <c r="T1791" s="4" t="str">
        <f>VLOOKUP(A1791,Übersicht!$C$2:$L$67,10,FALSE)</f>
        <v>-</v>
      </c>
      <c r="U1791" s="25">
        <f>VLOOKUP(A1791,Übersicht!$C$2:$M$67,11,FALSE)</f>
        <v>9350</v>
      </c>
      <c r="V1791" s="25" t="str">
        <f>VLOOKUP(A1791,Übersicht!$C$2:$N$67,12,FALSE)</f>
        <v>-</v>
      </c>
      <c r="W1791" s="25" t="str">
        <f>VLOOKUP(A1791,Übersicht!$C$2:$O$67,13,FALSE)</f>
        <v>-</v>
      </c>
      <c r="X1791" s="4" t="s">
        <v>67</v>
      </c>
    </row>
    <row r="1792" spans="1:24" x14ac:dyDescent="0.35">
      <c r="A1792" s="3">
        <v>4601</v>
      </c>
      <c r="B1792" t="s">
        <v>52</v>
      </c>
      <c r="C1792" t="s">
        <v>62</v>
      </c>
      <c r="D1792" s="23">
        <f>VLOOKUP(A1792,Übersicht!$C$2:$D$67,2,FALSE)</f>
        <v>0</v>
      </c>
      <c r="E1792" s="23">
        <f>VLOOKUP(A1792,Übersicht!$C$2:$E$67,3,FALSE)</f>
        <v>0</v>
      </c>
      <c r="F1792" s="3">
        <v>1786</v>
      </c>
      <c r="G1792" s="3">
        <f>VLOOKUP(A1792,Übersicht!$C$2:$P$67,14,FALSE)</f>
        <v>10</v>
      </c>
      <c r="H1792" s="3">
        <v>1</v>
      </c>
      <c r="I1792" s="24">
        <v>240407.97883757664</v>
      </c>
      <c r="J1792" s="3">
        <v>2001</v>
      </c>
      <c r="K1792" s="4">
        <f>IF(M1792-('MKG (best case)'!$K$2-J1792)&lt;=0,0,M1792-('MKG (best case)'!$K$2-J1792))</f>
        <v>10</v>
      </c>
      <c r="L1792" s="21">
        <f>VLOOKUP(A1792,Übersicht!$C$2:$F$67,4,FALSE)</f>
        <v>30</v>
      </c>
      <c r="M1792" s="21">
        <f>VLOOKUP(A1792,Übersicht!$C$2:$F$67,4,FALSE)</f>
        <v>30</v>
      </c>
      <c r="N1792" s="3" t="s">
        <v>67</v>
      </c>
      <c r="O1792" s="3">
        <v>1</v>
      </c>
      <c r="P1792" s="4">
        <f>VLOOKUP(A1792,Übersicht!$C$2:$I$67,7,FALSE)*100</f>
        <v>20</v>
      </c>
      <c r="Q1792" s="4" t="s">
        <v>67</v>
      </c>
      <c r="R1792" s="4">
        <f>VLOOKUP(A1792,Übersicht!$C$2:$J$67,8,FALSE)*100</f>
        <v>100</v>
      </c>
      <c r="S1792" s="4" t="str">
        <f>VLOOKUP(A1792,Übersicht!$C$2:$K$67,9,FALSE)</f>
        <v>-</v>
      </c>
      <c r="T1792" s="4" t="str">
        <f>VLOOKUP(A1792,Übersicht!$C$2:$L$67,10,FALSE)</f>
        <v>-</v>
      </c>
      <c r="U1792" s="25">
        <f>VLOOKUP(A1792,Übersicht!$C$2:$M$67,11,FALSE)</f>
        <v>9350</v>
      </c>
      <c r="V1792" s="25" t="str">
        <f>VLOOKUP(A1792,Übersicht!$C$2:$N$67,12,FALSE)</f>
        <v>-</v>
      </c>
      <c r="W1792" s="25" t="str">
        <f>VLOOKUP(A1792,Übersicht!$C$2:$O$67,13,FALSE)</f>
        <v>-</v>
      </c>
      <c r="X1792" s="4" t="s">
        <v>67</v>
      </c>
    </row>
    <row r="1793" spans="1:24" x14ac:dyDescent="0.35">
      <c r="A1793" s="3">
        <v>4601</v>
      </c>
      <c r="B1793" t="s">
        <v>52</v>
      </c>
      <c r="C1793" t="s">
        <v>62</v>
      </c>
      <c r="D1793" s="23">
        <f>VLOOKUP(A1793,Übersicht!$C$2:$D$67,2,FALSE)</f>
        <v>0</v>
      </c>
      <c r="E1793" s="23">
        <f>VLOOKUP(A1793,Übersicht!$C$2:$E$67,3,FALSE)</f>
        <v>0</v>
      </c>
      <c r="F1793" s="3">
        <v>1787</v>
      </c>
      <c r="G1793" s="3">
        <f>VLOOKUP(A1793,Übersicht!$C$2:$P$67,14,FALSE)</f>
        <v>10</v>
      </c>
      <c r="H1793" s="3">
        <v>1</v>
      </c>
      <c r="I1793" s="24">
        <v>240407.97883757664</v>
      </c>
      <c r="J1793" s="3">
        <v>2000</v>
      </c>
      <c r="K1793" s="4">
        <f>IF(M1793-('MKG (best case)'!$K$2-J1793)&lt;=0,0,M1793-('MKG (best case)'!$K$2-J1793))</f>
        <v>9</v>
      </c>
      <c r="L1793" s="21">
        <f>VLOOKUP(A1793,Übersicht!$C$2:$F$67,4,FALSE)</f>
        <v>30</v>
      </c>
      <c r="M1793" s="21">
        <f>VLOOKUP(A1793,Übersicht!$C$2:$F$67,4,FALSE)</f>
        <v>30</v>
      </c>
      <c r="N1793" s="3" t="s">
        <v>67</v>
      </c>
      <c r="O1793" s="3">
        <v>1</v>
      </c>
      <c r="P1793" s="4">
        <f>VLOOKUP(A1793,Übersicht!$C$2:$I$67,7,FALSE)*100</f>
        <v>20</v>
      </c>
      <c r="Q1793" s="4" t="s">
        <v>67</v>
      </c>
      <c r="R1793" s="4">
        <f>VLOOKUP(A1793,Übersicht!$C$2:$J$67,8,FALSE)*100</f>
        <v>100</v>
      </c>
      <c r="S1793" s="4" t="str">
        <f>VLOOKUP(A1793,Übersicht!$C$2:$K$67,9,FALSE)</f>
        <v>-</v>
      </c>
      <c r="T1793" s="4" t="str">
        <f>VLOOKUP(A1793,Übersicht!$C$2:$L$67,10,FALSE)</f>
        <v>-</v>
      </c>
      <c r="U1793" s="25">
        <f>VLOOKUP(A1793,Übersicht!$C$2:$M$67,11,FALSE)</f>
        <v>9350</v>
      </c>
      <c r="V1793" s="25" t="str">
        <f>VLOOKUP(A1793,Übersicht!$C$2:$N$67,12,FALSE)</f>
        <v>-</v>
      </c>
      <c r="W1793" s="25" t="str">
        <f>VLOOKUP(A1793,Übersicht!$C$2:$O$67,13,FALSE)</f>
        <v>-</v>
      </c>
      <c r="X1793" s="4" t="s">
        <v>67</v>
      </c>
    </row>
    <row r="1794" spans="1:24" x14ac:dyDescent="0.35">
      <c r="A1794" s="3">
        <v>4601</v>
      </c>
      <c r="B1794" t="s">
        <v>52</v>
      </c>
      <c r="C1794" t="s">
        <v>62</v>
      </c>
      <c r="D1794" s="23">
        <f>VLOOKUP(A1794,Übersicht!$C$2:$D$67,2,FALSE)</f>
        <v>0</v>
      </c>
      <c r="E1794" s="23">
        <f>VLOOKUP(A1794,Übersicht!$C$2:$E$67,3,FALSE)</f>
        <v>0</v>
      </c>
      <c r="F1794" s="3">
        <v>1788</v>
      </c>
      <c r="G1794" s="3">
        <f>VLOOKUP(A1794,Übersicht!$C$2:$P$67,14,FALSE)</f>
        <v>10</v>
      </c>
      <c r="H1794" s="3">
        <v>1</v>
      </c>
      <c r="I1794" s="24">
        <v>196840.90967630196</v>
      </c>
      <c r="J1794" s="3">
        <v>1999</v>
      </c>
      <c r="K1794" s="4">
        <f>IF(M1794-('MKG (best case)'!$K$2-J1794)&lt;=0,0,M1794-('MKG (best case)'!$K$2-J1794))</f>
        <v>8</v>
      </c>
      <c r="L1794" s="21">
        <f>VLOOKUP(A1794,Übersicht!$C$2:$F$67,4,FALSE)</f>
        <v>30</v>
      </c>
      <c r="M1794" s="21">
        <f>VLOOKUP(A1794,Übersicht!$C$2:$F$67,4,FALSE)</f>
        <v>30</v>
      </c>
      <c r="N1794" s="3" t="s">
        <v>67</v>
      </c>
      <c r="O1794" s="3">
        <v>1</v>
      </c>
      <c r="P1794" s="4">
        <f>VLOOKUP(A1794,Übersicht!$C$2:$I$67,7,FALSE)*100</f>
        <v>20</v>
      </c>
      <c r="Q1794" s="4" t="s">
        <v>67</v>
      </c>
      <c r="R1794" s="4">
        <f>VLOOKUP(A1794,Übersicht!$C$2:$J$67,8,FALSE)*100</f>
        <v>100</v>
      </c>
      <c r="S1794" s="4" t="str">
        <f>VLOOKUP(A1794,Übersicht!$C$2:$K$67,9,FALSE)</f>
        <v>-</v>
      </c>
      <c r="T1794" s="4" t="str">
        <f>VLOOKUP(A1794,Übersicht!$C$2:$L$67,10,FALSE)</f>
        <v>-</v>
      </c>
      <c r="U1794" s="25">
        <f>VLOOKUP(A1794,Übersicht!$C$2:$M$67,11,FALSE)</f>
        <v>9350</v>
      </c>
      <c r="V1794" s="25" t="str">
        <f>VLOOKUP(A1794,Übersicht!$C$2:$N$67,12,FALSE)</f>
        <v>-</v>
      </c>
      <c r="W1794" s="25" t="str">
        <f>VLOOKUP(A1794,Übersicht!$C$2:$O$67,13,FALSE)</f>
        <v>-</v>
      </c>
      <c r="X1794" s="4" t="s">
        <v>67</v>
      </c>
    </row>
    <row r="1795" spans="1:24" x14ac:dyDescent="0.35">
      <c r="A1795" s="3">
        <v>4601</v>
      </c>
      <c r="B1795" t="s">
        <v>52</v>
      </c>
      <c r="C1795" t="s">
        <v>62</v>
      </c>
      <c r="D1795" s="23">
        <f>VLOOKUP(A1795,Übersicht!$C$2:$D$67,2,FALSE)</f>
        <v>0</v>
      </c>
      <c r="E1795" s="23">
        <f>VLOOKUP(A1795,Übersicht!$C$2:$E$67,3,FALSE)</f>
        <v>0</v>
      </c>
      <c r="F1795" s="3">
        <v>1789</v>
      </c>
      <c r="G1795" s="3">
        <f>VLOOKUP(A1795,Übersicht!$C$2:$P$67,14,FALSE)</f>
        <v>10</v>
      </c>
      <c r="H1795" s="3">
        <v>1</v>
      </c>
      <c r="I1795" s="24">
        <v>196840.90967630196</v>
      </c>
      <c r="J1795" s="3">
        <v>1998</v>
      </c>
      <c r="K1795" s="4">
        <f>IF(M1795-('MKG (best case)'!$K$2-J1795)&lt;=0,0,M1795-('MKG (best case)'!$K$2-J1795))</f>
        <v>7</v>
      </c>
      <c r="L1795" s="21">
        <f>VLOOKUP(A1795,Übersicht!$C$2:$F$67,4,FALSE)</f>
        <v>30</v>
      </c>
      <c r="M1795" s="21">
        <f>VLOOKUP(A1795,Übersicht!$C$2:$F$67,4,FALSE)</f>
        <v>30</v>
      </c>
      <c r="N1795" s="3" t="s">
        <v>67</v>
      </c>
      <c r="O1795" s="3">
        <v>1</v>
      </c>
      <c r="P1795" s="4">
        <f>VLOOKUP(A1795,Übersicht!$C$2:$I$67,7,FALSE)*100</f>
        <v>20</v>
      </c>
      <c r="Q1795" s="4" t="s">
        <v>67</v>
      </c>
      <c r="R1795" s="4">
        <f>VLOOKUP(A1795,Übersicht!$C$2:$J$67,8,FALSE)*100</f>
        <v>100</v>
      </c>
      <c r="S1795" s="4" t="str">
        <f>VLOOKUP(A1795,Übersicht!$C$2:$K$67,9,FALSE)</f>
        <v>-</v>
      </c>
      <c r="T1795" s="4" t="str">
        <f>VLOOKUP(A1795,Übersicht!$C$2:$L$67,10,FALSE)</f>
        <v>-</v>
      </c>
      <c r="U1795" s="25">
        <f>VLOOKUP(A1795,Übersicht!$C$2:$M$67,11,FALSE)</f>
        <v>9350</v>
      </c>
      <c r="V1795" s="25" t="str">
        <f>VLOOKUP(A1795,Übersicht!$C$2:$N$67,12,FALSE)</f>
        <v>-</v>
      </c>
      <c r="W1795" s="25" t="str">
        <f>VLOOKUP(A1795,Übersicht!$C$2:$O$67,13,FALSE)</f>
        <v>-</v>
      </c>
      <c r="X1795" s="4" t="s">
        <v>67</v>
      </c>
    </row>
    <row r="1796" spans="1:24" x14ac:dyDescent="0.35">
      <c r="A1796" s="3">
        <v>4601</v>
      </c>
      <c r="B1796" t="s">
        <v>52</v>
      </c>
      <c r="C1796" t="s">
        <v>62</v>
      </c>
      <c r="D1796" s="23">
        <f>VLOOKUP(A1796,Übersicht!$C$2:$D$67,2,FALSE)</f>
        <v>0</v>
      </c>
      <c r="E1796" s="23">
        <f>VLOOKUP(A1796,Übersicht!$C$2:$E$67,3,FALSE)</f>
        <v>0</v>
      </c>
      <c r="F1796" s="3">
        <v>1790</v>
      </c>
      <c r="G1796" s="3">
        <f>VLOOKUP(A1796,Übersicht!$C$2:$P$67,14,FALSE)</f>
        <v>10</v>
      </c>
      <c r="H1796" s="3">
        <v>1</v>
      </c>
      <c r="I1796" s="24">
        <v>196840.90967630196</v>
      </c>
      <c r="J1796" s="3">
        <v>1997</v>
      </c>
      <c r="K1796" s="4">
        <f>IF(M1796-('MKG (best case)'!$K$2-J1796)&lt;=0,0,M1796-('MKG (best case)'!$K$2-J1796))</f>
        <v>6</v>
      </c>
      <c r="L1796" s="21">
        <f>VLOOKUP(A1796,Übersicht!$C$2:$F$67,4,FALSE)</f>
        <v>30</v>
      </c>
      <c r="M1796" s="21">
        <f>VLOOKUP(A1796,Übersicht!$C$2:$F$67,4,FALSE)</f>
        <v>30</v>
      </c>
      <c r="N1796" s="3" t="s">
        <v>67</v>
      </c>
      <c r="O1796" s="3">
        <v>1</v>
      </c>
      <c r="P1796" s="4">
        <f>VLOOKUP(A1796,Übersicht!$C$2:$I$67,7,FALSE)*100</f>
        <v>20</v>
      </c>
      <c r="Q1796" s="4" t="s">
        <v>67</v>
      </c>
      <c r="R1796" s="4">
        <f>VLOOKUP(A1796,Übersicht!$C$2:$J$67,8,FALSE)*100</f>
        <v>100</v>
      </c>
      <c r="S1796" s="4" t="str">
        <f>VLOOKUP(A1796,Übersicht!$C$2:$K$67,9,FALSE)</f>
        <v>-</v>
      </c>
      <c r="T1796" s="4" t="str">
        <f>VLOOKUP(A1796,Übersicht!$C$2:$L$67,10,FALSE)</f>
        <v>-</v>
      </c>
      <c r="U1796" s="25">
        <f>VLOOKUP(A1796,Übersicht!$C$2:$M$67,11,FALSE)</f>
        <v>9350</v>
      </c>
      <c r="V1796" s="25" t="str">
        <f>VLOOKUP(A1796,Übersicht!$C$2:$N$67,12,FALSE)</f>
        <v>-</v>
      </c>
      <c r="W1796" s="25" t="str">
        <f>VLOOKUP(A1796,Übersicht!$C$2:$O$67,13,FALSE)</f>
        <v>-</v>
      </c>
      <c r="X1796" s="4" t="s">
        <v>67</v>
      </c>
    </row>
    <row r="1797" spans="1:24" x14ac:dyDescent="0.35">
      <c r="A1797" s="3">
        <v>4601</v>
      </c>
      <c r="B1797" t="s">
        <v>52</v>
      </c>
      <c r="C1797" t="s">
        <v>62</v>
      </c>
      <c r="D1797" s="23">
        <f>VLOOKUP(A1797,Übersicht!$C$2:$D$67,2,FALSE)</f>
        <v>0</v>
      </c>
      <c r="E1797" s="23">
        <f>VLOOKUP(A1797,Übersicht!$C$2:$E$67,3,FALSE)</f>
        <v>0</v>
      </c>
      <c r="F1797" s="3">
        <v>1791</v>
      </c>
      <c r="G1797" s="3">
        <f>VLOOKUP(A1797,Übersicht!$C$2:$P$67,14,FALSE)</f>
        <v>10</v>
      </c>
      <c r="H1797" s="3">
        <v>1</v>
      </c>
      <c r="I1797" s="24">
        <v>196840.90967630196</v>
      </c>
      <c r="J1797" s="3">
        <v>1996</v>
      </c>
      <c r="K1797" s="4">
        <f>IF(M1797-('MKG (best case)'!$K$2-J1797)&lt;=0,0,M1797-('MKG (best case)'!$K$2-J1797))</f>
        <v>5</v>
      </c>
      <c r="L1797" s="21">
        <f>VLOOKUP(A1797,Übersicht!$C$2:$F$67,4,FALSE)</f>
        <v>30</v>
      </c>
      <c r="M1797" s="21">
        <f>VLOOKUP(A1797,Übersicht!$C$2:$F$67,4,FALSE)</f>
        <v>30</v>
      </c>
      <c r="N1797" s="3" t="s">
        <v>67</v>
      </c>
      <c r="O1797" s="3">
        <v>1</v>
      </c>
      <c r="P1797" s="4">
        <f>VLOOKUP(A1797,Übersicht!$C$2:$I$67,7,FALSE)*100</f>
        <v>20</v>
      </c>
      <c r="Q1797" s="4" t="s">
        <v>67</v>
      </c>
      <c r="R1797" s="4">
        <f>VLOOKUP(A1797,Übersicht!$C$2:$J$67,8,FALSE)*100</f>
        <v>100</v>
      </c>
      <c r="S1797" s="4" t="str">
        <f>VLOOKUP(A1797,Übersicht!$C$2:$K$67,9,FALSE)</f>
        <v>-</v>
      </c>
      <c r="T1797" s="4" t="str">
        <f>VLOOKUP(A1797,Übersicht!$C$2:$L$67,10,FALSE)</f>
        <v>-</v>
      </c>
      <c r="U1797" s="25">
        <f>VLOOKUP(A1797,Übersicht!$C$2:$M$67,11,FALSE)</f>
        <v>9350</v>
      </c>
      <c r="V1797" s="25" t="str">
        <f>VLOOKUP(A1797,Übersicht!$C$2:$N$67,12,FALSE)</f>
        <v>-</v>
      </c>
      <c r="W1797" s="25" t="str">
        <f>VLOOKUP(A1797,Übersicht!$C$2:$O$67,13,FALSE)</f>
        <v>-</v>
      </c>
      <c r="X1797" s="4" t="s">
        <v>67</v>
      </c>
    </row>
    <row r="1798" spans="1:24" x14ac:dyDescent="0.35">
      <c r="A1798" s="3">
        <v>4601</v>
      </c>
      <c r="B1798" t="s">
        <v>52</v>
      </c>
      <c r="C1798" t="s">
        <v>62</v>
      </c>
      <c r="D1798" s="23">
        <f>VLOOKUP(A1798,Übersicht!$C$2:$D$67,2,FALSE)</f>
        <v>0</v>
      </c>
      <c r="E1798" s="23">
        <f>VLOOKUP(A1798,Übersicht!$C$2:$E$67,3,FALSE)</f>
        <v>0</v>
      </c>
      <c r="F1798" s="3">
        <v>1792</v>
      </c>
      <c r="G1798" s="3">
        <f>VLOOKUP(A1798,Übersicht!$C$2:$P$67,14,FALSE)</f>
        <v>10</v>
      </c>
      <c r="H1798" s="3">
        <v>1</v>
      </c>
      <c r="I1798" s="24">
        <v>196840.90967630196</v>
      </c>
      <c r="J1798" s="3">
        <v>1995</v>
      </c>
      <c r="K1798" s="4">
        <f>IF(M1798-('MKG (best case)'!$K$2-J1798)&lt;=0,0,M1798-('MKG (best case)'!$K$2-J1798))</f>
        <v>4</v>
      </c>
      <c r="L1798" s="21">
        <f>VLOOKUP(A1798,Übersicht!$C$2:$F$67,4,FALSE)</f>
        <v>30</v>
      </c>
      <c r="M1798" s="21">
        <f>VLOOKUP(A1798,Übersicht!$C$2:$F$67,4,FALSE)</f>
        <v>30</v>
      </c>
      <c r="N1798" s="3" t="s">
        <v>67</v>
      </c>
      <c r="O1798" s="3">
        <v>1</v>
      </c>
      <c r="P1798" s="4">
        <f>VLOOKUP(A1798,Übersicht!$C$2:$I$67,7,FALSE)*100</f>
        <v>20</v>
      </c>
      <c r="Q1798" s="4" t="s">
        <v>67</v>
      </c>
      <c r="R1798" s="4">
        <f>VLOOKUP(A1798,Übersicht!$C$2:$J$67,8,FALSE)*100</f>
        <v>100</v>
      </c>
      <c r="S1798" s="4" t="str">
        <f>VLOOKUP(A1798,Übersicht!$C$2:$K$67,9,FALSE)</f>
        <v>-</v>
      </c>
      <c r="T1798" s="4" t="str">
        <f>VLOOKUP(A1798,Übersicht!$C$2:$L$67,10,FALSE)</f>
        <v>-</v>
      </c>
      <c r="U1798" s="25">
        <f>VLOOKUP(A1798,Übersicht!$C$2:$M$67,11,FALSE)</f>
        <v>9350</v>
      </c>
      <c r="V1798" s="25" t="str">
        <f>VLOOKUP(A1798,Übersicht!$C$2:$N$67,12,FALSE)</f>
        <v>-</v>
      </c>
      <c r="W1798" s="25" t="str">
        <f>VLOOKUP(A1798,Übersicht!$C$2:$O$67,13,FALSE)</f>
        <v>-</v>
      </c>
      <c r="X1798" s="4" t="s">
        <v>67</v>
      </c>
    </row>
    <row r="1799" spans="1:24" x14ac:dyDescent="0.35">
      <c r="A1799" s="3">
        <v>4601</v>
      </c>
      <c r="B1799" t="s">
        <v>52</v>
      </c>
      <c r="C1799" t="s">
        <v>62</v>
      </c>
      <c r="D1799" s="23">
        <f>VLOOKUP(A1799,Übersicht!$C$2:$D$67,2,FALSE)</f>
        <v>0</v>
      </c>
      <c r="E1799" s="23">
        <f>VLOOKUP(A1799,Übersicht!$C$2:$E$67,3,FALSE)</f>
        <v>0</v>
      </c>
      <c r="F1799" s="3">
        <v>1793</v>
      </c>
      <c r="G1799" s="3">
        <f>VLOOKUP(A1799,Übersicht!$C$2:$P$67,14,FALSE)</f>
        <v>10</v>
      </c>
      <c r="H1799" s="3">
        <v>1</v>
      </c>
      <c r="I1799" s="24">
        <v>248013.84380130179</v>
      </c>
      <c r="J1799" s="3">
        <v>1994</v>
      </c>
      <c r="K1799" s="4">
        <f>IF(M1799-('MKG (best case)'!$K$2-J1799)&lt;=0,0,M1799-('MKG (best case)'!$K$2-J1799))</f>
        <v>3</v>
      </c>
      <c r="L1799" s="21">
        <f>VLOOKUP(A1799,Übersicht!$C$2:$F$67,4,FALSE)</f>
        <v>30</v>
      </c>
      <c r="M1799" s="21">
        <f>VLOOKUP(A1799,Übersicht!$C$2:$F$67,4,FALSE)</f>
        <v>30</v>
      </c>
      <c r="N1799" s="3" t="s">
        <v>67</v>
      </c>
      <c r="O1799" s="3">
        <v>1</v>
      </c>
      <c r="P1799" s="4">
        <f>VLOOKUP(A1799,Übersicht!$C$2:$I$67,7,FALSE)*100</f>
        <v>20</v>
      </c>
      <c r="Q1799" s="4" t="s">
        <v>67</v>
      </c>
      <c r="R1799" s="4">
        <f>VLOOKUP(A1799,Übersicht!$C$2:$J$67,8,FALSE)*100</f>
        <v>100</v>
      </c>
      <c r="S1799" s="4" t="str">
        <f>VLOOKUP(A1799,Übersicht!$C$2:$K$67,9,FALSE)</f>
        <v>-</v>
      </c>
      <c r="T1799" s="4" t="str">
        <f>VLOOKUP(A1799,Übersicht!$C$2:$L$67,10,FALSE)</f>
        <v>-</v>
      </c>
      <c r="U1799" s="25">
        <f>VLOOKUP(A1799,Übersicht!$C$2:$M$67,11,FALSE)</f>
        <v>9350</v>
      </c>
      <c r="V1799" s="25" t="str">
        <f>VLOOKUP(A1799,Übersicht!$C$2:$N$67,12,FALSE)</f>
        <v>-</v>
      </c>
      <c r="W1799" s="25" t="str">
        <f>VLOOKUP(A1799,Übersicht!$C$2:$O$67,13,FALSE)</f>
        <v>-</v>
      </c>
      <c r="X1799" s="4" t="s">
        <v>67</v>
      </c>
    </row>
    <row r="1800" spans="1:24" x14ac:dyDescent="0.35">
      <c r="A1800" s="3">
        <v>4601</v>
      </c>
      <c r="B1800" t="s">
        <v>52</v>
      </c>
      <c r="C1800" t="s">
        <v>62</v>
      </c>
      <c r="D1800" s="23">
        <f>VLOOKUP(A1800,Übersicht!$C$2:$D$67,2,FALSE)</f>
        <v>0</v>
      </c>
      <c r="E1800" s="23">
        <f>VLOOKUP(A1800,Übersicht!$C$2:$E$67,3,FALSE)</f>
        <v>0</v>
      </c>
      <c r="F1800" s="3">
        <v>1794</v>
      </c>
      <c r="G1800" s="3">
        <f>VLOOKUP(A1800,Übersicht!$C$2:$P$67,14,FALSE)</f>
        <v>10</v>
      </c>
      <c r="H1800" s="3">
        <v>1</v>
      </c>
      <c r="I1800" s="24">
        <v>248013.84380130179</v>
      </c>
      <c r="J1800" s="3">
        <v>1993</v>
      </c>
      <c r="K1800" s="4">
        <f>IF(M1800-('MKG (best case)'!$K$2-J1800)&lt;=0,0,M1800-('MKG (best case)'!$K$2-J1800))</f>
        <v>2</v>
      </c>
      <c r="L1800" s="21">
        <f>VLOOKUP(A1800,Übersicht!$C$2:$F$67,4,FALSE)</f>
        <v>30</v>
      </c>
      <c r="M1800" s="21">
        <f>VLOOKUP(A1800,Übersicht!$C$2:$F$67,4,FALSE)</f>
        <v>30</v>
      </c>
      <c r="N1800" s="3" t="s">
        <v>67</v>
      </c>
      <c r="O1800" s="3">
        <v>1</v>
      </c>
      <c r="P1800" s="4">
        <f>VLOOKUP(A1800,Übersicht!$C$2:$I$67,7,FALSE)*100</f>
        <v>20</v>
      </c>
      <c r="Q1800" s="4" t="s">
        <v>67</v>
      </c>
      <c r="R1800" s="4">
        <f>VLOOKUP(A1800,Übersicht!$C$2:$J$67,8,FALSE)*100</f>
        <v>100</v>
      </c>
      <c r="S1800" s="4" t="str">
        <f>VLOOKUP(A1800,Übersicht!$C$2:$K$67,9,FALSE)</f>
        <v>-</v>
      </c>
      <c r="T1800" s="4" t="str">
        <f>VLOOKUP(A1800,Übersicht!$C$2:$L$67,10,FALSE)</f>
        <v>-</v>
      </c>
      <c r="U1800" s="25">
        <f>VLOOKUP(A1800,Übersicht!$C$2:$M$67,11,FALSE)</f>
        <v>9350</v>
      </c>
      <c r="V1800" s="25" t="str">
        <f>VLOOKUP(A1800,Übersicht!$C$2:$N$67,12,FALSE)</f>
        <v>-</v>
      </c>
      <c r="W1800" s="25" t="str">
        <f>VLOOKUP(A1800,Übersicht!$C$2:$O$67,13,FALSE)</f>
        <v>-</v>
      </c>
      <c r="X1800" s="4" t="s">
        <v>67</v>
      </c>
    </row>
    <row r="1801" spans="1:24" x14ac:dyDescent="0.35">
      <c r="A1801" s="3">
        <v>4601</v>
      </c>
      <c r="B1801" t="s">
        <v>52</v>
      </c>
      <c r="C1801" t="s">
        <v>62</v>
      </c>
      <c r="D1801" s="23">
        <f>VLOOKUP(A1801,Übersicht!$C$2:$D$67,2,FALSE)</f>
        <v>0</v>
      </c>
      <c r="E1801" s="23">
        <f>VLOOKUP(A1801,Übersicht!$C$2:$E$67,3,FALSE)</f>
        <v>0</v>
      </c>
      <c r="F1801" s="3">
        <v>1795</v>
      </c>
      <c r="G1801" s="3">
        <f>VLOOKUP(A1801,Übersicht!$C$2:$P$67,14,FALSE)</f>
        <v>10</v>
      </c>
      <c r="H1801" s="3">
        <v>1</v>
      </c>
      <c r="I1801" s="24">
        <v>248013.84380130179</v>
      </c>
      <c r="J1801" s="3">
        <v>1992</v>
      </c>
      <c r="K1801" s="4">
        <f>IF(M1801-('MKG (best case)'!$K$2-J1801)&lt;=0,0,M1801-('MKG (best case)'!$K$2-J1801))</f>
        <v>1</v>
      </c>
      <c r="L1801" s="21">
        <f>VLOOKUP(A1801,Übersicht!$C$2:$F$67,4,FALSE)</f>
        <v>30</v>
      </c>
      <c r="M1801" s="21">
        <f>VLOOKUP(A1801,Übersicht!$C$2:$F$67,4,FALSE)</f>
        <v>30</v>
      </c>
      <c r="N1801" s="3" t="s">
        <v>67</v>
      </c>
      <c r="O1801" s="3">
        <v>1</v>
      </c>
      <c r="P1801" s="4">
        <f>VLOOKUP(A1801,Übersicht!$C$2:$I$67,7,FALSE)*100</f>
        <v>20</v>
      </c>
      <c r="Q1801" s="4" t="s">
        <v>67</v>
      </c>
      <c r="R1801" s="4">
        <f>VLOOKUP(A1801,Übersicht!$C$2:$J$67,8,FALSE)*100</f>
        <v>100</v>
      </c>
      <c r="S1801" s="4" t="str">
        <f>VLOOKUP(A1801,Übersicht!$C$2:$K$67,9,FALSE)</f>
        <v>-</v>
      </c>
      <c r="T1801" s="4" t="str">
        <f>VLOOKUP(A1801,Übersicht!$C$2:$L$67,10,FALSE)</f>
        <v>-</v>
      </c>
      <c r="U1801" s="25">
        <f>VLOOKUP(A1801,Übersicht!$C$2:$M$67,11,FALSE)</f>
        <v>9350</v>
      </c>
      <c r="V1801" s="25" t="str">
        <f>VLOOKUP(A1801,Übersicht!$C$2:$N$67,12,FALSE)</f>
        <v>-</v>
      </c>
      <c r="W1801" s="25" t="str">
        <f>VLOOKUP(A1801,Übersicht!$C$2:$O$67,13,FALSE)</f>
        <v>-</v>
      </c>
      <c r="X1801" s="4" t="s">
        <v>67</v>
      </c>
    </row>
    <row r="1802" spans="1:24" x14ac:dyDescent="0.35">
      <c r="A1802" s="3">
        <v>4601</v>
      </c>
      <c r="B1802" t="s">
        <v>52</v>
      </c>
      <c r="C1802" t="s">
        <v>62</v>
      </c>
      <c r="D1802" s="23">
        <f>VLOOKUP(A1802,Übersicht!$C$2:$D$67,2,FALSE)</f>
        <v>0</v>
      </c>
      <c r="E1802" s="23">
        <f>VLOOKUP(A1802,Übersicht!$C$2:$E$67,3,FALSE)</f>
        <v>0</v>
      </c>
      <c r="F1802" s="3">
        <v>1796</v>
      </c>
      <c r="G1802" s="3">
        <f>VLOOKUP(A1802,Übersicht!$C$2:$P$67,14,FALSE)</f>
        <v>10</v>
      </c>
      <c r="H1802" s="3">
        <v>1</v>
      </c>
      <c r="I1802" s="24">
        <v>248013.84380130179</v>
      </c>
      <c r="J1802" s="3">
        <v>1991</v>
      </c>
      <c r="K1802" s="4">
        <f>IF(M1802-('MKG (best case)'!$K$2-J1802)&lt;=0,0,M1802-('MKG (best case)'!$K$2-J1802))</f>
        <v>0</v>
      </c>
      <c r="L1802" s="21">
        <f>VLOOKUP(A1802,Übersicht!$C$2:$F$67,4,FALSE)</f>
        <v>30</v>
      </c>
      <c r="M1802" s="21">
        <f>VLOOKUP(A1802,Übersicht!$C$2:$F$67,4,FALSE)</f>
        <v>30</v>
      </c>
      <c r="N1802" s="3" t="s">
        <v>67</v>
      </c>
      <c r="O1802" s="3">
        <v>1</v>
      </c>
      <c r="P1802" s="4">
        <f>VLOOKUP(A1802,Übersicht!$C$2:$I$67,7,FALSE)*100</f>
        <v>20</v>
      </c>
      <c r="Q1802" s="4" t="s">
        <v>67</v>
      </c>
      <c r="R1802" s="4">
        <f>VLOOKUP(A1802,Übersicht!$C$2:$J$67,8,FALSE)*100</f>
        <v>100</v>
      </c>
      <c r="S1802" s="4" t="str">
        <f>VLOOKUP(A1802,Übersicht!$C$2:$K$67,9,FALSE)</f>
        <v>-</v>
      </c>
      <c r="T1802" s="4" t="str">
        <f>VLOOKUP(A1802,Übersicht!$C$2:$L$67,10,FALSE)</f>
        <v>-</v>
      </c>
      <c r="U1802" s="25">
        <f>VLOOKUP(A1802,Übersicht!$C$2:$M$67,11,FALSE)</f>
        <v>9350</v>
      </c>
      <c r="V1802" s="25" t="str">
        <f>VLOOKUP(A1802,Übersicht!$C$2:$N$67,12,FALSE)</f>
        <v>-</v>
      </c>
      <c r="W1802" s="25" t="str">
        <f>VLOOKUP(A1802,Übersicht!$C$2:$O$67,13,FALSE)</f>
        <v>-</v>
      </c>
      <c r="X1802" s="4" t="s">
        <v>67</v>
      </c>
    </row>
    <row r="1803" spans="1:24" x14ac:dyDescent="0.35">
      <c r="A1803" s="3">
        <v>4601</v>
      </c>
      <c r="B1803" t="s">
        <v>52</v>
      </c>
      <c r="C1803" t="s">
        <v>62</v>
      </c>
      <c r="D1803" s="23">
        <f>VLOOKUP(A1803,Übersicht!$C$2:$D$67,2,FALSE)</f>
        <v>0</v>
      </c>
      <c r="E1803" s="23">
        <f>VLOOKUP(A1803,Übersicht!$C$2:$E$67,3,FALSE)</f>
        <v>0</v>
      </c>
      <c r="F1803" s="3">
        <v>1797</v>
      </c>
      <c r="G1803" s="3">
        <f>VLOOKUP(A1803,Übersicht!$C$2:$P$67,14,FALSE)</f>
        <v>10</v>
      </c>
      <c r="H1803" s="3">
        <v>1</v>
      </c>
      <c r="I1803" s="24">
        <v>248013.84380130179</v>
      </c>
      <c r="J1803" s="3">
        <v>1990</v>
      </c>
      <c r="K1803" s="4">
        <f>IF(M1803-('MKG (best case)'!$K$2-J1803)&lt;=0,0,M1803-('MKG (best case)'!$K$2-J1803))</f>
        <v>0</v>
      </c>
      <c r="L1803" s="21">
        <f>VLOOKUP(A1803,Übersicht!$C$2:$F$67,4,FALSE)</f>
        <v>30</v>
      </c>
      <c r="M1803" s="21">
        <f>VLOOKUP(A1803,Übersicht!$C$2:$F$67,4,FALSE)</f>
        <v>30</v>
      </c>
      <c r="N1803" s="3" t="s">
        <v>67</v>
      </c>
      <c r="O1803" s="3">
        <v>1</v>
      </c>
      <c r="P1803" s="4">
        <f>VLOOKUP(A1803,Übersicht!$C$2:$I$67,7,FALSE)*100</f>
        <v>20</v>
      </c>
      <c r="Q1803" s="4" t="s">
        <v>67</v>
      </c>
      <c r="R1803" s="4">
        <f>VLOOKUP(A1803,Übersicht!$C$2:$J$67,8,FALSE)*100</f>
        <v>100</v>
      </c>
      <c r="S1803" s="4" t="str">
        <f>VLOOKUP(A1803,Übersicht!$C$2:$K$67,9,FALSE)</f>
        <v>-</v>
      </c>
      <c r="T1803" s="4" t="str">
        <f>VLOOKUP(A1803,Übersicht!$C$2:$L$67,10,FALSE)</f>
        <v>-</v>
      </c>
      <c r="U1803" s="25">
        <f>VLOOKUP(A1803,Übersicht!$C$2:$M$67,11,FALSE)</f>
        <v>9350</v>
      </c>
      <c r="V1803" s="25" t="str">
        <f>VLOOKUP(A1803,Übersicht!$C$2:$N$67,12,FALSE)</f>
        <v>-</v>
      </c>
      <c r="W1803" s="25" t="str">
        <f>VLOOKUP(A1803,Übersicht!$C$2:$O$67,13,FALSE)</f>
        <v>-</v>
      </c>
      <c r="X1803" s="4" t="s">
        <v>67</v>
      </c>
    </row>
    <row r="1804" spans="1:24" x14ac:dyDescent="0.35">
      <c r="A1804" s="3">
        <v>4602</v>
      </c>
      <c r="B1804" t="s">
        <v>52</v>
      </c>
      <c r="C1804" t="s">
        <v>63</v>
      </c>
      <c r="D1804" s="23">
        <f>VLOOKUP(A1804,Übersicht!$C$2:$D$67,2,FALSE)</f>
        <v>0</v>
      </c>
      <c r="E1804" s="23">
        <f>VLOOKUP(A1804,Übersicht!$C$2:$E$67,3,FALSE)</f>
        <v>0</v>
      </c>
      <c r="F1804" s="3">
        <v>1798</v>
      </c>
      <c r="G1804" s="3">
        <f>VLOOKUP(A1804,Übersicht!$C$2:$P$67,14,FALSE)</f>
        <v>10</v>
      </c>
      <c r="H1804" s="3">
        <v>1</v>
      </c>
      <c r="I1804" s="24">
        <v>243806.02809320585</v>
      </c>
      <c r="J1804" s="3">
        <v>2019</v>
      </c>
      <c r="K1804" s="4">
        <f>IF(M1804-('MKG (best case)'!$K$2-J1804)&lt;=0,0,M1804-('MKG (best case)'!$K$2-J1804))</f>
        <v>28</v>
      </c>
      <c r="L1804" s="21">
        <f>VLOOKUP(A1804,Übersicht!$C$2:$F$67,4,FALSE)</f>
        <v>30</v>
      </c>
      <c r="M1804" s="21">
        <f>VLOOKUP(A1804,Übersicht!$C$2:$F$67,4,FALSE)</f>
        <v>30</v>
      </c>
      <c r="N1804" s="3" t="s">
        <v>67</v>
      </c>
      <c r="O1804" s="3">
        <v>1</v>
      </c>
      <c r="P1804" s="4">
        <f>VLOOKUP(A1804,Übersicht!$C$2:$I$67,7,FALSE)*100</f>
        <v>20</v>
      </c>
      <c r="Q1804" s="4" t="s">
        <v>67</v>
      </c>
      <c r="R1804" s="4">
        <f>VLOOKUP(A1804,Übersicht!$C$2:$J$67,8,FALSE)*100</f>
        <v>100</v>
      </c>
      <c r="S1804" s="4" t="str">
        <f>VLOOKUP(A1804,Übersicht!$C$2:$K$67,9,FALSE)</f>
        <v>-</v>
      </c>
      <c r="T1804" s="4" t="str">
        <f>VLOOKUP(A1804,Übersicht!$C$2:$L$67,10,FALSE)</f>
        <v>-</v>
      </c>
      <c r="U1804" s="25">
        <f>VLOOKUP(A1804,Übersicht!$C$2:$M$67,11,FALSE)</f>
        <v>6050.0000000000009</v>
      </c>
      <c r="V1804" s="25" t="str">
        <f>VLOOKUP(A1804,Übersicht!$C$2:$N$67,12,FALSE)</f>
        <v>-</v>
      </c>
      <c r="W1804" s="25" t="str">
        <f>VLOOKUP(A1804,Übersicht!$C$2:$O$67,13,FALSE)</f>
        <v>-</v>
      </c>
      <c r="X1804" s="4" t="s">
        <v>67</v>
      </c>
    </row>
    <row r="1805" spans="1:24" x14ac:dyDescent="0.35">
      <c r="A1805" s="3">
        <v>4602</v>
      </c>
      <c r="B1805" t="s">
        <v>52</v>
      </c>
      <c r="C1805" t="s">
        <v>63</v>
      </c>
      <c r="D1805" s="23">
        <f>VLOOKUP(A1805,Übersicht!$C$2:$D$67,2,FALSE)</f>
        <v>0</v>
      </c>
      <c r="E1805" s="23">
        <f>VLOOKUP(A1805,Übersicht!$C$2:$E$67,3,FALSE)</f>
        <v>0</v>
      </c>
      <c r="F1805" s="3">
        <v>1799</v>
      </c>
      <c r="G1805" s="3">
        <f>VLOOKUP(A1805,Übersicht!$C$2:$P$67,14,FALSE)</f>
        <v>10</v>
      </c>
      <c r="H1805" s="3">
        <v>1</v>
      </c>
      <c r="I1805" s="24">
        <v>243806.02809320585</v>
      </c>
      <c r="J1805" s="3">
        <v>2018</v>
      </c>
      <c r="K1805" s="4">
        <f>IF(M1805-('MKG (best case)'!$K$2-J1805)&lt;=0,0,M1805-('MKG (best case)'!$K$2-J1805))</f>
        <v>27</v>
      </c>
      <c r="L1805" s="21">
        <f>VLOOKUP(A1805,Übersicht!$C$2:$F$67,4,FALSE)</f>
        <v>30</v>
      </c>
      <c r="M1805" s="21">
        <f>VLOOKUP(A1805,Übersicht!$C$2:$F$67,4,FALSE)</f>
        <v>30</v>
      </c>
      <c r="N1805" s="3" t="s">
        <v>67</v>
      </c>
      <c r="O1805" s="3">
        <v>1</v>
      </c>
      <c r="P1805" s="4">
        <f>VLOOKUP(A1805,Übersicht!$C$2:$I$67,7,FALSE)*100</f>
        <v>20</v>
      </c>
      <c r="Q1805" s="4" t="s">
        <v>67</v>
      </c>
      <c r="R1805" s="4">
        <f>VLOOKUP(A1805,Übersicht!$C$2:$J$67,8,FALSE)*100</f>
        <v>100</v>
      </c>
      <c r="S1805" s="4" t="str">
        <f>VLOOKUP(A1805,Übersicht!$C$2:$K$67,9,FALSE)</f>
        <v>-</v>
      </c>
      <c r="T1805" s="4" t="str">
        <f>VLOOKUP(A1805,Übersicht!$C$2:$L$67,10,FALSE)</f>
        <v>-</v>
      </c>
      <c r="U1805" s="25">
        <f>VLOOKUP(A1805,Übersicht!$C$2:$M$67,11,FALSE)</f>
        <v>6050.0000000000009</v>
      </c>
      <c r="V1805" s="25" t="str">
        <f>VLOOKUP(A1805,Übersicht!$C$2:$N$67,12,FALSE)</f>
        <v>-</v>
      </c>
      <c r="W1805" s="25" t="str">
        <f>VLOOKUP(A1805,Übersicht!$C$2:$O$67,13,FALSE)</f>
        <v>-</v>
      </c>
      <c r="X1805" s="4" t="s">
        <v>67</v>
      </c>
    </row>
    <row r="1806" spans="1:24" x14ac:dyDescent="0.35">
      <c r="A1806" s="3">
        <v>4602</v>
      </c>
      <c r="B1806" t="s">
        <v>52</v>
      </c>
      <c r="C1806" t="s">
        <v>63</v>
      </c>
      <c r="D1806" s="23">
        <f>VLOOKUP(A1806,Übersicht!$C$2:$D$67,2,FALSE)</f>
        <v>0</v>
      </c>
      <c r="E1806" s="23">
        <f>VLOOKUP(A1806,Übersicht!$C$2:$E$67,3,FALSE)</f>
        <v>0</v>
      </c>
      <c r="F1806" s="3">
        <v>1800</v>
      </c>
      <c r="G1806" s="3">
        <f>VLOOKUP(A1806,Übersicht!$C$2:$P$67,14,FALSE)</f>
        <v>10</v>
      </c>
      <c r="H1806" s="3">
        <v>1</v>
      </c>
      <c r="I1806" s="24">
        <v>243806.02809320585</v>
      </c>
      <c r="J1806" s="3">
        <v>2017</v>
      </c>
      <c r="K1806" s="4">
        <f>IF(M1806-('MKG (best case)'!$K$2-J1806)&lt;=0,0,M1806-('MKG (best case)'!$K$2-J1806))</f>
        <v>26</v>
      </c>
      <c r="L1806" s="21">
        <f>VLOOKUP(A1806,Übersicht!$C$2:$F$67,4,FALSE)</f>
        <v>30</v>
      </c>
      <c r="M1806" s="21">
        <f>VLOOKUP(A1806,Übersicht!$C$2:$F$67,4,FALSE)</f>
        <v>30</v>
      </c>
      <c r="N1806" s="3" t="s">
        <v>67</v>
      </c>
      <c r="O1806" s="3">
        <v>1</v>
      </c>
      <c r="P1806" s="4">
        <f>VLOOKUP(A1806,Übersicht!$C$2:$I$67,7,FALSE)*100</f>
        <v>20</v>
      </c>
      <c r="Q1806" s="4" t="s">
        <v>67</v>
      </c>
      <c r="R1806" s="4">
        <f>VLOOKUP(A1806,Übersicht!$C$2:$J$67,8,FALSE)*100</f>
        <v>100</v>
      </c>
      <c r="S1806" s="4" t="str">
        <f>VLOOKUP(A1806,Übersicht!$C$2:$K$67,9,FALSE)</f>
        <v>-</v>
      </c>
      <c r="T1806" s="4" t="str">
        <f>VLOOKUP(A1806,Übersicht!$C$2:$L$67,10,FALSE)</f>
        <v>-</v>
      </c>
      <c r="U1806" s="25">
        <f>VLOOKUP(A1806,Übersicht!$C$2:$M$67,11,FALSE)</f>
        <v>6050.0000000000009</v>
      </c>
      <c r="V1806" s="25" t="str">
        <f>VLOOKUP(A1806,Übersicht!$C$2:$N$67,12,FALSE)</f>
        <v>-</v>
      </c>
      <c r="W1806" s="25" t="str">
        <f>VLOOKUP(A1806,Übersicht!$C$2:$O$67,13,FALSE)</f>
        <v>-</v>
      </c>
      <c r="X1806" s="4" t="s">
        <v>67</v>
      </c>
    </row>
    <row r="1807" spans="1:24" x14ac:dyDescent="0.35">
      <c r="A1807" s="3">
        <v>4602</v>
      </c>
      <c r="B1807" t="s">
        <v>52</v>
      </c>
      <c r="C1807" t="s">
        <v>63</v>
      </c>
      <c r="D1807" s="23">
        <f>VLOOKUP(A1807,Übersicht!$C$2:$D$67,2,FALSE)</f>
        <v>0</v>
      </c>
      <c r="E1807" s="23">
        <f>VLOOKUP(A1807,Übersicht!$C$2:$E$67,3,FALSE)</f>
        <v>0</v>
      </c>
      <c r="F1807" s="3">
        <v>1801</v>
      </c>
      <c r="G1807" s="3">
        <f>VLOOKUP(A1807,Übersicht!$C$2:$P$67,14,FALSE)</f>
        <v>10</v>
      </c>
      <c r="H1807" s="3">
        <v>1</v>
      </c>
      <c r="I1807" s="24">
        <v>243806.02809320585</v>
      </c>
      <c r="J1807" s="3">
        <v>2016</v>
      </c>
      <c r="K1807" s="4">
        <f>IF(M1807-('MKG (best case)'!$K$2-J1807)&lt;=0,0,M1807-('MKG (best case)'!$K$2-J1807))</f>
        <v>25</v>
      </c>
      <c r="L1807" s="21">
        <f>VLOOKUP(A1807,Übersicht!$C$2:$F$67,4,FALSE)</f>
        <v>30</v>
      </c>
      <c r="M1807" s="21">
        <f>VLOOKUP(A1807,Übersicht!$C$2:$F$67,4,FALSE)</f>
        <v>30</v>
      </c>
      <c r="N1807" s="3" t="s">
        <v>67</v>
      </c>
      <c r="O1807" s="3">
        <v>1</v>
      </c>
      <c r="P1807" s="4">
        <f>VLOOKUP(A1807,Übersicht!$C$2:$I$67,7,FALSE)*100</f>
        <v>20</v>
      </c>
      <c r="Q1807" s="4" t="s">
        <v>67</v>
      </c>
      <c r="R1807" s="4">
        <f>VLOOKUP(A1807,Übersicht!$C$2:$J$67,8,FALSE)*100</f>
        <v>100</v>
      </c>
      <c r="S1807" s="4" t="str">
        <f>VLOOKUP(A1807,Übersicht!$C$2:$K$67,9,FALSE)</f>
        <v>-</v>
      </c>
      <c r="T1807" s="4" t="str">
        <f>VLOOKUP(A1807,Übersicht!$C$2:$L$67,10,FALSE)</f>
        <v>-</v>
      </c>
      <c r="U1807" s="25">
        <f>VLOOKUP(A1807,Übersicht!$C$2:$M$67,11,FALSE)</f>
        <v>6050.0000000000009</v>
      </c>
      <c r="V1807" s="25" t="str">
        <f>VLOOKUP(A1807,Übersicht!$C$2:$N$67,12,FALSE)</f>
        <v>-</v>
      </c>
      <c r="W1807" s="25" t="str">
        <f>VLOOKUP(A1807,Übersicht!$C$2:$O$67,13,FALSE)</f>
        <v>-</v>
      </c>
      <c r="X1807" s="4" t="s">
        <v>67</v>
      </c>
    </row>
    <row r="1808" spans="1:24" x14ac:dyDescent="0.35">
      <c r="A1808" s="3">
        <v>4602</v>
      </c>
      <c r="B1808" t="s">
        <v>52</v>
      </c>
      <c r="C1808" t="s">
        <v>63</v>
      </c>
      <c r="D1808" s="23">
        <f>VLOOKUP(A1808,Übersicht!$C$2:$D$67,2,FALSE)</f>
        <v>0</v>
      </c>
      <c r="E1808" s="23">
        <f>VLOOKUP(A1808,Übersicht!$C$2:$E$67,3,FALSE)</f>
        <v>0</v>
      </c>
      <c r="F1808" s="3">
        <v>1802</v>
      </c>
      <c r="G1808" s="3">
        <f>VLOOKUP(A1808,Übersicht!$C$2:$P$67,14,FALSE)</f>
        <v>10</v>
      </c>
      <c r="H1808" s="3">
        <v>1</v>
      </c>
      <c r="I1808" s="24">
        <v>243806.02809320585</v>
      </c>
      <c r="J1808" s="3">
        <v>2015</v>
      </c>
      <c r="K1808" s="4">
        <f>IF(M1808-('MKG (best case)'!$K$2-J1808)&lt;=0,0,M1808-('MKG (best case)'!$K$2-J1808))</f>
        <v>24</v>
      </c>
      <c r="L1808" s="21">
        <f>VLOOKUP(A1808,Übersicht!$C$2:$F$67,4,FALSE)</f>
        <v>30</v>
      </c>
      <c r="M1808" s="21">
        <f>VLOOKUP(A1808,Übersicht!$C$2:$F$67,4,FALSE)</f>
        <v>30</v>
      </c>
      <c r="N1808" s="3" t="s">
        <v>67</v>
      </c>
      <c r="O1808" s="3">
        <v>1</v>
      </c>
      <c r="P1808" s="4">
        <f>VLOOKUP(A1808,Übersicht!$C$2:$I$67,7,FALSE)*100</f>
        <v>20</v>
      </c>
      <c r="Q1808" s="4" t="s">
        <v>67</v>
      </c>
      <c r="R1808" s="4">
        <f>VLOOKUP(A1808,Übersicht!$C$2:$J$67,8,FALSE)*100</f>
        <v>100</v>
      </c>
      <c r="S1808" s="4" t="str">
        <f>VLOOKUP(A1808,Übersicht!$C$2:$K$67,9,FALSE)</f>
        <v>-</v>
      </c>
      <c r="T1808" s="4" t="str">
        <f>VLOOKUP(A1808,Übersicht!$C$2:$L$67,10,FALSE)</f>
        <v>-</v>
      </c>
      <c r="U1808" s="25">
        <f>VLOOKUP(A1808,Übersicht!$C$2:$M$67,11,FALSE)</f>
        <v>6050.0000000000009</v>
      </c>
      <c r="V1808" s="25" t="str">
        <f>VLOOKUP(A1808,Übersicht!$C$2:$N$67,12,FALSE)</f>
        <v>-</v>
      </c>
      <c r="W1808" s="25" t="str">
        <f>VLOOKUP(A1808,Übersicht!$C$2:$O$67,13,FALSE)</f>
        <v>-</v>
      </c>
      <c r="X1808" s="4" t="s">
        <v>67</v>
      </c>
    </row>
    <row r="1809" spans="1:24" x14ac:dyDescent="0.35">
      <c r="A1809" s="3">
        <v>4602</v>
      </c>
      <c r="B1809" t="s">
        <v>52</v>
      </c>
      <c r="C1809" t="s">
        <v>63</v>
      </c>
      <c r="D1809" s="23">
        <f>VLOOKUP(A1809,Übersicht!$C$2:$D$67,2,FALSE)</f>
        <v>0</v>
      </c>
      <c r="E1809" s="23">
        <f>VLOOKUP(A1809,Übersicht!$C$2:$E$67,3,FALSE)</f>
        <v>0</v>
      </c>
      <c r="F1809" s="3">
        <v>1803</v>
      </c>
      <c r="G1809" s="3">
        <f>VLOOKUP(A1809,Übersicht!$C$2:$P$67,14,FALSE)</f>
        <v>10</v>
      </c>
      <c r="H1809" s="3">
        <v>1</v>
      </c>
      <c r="I1809" s="24">
        <v>233165.24779545752</v>
      </c>
      <c r="J1809" s="3">
        <v>2014</v>
      </c>
      <c r="K1809" s="4">
        <f>IF(M1809-('MKG (best case)'!$K$2-J1809)&lt;=0,0,M1809-('MKG (best case)'!$K$2-J1809))</f>
        <v>23</v>
      </c>
      <c r="L1809" s="21">
        <f>VLOOKUP(A1809,Übersicht!$C$2:$F$67,4,FALSE)</f>
        <v>30</v>
      </c>
      <c r="M1809" s="21">
        <f>VLOOKUP(A1809,Übersicht!$C$2:$F$67,4,FALSE)</f>
        <v>30</v>
      </c>
      <c r="N1809" s="3" t="s">
        <v>67</v>
      </c>
      <c r="O1809" s="3">
        <v>1</v>
      </c>
      <c r="P1809" s="4">
        <f>VLOOKUP(A1809,Übersicht!$C$2:$I$67,7,FALSE)*100</f>
        <v>20</v>
      </c>
      <c r="Q1809" s="4" t="s">
        <v>67</v>
      </c>
      <c r="R1809" s="4">
        <f>VLOOKUP(A1809,Übersicht!$C$2:$J$67,8,FALSE)*100</f>
        <v>100</v>
      </c>
      <c r="S1809" s="4" t="str">
        <f>VLOOKUP(A1809,Übersicht!$C$2:$K$67,9,FALSE)</f>
        <v>-</v>
      </c>
      <c r="T1809" s="4" t="str">
        <f>VLOOKUP(A1809,Übersicht!$C$2:$L$67,10,FALSE)</f>
        <v>-</v>
      </c>
      <c r="U1809" s="25">
        <f>VLOOKUP(A1809,Übersicht!$C$2:$M$67,11,FALSE)</f>
        <v>6050.0000000000009</v>
      </c>
      <c r="V1809" s="25" t="str">
        <f>VLOOKUP(A1809,Übersicht!$C$2:$N$67,12,FALSE)</f>
        <v>-</v>
      </c>
      <c r="W1809" s="25" t="str">
        <f>VLOOKUP(A1809,Übersicht!$C$2:$O$67,13,FALSE)</f>
        <v>-</v>
      </c>
      <c r="X1809" s="4" t="s">
        <v>67</v>
      </c>
    </row>
    <row r="1810" spans="1:24" x14ac:dyDescent="0.35">
      <c r="A1810" s="3">
        <v>4602</v>
      </c>
      <c r="B1810" t="s">
        <v>52</v>
      </c>
      <c r="C1810" t="s">
        <v>63</v>
      </c>
      <c r="D1810" s="23">
        <f>VLOOKUP(A1810,Übersicht!$C$2:$D$67,2,FALSE)</f>
        <v>0</v>
      </c>
      <c r="E1810" s="23">
        <f>VLOOKUP(A1810,Übersicht!$C$2:$E$67,3,FALSE)</f>
        <v>0</v>
      </c>
      <c r="F1810" s="3">
        <v>1804</v>
      </c>
      <c r="G1810" s="3">
        <f>VLOOKUP(A1810,Übersicht!$C$2:$P$67,14,FALSE)</f>
        <v>10</v>
      </c>
      <c r="H1810" s="3">
        <v>1</v>
      </c>
      <c r="I1810" s="24">
        <v>233165.24779545752</v>
      </c>
      <c r="J1810" s="3">
        <v>2013</v>
      </c>
      <c r="K1810" s="4">
        <f>IF(M1810-('MKG (best case)'!$K$2-J1810)&lt;=0,0,M1810-('MKG (best case)'!$K$2-J1810))</f>
        <v>22</v>
      </c>
      <c r="L1810" s="21">
        <f>VLOOKUP(A1810,Übersicht!$C$2:$F$67,4,FALSE)</f>
        <v>30</v>
      </c>
      <c r="M1810" s="21">
        <f>VLOOKUP(A1810,Übersicht!$C$2:$F$67,4,FALSE)</f>
        <v>30</v>
      </c>
      <c r="N1810" s="3" t="s">
        <v>67</v>
      </c>
      <c r="O1810" s="3">
        <v>1</v>
      </c>
      <c r="P1810" s="4">
        <f>VLOOKUP(A1810,Übersicht!$C$2:$I$67,7,FALSE)*100</f>
        <v>20</v>
      </c>
      <c r="Q1810" s="4" t="s">
        <v>67</v>
      </c>
      <c r="R1810" s="4">
        <f>VLOOKUP(A1810,Übersicht!$C$2:$J$67,8,FALSE)*100</f>
        <v>100</v>
      </c>
      <c r="S1810" s="4" t="str">
        <f>VLOOKUP(A1810,Übersicht!$C$2:$K$67,9,FALSE)</f>
        <v>-</v>
      </c>
      <c r="T1810" s="4" t="str">
        <f>VLOOKUP(A1810,Übersicht!$C$2:$L$67,10,FALSE)</f>
        <v>-</v>
      </c>
      <c r="U1810" s="25">
        <f>VLOOKUP(A1810,Übersicht!$C$2:$M$67,11,FALSE)</f>
        <v>6050.0000000000009</v>
      </c>
      <c r="V1810" s="25" t="str">
        <f>VLOOKUP(A1810,Übersicht!$C$2:$N$67,12,FALSE)</f>
        <v>-</v>
      </c>
      <c r="W1810" s="25" t="str">
        <f>VLOOKUP(A1810,Übersicht!$C$2:$O$67,13,FALSE)</f>
        <v>-</v>
      </c>
      <c r="X1810" s="4" t="s">
        <v>67</v>
      </c>
    </row>
    <row r="1811" spans="1:24" x14ac:dyDescent="0.35">
      <c r="A1811" s="3">
        <v>4602</v>
      </c>
      <c r="B1811" t="s">
        <v>52</v>
      </c>
      <c r="C1811" t="s">
        <v>63</v>
      </c>
      <c r="D1811" s="23">
        <f>VLOOKUP(A1811,Übersicht!$C$2:$D$67,2,FALSE)</f>
        <v>0</v>
      </c>
      <c r="E1811" s="23">
        <f>VLOOKUP(A1811,Übersicht!$C$2:$E$67,3,FALSE)</f>
        <v>0</v>
      </c>
      <c r="F1811" s="3">
        <v>1805</v>
      </c>
      <c r="G1811" s="3">
        <f>VLOOKUP(A1811,Übersicht!$C$2:$P$67,14,FALSE)</f>
        <v>10</v>
      </c>
      <c r="H1811" s="3">
        <v>1</v>
      </c>
      <c r="I1811" s="24">
        <v>233165.24779545752</v>
      </c>
      <c r="J1811" s="3">
        <v>2012</v>
      </c>
      <c r="K1811" s="4">
        <f>IF(M1811-('MKG (best case)'!$K$2-J1811)&lt;=0,0,M1811-('MKG (best case)'!$K$2-J1811))</f>
        <v>21</v>
      </c>
      <c r="L1811" s="21">
        <f>VLOOKUP(A1811,Übersicht!$C$2:$F$67,4,FALSE)</f>
        <v>30</v>
      </c>
      <c r="M1811" s="21">
        <f>VLOOKUP(A1811,Übersicht!$C$2:$F$67,4,FALSE)</f>
        <v>30</v>
      </c>
      <c r="N1811" s="3" t="s">
        <v>67</v>
      </c>
      <c r="O1811" s="3">
        <v>1</v>
      </c>
      <c r="P1811" s="4">
        <f>VLOOKUP(A1811,Übersicht!$C$2:$I$67,7,FALSE)*100</f>
        <v>20</v>
      </c>
      <c r="Q1811" s="4" t="s">
        <v>67</v>
      </c>
      <c r="R1811" s="4">
        <f>VLOOKUP(A1811,Übersicht!$C$2:$J$67,8,FALSE)*100</f>
        <v>100</v>
      </c>
      <c r="S1811" s="4" t="str">
        <f>VLOOKUP(A1811,Übersicht!$C$2:$K$67,9,FALSE)</f>
        <v>-</v>
      </c>
      <c r="T1811" s="4" t="str">
        <f>VLOOKUP(A1811,Übersicht!$C$2:$L$67,10,FALSE)</f>
        <v>-</v>
      </c>
      <c r="U1811" s="25">
        <f>VLOOKUP(A1811,Übersicht!$C$2:$M$67,11,FALSE)</f>
        <v>6050.0000000000009</v>
      </c>
      <c r="V1811" s="25" t="str">
        <f>VLOOKUP(A1811,Übersicht!$C$2:$N$67,12,FALSE)</f>
        <v>-</v>
      </c>
      <c r="W1811" s="25" t="str">
        <f>VLOOKUP(A1811,Übersicht!$C$2:$O$67,13,FALSE)</f>
        <v>-</v>
      </c>
      <c r="X1811" s="4" t="s">
        <v>67</v>
      </c>
    </row>
    <row r="1812" spans="1:24" x14ac:dyDescent="0.35">
      <c r="A1812" s="3">
        <v>4602</v>
      </c>
      <c r="B1812" t="s">
        <v>52</v>
      </c>
      <c r="C1812" t="s">
        <v>63</v>
      </c>
      <c r="D1812" s="23">
        <f>VLOOKUP(A1812,Übersicht!$C$2:$D$67,2,FALSE)</f>
        <v>0</v>
      </c>
      <c r="E1812" s="23">
        <f>VLOOKUP(A1812,Übersicht!$C$2:$E$67,3,FALSE)</f>
        <v>0</v>
      </c>
      <c r="F1812" s="3">
        <v>1806</v>
      </c>
      <c r="G1812" s="3">
        <f>VLOOKUP(A1812,Übersicht!$C$2:$P$67,14,FALSE)</f>
        <v>10</v>
      </c>
      <c r="H1812" s="3">
        <v>1</v>
      </c>
      <c r="I1812" s="24">
        <v>233165.24779545752</v>
      </c>
      <c r="J1812" s="3">
        <v>2011</v>
      </c>
      <c r="K1812" s="4">
        <f>IF(M1812-('MKG (best case)'!$K$2-J1812)&lt;=0,0,M1812-('MKG (best case)'!$K$2-J1812))</f>
        <v>20</v>
      </c>
      <c r="L1812" s="21">
        <f>VLOOKUP(A1812,Übersicht!$C$2:$F$67,4,FALSE)</f>
        <v>30</v>
      </c>
      <c r="M1812" s="21">
        <f>VLOOKUP(A1812,Übersicht!$C$2:$F$67,4,FALSE)</f>
        <v>30</v>
      </c>
      <c r="N1812" s="3" t="s">
        <v>67</v>
      </c>
      <c r="O1812" s="3">
        <v>1</v>
      </c>
      <c r="P1812" s="4">
        <f>VLOOKUP(A1812,Übersicht!$C$2:$I$67,7,FALSE)*100</f>
        <v>20</v>
      </c>
      <c r="Q1812" s="4" t="s">
        <v>67</v>
      </c>
      <c r="R1812" s="4">
        <f>VLOOKUP(A1812,Übersicht!$C$2:$J$67,8,FALSE)*100</f>
        <v>100</v>
      </c>
      <c r="S1812" s="4" t="str">
        <f>VLOOKUP(A1812,Übersicht!$C$2:$K$67,9,FALSE)</f>
        <v>-</v>
      </c>
      <c r="T1812" s="4" t="str">
        <f>VLOOKUP(A1812,Übersicht!$C$2:$L$67,10,FALSE)</f>
        <v>-</v>
      </c>
      <c r="U1812" s="25">
        <f>VLOOKUP(A1812,Übersicht!$C$2:$M$67,11,FALSE)</f>
        <v>6050.0000000000009</v>
      </c>
      <c r="V1812" s="25" t="str">
        <f>VLOOKUP(A1812,Übersicht!$C$2:$N$67,12,FALSE)</f>
        <v>-</v>
      </c>
      <c r="W1812" s="25" t="str">
        <f>VLOOKUP(A1812,Übersicht!$C$2:$O$67,13,FALSE)</f>
        <v>-</v>
      </c>
      <c r="X1812" s="4" t="s">
        <v>67</v>
      </c>
    </row>
    <row r="1813" spans="1:24" x14ac:dyDescent="0.35">
      <c r="A1813" s="3">
        <v>4602</v>
      </c>
      <c r="B1813" t="s">
        <v>52</v>
      </c>
      <c r="C1813" t="s">
        <v>63</v>
      </c>
      <c r="D1813" s="23">
        <f>VLOOKUP(A1813,Übersicht!$C$2:$D$67,2,FALSE)</f>
        <v>0</v>
      </c>
      <c r="E1813" s="23">
        <f>VLOOKUP(A1813,Übersicht!$C$2:$E$67,3,FALSE)</f>
        <v>0</v>
      </c>
      <c r="F1813" s="3">
        <v>1807</v>
      </c>
      <c r="G1813" s="3">
        <f>VLOOKUP(A1813,Übersicht!$C$2:$P$67,14,FALSE)</f>
        <v>10</v>
      </c>
      <c r="H1813" s="3">
        <v>1</v>
      </c>
      <c r="I1813" s="24">
        <v>233165.24779545752</v>
      </c>
      <c r="J1813" s="3">
        <v>2010</v>
      </c>
      <c r="K1813" s="4">
        <f>IF(M1813-('MKG (best case)'!$K$2-J1813)&lt;=0,0,M1813-('MKG (best case)'!$K$2-J1813))</f>
        <v>19</v>
      </c>
      <c r="L1813" s="21">
        <f>VLOOKUP(A1813,Übersicht!$C$2:$F$67,4,FALSE)</f>
        <v>30</v>
      </c>
      <c r="M1813" s="21">
        <f>VLOOKUP(A1813,Übersicht!$C$2:$F$67,4,FALSE)</f>
        <v>30</v>
      </c>
      <c r="N1813" s="3" t="s">
        <v>67</v>
      </c>
      <c r="O1813" s="3">
        <v>1</v>
      </c>
      <c r="P1813" s="4">
        <f>VLOOKUP(A1813,Übersicht!$C$2:$I$67,7,FALSE)*100</f>
        <v>20</v>
      </c>
      <c r="Q1813" s="4" t="s">
        <v>67</v>
      </c>
      <c r="R1813" s="4">
        <f>VLOOKUP(A1813,Übersicht!$C$2:$J$67,8,FALSE)*100</f>
        <v>100</v>
      </c>
      <c r="S1813" s="4" t="str">
        <f>VLOOKUP(A1813,Übersicht!$C$2:$K$67,9,FALSE)</f>
        <v>-</v>
      </c>
      <c r="T1813" s="4" t="str">
        <f>VLOOKUP(A1813,Übersicht!$C$2:$L$67,10,FALSE)</f>
        <v>-</v>
      </c>
      <c r="U1813" s="25">
        <f>VLOOKUP(A1813,Übersicht!$C$2:$M$67,11,FALSE)</f>
        <v>6050.0000000000009</v>
      </c>
      <c r="V1813" s="25" t="str">
        <f>VLOOKUP(A1813,Übersicht!$C$2:$N$67,12,FALSE)</f>
        <v>-</v>
      </c>
      <c r="W1813" s="25" t="str">
        <f>VLOOKUP(A1813,Übersicht!$C$2:$O$67,13,FALSE)</f>
        <v>-</v>
      </c>
      <c r="X1813" s="4" t="s">
        <v>67</v>
      </c>
    </row>
    <row r="1814" spans="1:24" x14ac:dyDescent="0.35">
      <c r="A1814" s="3">
        <v>4602</v>
      </c>
      <c r="B1814" t="s">
        <v>52</v>
      </c>
      <c r="C1814" t="s">
        <v>63</v>
      </c>
      <c r="D1814" s="23">
        <f>VLOOKUP(A1814,Übersicht!$C$2:$D$67,2,FALSE)</f>
        <v>0</v>
      </c>
      <c r="E1814" s="23">
        <f>VLOOKUP(A1814,Übersicht!$C$2:$E$67,3,FALSE)</f>
        <v>0</v>
      </c>
      <c r="F1814" s="3">
        <v>1808</v>
      </c>
      <c r="G1814" s="3">
        <f>VLOOKUP(A1814,Übersicht!$C$2:$P$67,14,FALSE)</f>
        <v>10</v>
      </c>
      <c r="H1814" s="3">
        <v>1</v>
      </c>
      <c r="I1814" s="24">
        <v>212176.45813626787</v>
      </c>
      <c r="J1814" s="3">
        <v>2009</v>
      </c>
      <c r="K1814" s="4">
        <f>IF(M1814-('MKG (best case)'!$K$2-J1814)&lt;=0,0,M1814-('MKG (best case)'!$K$2-J1814))</f>
        <v>18</v>
      </c>
      <c r="L1814" s="21">
        <f>VLOOKUP(A1814,Übersicht!$C$2:$F$67,4,FALSE)</f>
        <v>30</v>
      </c>
      <c r="M1814" s="21">
        <f>VLOOKUP(A1814,Übersicht!$C$2:$F$67,4,FALSE)</f>
        <v>30</v>
      </c>
      <c r="N1814" s="3" t="s">
        <v>67</v>
      </c>
      <c r="O1814" s="3">
        <v>1</v>
      </c>
      <c r="P1814" s="4">
        <f>VLOOKUP(A1814,Übersicht!$C$2:$I$67,7,FALSE)*100</f>
        <v>20</v>
      </c>
      <c r="Q1814" s="4" t="s">
        <v>67</v>
      </c>
      <c r="R1814" s="4">
        <f>VLOOKUP(A1814,Übersicht!$C$2:$J$67,8,FALSE)*100</f>
        <v>100</v>
      </c>
      <c r="S1814" s="4" t="str">
        <f>VLOOKUP(A1814,Übersicht!$C$2:$K$67,9,FALSE)</f>
        <v>-</v>
      </c>
      <c r="T1814" s="4" t="str">
        <f>VLOOKUP(A1814,Übersicht!$C$2:$L$67,10,FALSE)</f>
        <v>-</v>
      </c>
      <c r="U1814" s="25">
        <f>VLOOKUP(A1814,Übersicht!$C$2:$M$67,11,FALSE)</f>
        <v>6050.0000000000009</v>
      </c>
      <c r="V1814" s="25" t="str">
        <f>VLOOKUP(A1814,Übersicht!$C$2:$N$67,12,FALSE)</f>
        <v>-</v>
      </c>
      <c r="W1814" s="25" t="str">
        <f>VLOOKUP(A1814,Übersicht!$C$2:$O$67,13,FALSE)</f>
        <v>-</v>
      </c>
      <c r="X1814" s="4" t="s">
        <v>67</v>
      </c>
    </row>
    <row r="1815" spans="1:24" x14ac:dyDescent="0.35">
      <c r="A1815" s="3">
        <v>4602</v>
      </c>
      <c r="B1815" t="s">
        <v>52</v>
      </c>
      <c r="C1815" t="s">
        <v>63</v>
      </c>
      <c r="D1815" s="23">
        <f>VLOOKUP(A1815,Übersicht!$C$2:$D$67,2,FALSE)</f>
        <v>0</v>
      </c>
      <c r="E1815" s="23">
        <f>VLOOKUP(A1815,Übersicht!$C$2:$E$67,3,FALSE)</f>
        <v>0</v>
      </c>
      <c r="F1815" s="3">
        <v>1809</v>
      </c>
      <c r="G1815" s="3">
        <f>VLOOKUP(A1815,Übersicht!$C$2:$P$67,14,FALSE)</f>
        <v>10</v>
      </c>
      <c r="H1815" s="3">
        <v>1</v>
      </c>
      <c r="I1815" s="24">
        <v>212176.45813626787</v>
      </c>
      <c r="J1815" s="3">
        <v>2008</v>
      </c>
      <c r="K1815" s="4">
        <f>IF(M1815-('MKG (best case)'!$K$2-J1815)&lt;=0,0,M1815-('MKG (best case)'!$K$2-J1815))</f>
        <v>17</v>
      </c>
      <c r="L1815" s="21">
        <f>VLOOKUP(A1815,Übersicht!$C$2:$F$67,4,FALSE)</f>
        <v>30</v>
      </c>
      <c r="M1815" s="21">
        <f>VLOOKUP(A1815,Übersicht!$C$2:$F$67,4,FALSE)</f>
        <v>30</v>
      </c>
      <c r="N1815" s="3" t="s">
        <v>67</v>
      </c>
      <c r="O1815" s="3">
        <v>1</v>
      </c>
      <c r="P1815" s="4">
        <f>VLOOKUP(A1815,Übersicht!$C$2:$I$67,7,FALSE)*100</f>
        <v>20</v>
      </c>
      <c r="Q1815" s="4" t="s">
        <v>67</v>
      </c>
      <c r="R1815" s="4">
        <f>VLOOKUP(A1815,Übersicht!$C$2:$J$67,8,FALSE)*100</f>
        <v>100</v>
      </c>
      <c r="S1815" s="4" t="str">
        <f>VLOOKUP(A1815,Übersicht!$C$2:$K$67,9,FALSE)</f>
        <v>-</v>
      </c>
      <c r="T1815" s="4" t="str">
        <f>VLOOKUP(A1815,Übersicht!$C$2:$L$67,10,FALSE)</f>
        <v>-</v>
      </c>
      <c r="U1815" s="25">
        <f>VLOOKUP(A1815,Übersicht!$C$2:$M$67,11,FALSE)</f>
        <v>6050.0000000000009</v>
      </c>
      <c r="V1815" s="25" t="str">
        <f>VLOOKUP(A1815,Übersicht!$C$2:$N$67,12,FALSE)</f>
        <v>-</v>
      </c>
      <c r="W1815" s="25" t="str">
        <f>VLOOKUP(A1815,Übersicht!$C$2:$O$67,13,FALSE)</f>
        <v>-</v>
      </c>
      <c r="X1815" s="4" t="s">
        <v>67</v>
      </c>
    </row>
    <row r="1816" spans="1:24" x14ac:dyDescent="0.35">
      <c r="A1816" s="3">
        <v>4602</v>
      </c>
      <c r="B1816" t="s">
        <v>52</v>
      </c>
      <c r="C1816" t="s">
        <v>63</v>
      </c>
      <c r="D1816" s="23">
        <f>VLOOKUP(A1816,Übersicht!$C$2:$D$67,2,FALSE)</f>
        <v>0</v>
      </c>
      <c r="E1816" s="23">
        <f>VLOOKUP(A1816,Übersicht!$C$2:$E$67,3,FALSE)</f>
        <v>0</v>
      </c>
      <c r="F1816" s="3">
        <v>1810</v>
      </c>
      <c r="G1816" s="3">
        <f>VLOOKUP(A1816,Übersicht!$C$2:$P$67,14,FALSE)</f>
        <v>10</v>
      </c>
      <c r="H1816" s="3">
        <v>1</v>
      </c>
      <c r="I1816" s="24">
        <v>212176.45813626787</v>
      </c>
      <c r="J1816" s="3">
        <v>2007</v>
      </c>
      <c r="K1816" s="4">
        <f>IF(M1816-('MKG (best case)'!$K$2-J1816)&lt;=0,0,M1816-('MKG (best case)'!$K$2-J1816))</f>
        <v>16</v>
      </c>
      <c r="L1816" s="21">
        <f>VLOOKUP(A1816,Übersicht!$C$2:$F$67,4,FALSE)</f>
        <v>30</v>
      </c>
      <c r="M1816" s="21">
        <f>VLOOKUP(A1816,Übersicht!$C$2:$F$67,4,FALSE)</f>
        <v>30</v>
      </c>
      <c r="N1816" s="3" t="s">
        <v>67</v>
      </c>
      <c r="O1816" s="3">
        <v>1</v>
      </c>
      <c r="P1816" s="4">
        <f>VLOOKUP(A1816,Übersicht!$C$2:$I$67,7,FALSE)*100</f>
        <v>20</v>
      </c>
      <c r="Q1816" s="4" t="s">
        <v>67</v>
      </c>
      <c r="R1816" s="4">
        <f>VLOOKUP(A1816,Übersicht!$C$2:$J$67,8,FALSE)*100</f>
        <v>100</v>
      </c>
      <c r="S1816" s="4" t="str">
        <f>VLOOKUP(A1816,Übersicht!$C$2:$K$67,9,FALSE)</f>
        <v>-</v>
      </c>
      <c r="T1816" s="4" t="str">
        <f>VLOOKUP(A1816,Übersicht!$C$2:$L$67,10,FALSE)</f>
        <v>-</v>
      </c>
      <c r="U1816" s="25">
        <f>VLOOKUP(A1816,Übersicht!$C$2:$M$67,11,FALSE)</f>
        <v>6050.0000000000009</v>
      </c>
      <c r="V1816" s="25" t="str">
        <f>VLOOKUP(A1816,Übersicht!$C$2:$N$67,12,FALSE)</f>
        <v>-</v>
      </c>
      <c r="W1816" s="25" t="str">
        <f>VLOOKUP(A1816,Übersicht!$C$2:$O$67,13,FALSE)</f>
        <v>-</v>
      </c>
      <c r="X1816" s="4" t="s">
        <v>67</v>
      </c>
    </row>
    <row r="1817" spans="1:24" x14ac:dyDescent="0.35">
      <c r="A1817" s="3">
        <v>4602</v>
      </c>
      <c r="B1817" t="s">
        <v>52</v>
      </c>
      <c r="C1817" t="s">
        <v>63</v>
      </c>
      <c r="D1817" s="23">
        <f>VLOOKUP(A1817,Übersicht!$C$2:$D$67,2,FALSE)</f>
        <v>0</v>
      </c>
      <c r="E1817" s="23">
        <f>VLOOKUP(A1817,Übersicht!$C$2:$E$67,3,FALSE)</f>
        <v>0</v>
      </c>
      <c r="F1817" s="3">
        <v>1811</v>
      </c>
      <c r="G1817" s="3">
        <f>VLOOKUP(A1817,Übersicht!$C$2:$P$67,14,FALSE)</f>
        <v>10</v>
      </c>
      <c r="H1817" s="3">
        <v>1</v>
      </c>
      <c r="I1817" s="24">
        <v>212176.45813626787</v>
      </c>
      <c r="J1817" s="3">
        <v>2006</v>
      </c>
      <c r="K1817" s="4">
        <f>IF(M1817-('MKG (best case)'!$K$2-J1817)&lt;=0,0,M1817-('MKG (best case)'!$K$2-J1817))</f>
        <v>15</v>
      </c>
      <c r="L1817" s="21">
        <f>VLOOKUP(A1817,Übersicht!$C$2:$F$67,4,FALSE)</f>
        <v>30</v>
      </c>
      <c r="M1817" s="21">
        <f>VLOOKUP(A1817,Übersicht!$C$2:$F$67,4,FALSE)</f>
        <v>30</v>
      </c>
      <c r="N1817" s="3" t="s">
        <v>67</v>
      </c>
      <c r="O1817" s="3">
        <v>1</v>
      </c>
      <c r="P1817" s="4">
        <f>VLOOKUP(A1817,Übersicht!$C$2:$I$67,7,FALSE)*100</f>
        <v>20</v>
      </c>
      <c r="Q1817" s="4" t="s">
        <v>67</v>
      </c>
      <c r="R1817" s="4">
        <f>VLOOKUP(A1817,Übersicht!$C$2:$J$67,8,FALSE)*100</f>
        <v>100</v>
      </c>
      <c r="S1817" s="4" t="str">
        <f>VLOOKUP(A1817,Übersicht!$C$2:$K$67,9,FALSE)</f>
        <v>-</v>
      </c>
      <c r="T1817" s="4" t="str">
        <f>VLOOKUP(A1817,Übersicht!$C$2:$L$67,10,FALSE)</f>
        <v>-</v>
      </c>
      <c r="U1817" s="25">
        <f>VLOOKUP(A1817,Übersicht!$C$2:$M$67,11,FALSE)</f>
        <v>6050.0000000000009</v>
      </c>
      <c r="V1817" s="25" t="str">
        <f>VLOOKUP(A1817,Übersicht!$C$2:$N$67,12,FALSE)</f>
        <v>-</v>
      </c>
      <c r="W1817" s="25" t="str">
        <f>VLOOKUP(A1817,Übersicht!$C$2:$O$67,13,FALSE)</f>
        <v>-</v>
      </c>
      <c r="X1817" s="4" t="s">
        <v>67</v>
      </c>
    </row>
    <row r="1818" spans="1:24" x14ac:dyDescent="0.35">
      <c r="A1818" s="3">
        <v>4602</v>
      </c>
      <c r="B1818" t="s">
        <v>52</v>
      </c>
      <c r="C1818" t="s">
        <v>63</v>
      </c>
      <c r="D1818" s="23">
        <f>VLOOKUP(A1818,Übersicht!$C$2:$D$67,2,FALSE)</f>
        <v>0</v>
      </c>
      <c r="E1818" s="23">
        <f>VLOOKUP(A1818,Übersicht!$C$2:$E$67,3,FALSE)</f>
        <v>0</v>
      </c>
      <c r="F1818" s="3">
        <v>1812</v>
      </c>
      <c r="G1818" s="3">
        <f>VLOOKUP(A1818,Übersicht!$C$2:$P$67,14,FALSE)</f>
        <v>10</v>
      </c>
      <c r="H1818" s="3">
        <v>1</v>
      </c>
      <c r="I1818" s="24">
        <v>212176.45813626787</v>
      </c>
      <c r="J1818" s="3">
        <v>2005</v>
      </c>
      <c r="K1818" s="4">
        <f>IF(M1818-('MKG (best case)'!$K$2-J1818)&lt;=0,0,M1818-('MKG (best case)'!$K$2-J1818))</f>
        <v>14</v>
      </c>
      <c r="L1818" s="21">
        <f>VLOOKUP(A1818,Übersicht!$C$2:$F$67,4,FALSE)</f>
        <v>30</v>
      </c>
      <c r="M1818" s="21">
        <f>VLOOKUP(A1818,Übersicht!$C$2:$F$67,4,FALSE)</f>
        <v>30</v>
      </c>
      <c r="N1818" s="3" t="s">
        <v>67</v>
      </c>
      <c r="O1818" s="3">
        <v>1</v>
      </c>
      <c r="P1818" s="4">
        <f>VLOOKUP(A1818,Übersicht!$C$2:$I$67,7,FALSE)*100</f>
        <v>20</v>
      </c>
      <c r="Q1818" s="4" t="s">
        <v>67</v>
      </c>
      <c r="R1818" s="4">
        <f>VLOOKUP(A1818,Übersicht!$C$2:$J$67,8,FALSE)*100</f>
        <v>100</v>
      </c>
      <c r="S1818" s="4" t="str">
        <f>VLOOKUP(A1818,Übersicht!$C$2:$K$67,9,FALSE)</f>
        <v>-</v>
      </c>
      <c r="T1818" s="4" t="str">
        <f>VLOOKUP(A1818,Übersicht!$C$2:$L$67,10,FALSE)</f>
        <v>-</v>
      </c>
      <c r="U1818" s="25">
        <f>VLOOKUP(A1818,Übersicht!$C$2:$M$67,11,FALSE)</f>
        <v>6050.0000000000009</v>
      </c>
      <c r="V1818" s="25" t="str">
        <f>VLOOKUP(A1818,Übersicht!$C$2:$N$67,12,FALSE)</f>
        <v>-</v>
      </c>
      <c r="W1818" s="25" t="str">
        <f>VLOOKUP(A1818,Übersicht!$C$2:$O$67,13,FALSE)</f>
        <v>-</v>
      </c>
      <c r="X1818" s="4" t="s">
        <v>67</v>
      </c>
    </row>
    <row r="1819" spans="1:24" x14ac:dyDescent="0.35">
      <c r="A1819" s="3">
        <v>4602</v>
      </c>
      <c r="B1819" t="s">
        <v>52</v>
      </c>
      <c r="C1819" t="s">
        <v>63</v>
      </c>
      <c r="D1819" s="23">
        <f>VLOOKUP(A1819,Übersicht!$C$2:$D$67,2,FALSE)</f>
        <v>0</v>
      </c>
      <c r="E1819" s="23">
        <f>VLOOKUP(A1819,Übersicht!$C$2:$E$67,3,FALSE)</f>
        <v>0</v>
      </c>
      <c r="F1819" s="3">
        <v>1813</v>
      </c>
      <c r="G1819" s="3">
        <f>VLOOKUP(A1819,Übersicht!$C$2:$P$67,14,FALSE)</f>
        <v>10</v>
      </c>
      <c r="H1819" s="3">
        <v>1</v>
      </c>
      <c r="I1819" s="24">
        <v>246859.5052528581</v>
      </c>
      <c r="J1819" s="3">
        <v>2004</v>
      </c>
      <c r="K1819" s="4">
        <f>IF(M1819-('MKG (best case)'!$K$2-J1819)&lt;=0,0,M1819-('MKG (best case)'!$K$2-J1819))</f>
        <v>13</v>
      </c>
      <c r="L1819" s="21">
        <f>VLOOKUP(A1819,Übersicht!$C$2:$F$67,4,FALSE)</f>
        <v>30</v>
      </c>
      <c r="M1819" s="21">
        <f>VLOOKUP(A1819,Übersicht!$C$2:$F$67,4,FALSE)</f>
        <v>30</v>
      </c>
      <c r="N1819" s="3" t="s">
        <v>67</v>
      </c>
      <c r="O1819" s="3">
        <v>1</v>
      </c>
      <c r="P1819" s="4">
        <f>VLOOKUP(A1819,Übersicht!$C$2:$I$67,7,FALSE)*100</f>
        <v>20</v>
      </c>
      <c r="Q1819" s="4" t="s">
        <v>67</v>
      </c>
      <c r="R1819" s="4">
        <f>VLOOKUP(A1819,Übersicht!$C$2:$J$67,8,FALSE)*100</f>
        <v>100</v>
      </c>
      <c r="S1819" s="4" t="str">
        <f>VLOOKUP(A1819,Übersicht!$C$2:$K$67,9,FALSE)</f>
        <v>-</v>
      </c>
      <c r="T1819" s="4" t="str">
        <f>VLOOKUP(A1819,Übersicht!$C$2:$L$67,10,FALSE)</f>
        <v>-</v>
      </c>
      <c r="U1819" s="25">
        <f>VLOOKUP(A1819,Übersicht!$C$2:$M$67,11,FALSE)</f>
        <v>6050.0000000000009</v>
      </c>
      <c r="V1819" s="25" t="str">
        <f>VLOOKUP(A1819,Übersicht!$C$2:$N$67,12,FALSE)</f>
        <v>-</v>
      </c>
      <c r="W1819" s="25" t="str">
        <f>VLOOKUP(A1819,Übersicht!$C$2:$O$67,13,FALSE)</f>
        <v>-</v>
      </c>
      <c r="X1819" s="4" t="s">
        <v>67</v>
      </c>
    </row>
    <row r="1820" spans="1:24" x14ac:dyDescent="0.35">
      <c r="A1820" s="3">
        <v>4602</v>
      </c>
      <c r="B1820" t="s">
        <v>52</v>
      </c>
      <c r="C1820" t="s">
        <v>63</v>
      </c>
      <c r="D1820" s="23">
        <f>VLOOKUP(A1820,Übersicht!$C$2:$D$67,2,FALSE)</f>
        <v>0</v>
      </c>
      <c r="E1820" s="23">
        <f>VLOOKUP(A1820,Übersicht!$C$2:$E$67,3,FALSE)</f>
        <v>0</v>
      </c>
      <c r="F1820" s="3">
        <v>1814</v>
      </c>
      <c r="G1820" s="3">
        <f>VLOOKUP(A1820,Übersicht!$C$2:$P$67,14,FALSE)</f>
        <v>10</v>
      </c>
      <c r="H1820" s="3">
        <v>1</v>
      </c>
      <c r="I1820" s="24">
        <v>246859.5052528581</v>
      </c>
      <c r="J1820" s="3">
        <v>2003</v>
      </c>
      <c r="K1820" s="4">
        <f>IF(M1820-('MKG (best case)'!$K$2-J1820)&lt;=0,0,M1820-('MKG (best case)'!$K$2-J1820))</f>
        <v>12</v>
      </c>
      <c r="L1820" s="21">
        <f>VLOOKUP(A1820,Übersicht!$C$2:$F$67,4,FALSE)</f>
        <v>30</v>
      </c>
      <c r="M1820" s="21">
        <f>VLOOKUP(A1820,Übersicht!$C$2:$F$67,4,FALSE)</f>
        <v>30</v>
      </c>
      <c r="N1820" s="3" t="s">
        <v>67</v>
      </c>
      <c r="O1820" s="3">
        <v>1</v>
      </c>
      <c r="P1820" s="4">
        <f>VLOOKUP(A1820,Übersicht!$C$2:$I$67,7,FALSE)*100</f>
        <v>20</v>
      </c>
      <c r="Q1820" s="4" t="s">
        <v>67</v>
      </c>
      <c r="R1820" s="4">
        <f>VLOOKUP(A1820,Übersicht!$C$2:$J$67,8,FALSE)*100</f>
        <v>100</v>
      </c>
      <c r="S1820" s="4" t="str">
        <f>VLOOKUP(A1820,Übersicht!$C$2:$K$67,9,FALSE)</f>
        <v>-</v>
      </c>
      <c r="T1820" s="4" t="str">
        <f>VLOOKUP(A1820,Übersicht!$C$2:$L$67,10,FALSE)</f>
        <v>-</v>
      </c>
      <c r="U1820" s="25">
        <f>VLOOKUP(A1820,Übersicht!$C$2:$M$67,11,FALSE)</f>
        <v>6050.0000000000009</v>
      </c>
      <c r="V1820" s="25" t="str">
        <f>VLOOKUP(A1820,Übersicht!$C$2:$N$67,12,FALSE)</f>
        <v>-</v>
      </c>
      <c r="W1820" s="25" t="str">
        <f>VLOOKUP(A1820,Übersicht!$C$2:$O$67,13,FALSE)</f>
        <v>-</v>
      </c>
      <c r="X1820" s="4" t="s">
        <v>67</v>
      </c>
    </row>
    <row r="1821" spans="1:24" x14ac:dyDescent="0.35">
      <c r="A1821" s="3">
        <v>4602</v>
      </c>
      <c r="B1821" t="s">
        <v>52</v>
      </c>
      <c r="C1821" t="s">
        <v>63</v>
      </c>
      <c r="D1821" s="23">
        <f>VLOOKUP(A1821,Übersicht!$C$2:$D$67,2,FALSE)</f>
        <v>0</v>
      </c>
      <c r="E1821" s="23">
        <f>VLOOKUP(A1821,Übersicht!$C$2:$E$67,3,FALSE)</f>
        <v>0</v>
      </c>
      <c r="F1821" s="3">
        <v>1815</v>
      </c>
      <c r="G1821" s="3">
        <f>VLOOKUP(A1821,Übersicht!$C$2:$P$67,14,FALSE)</f>
        <v>10</v>
      </c>
      <c r="H1821" s="3">
        <v>1</v>
      </c>
      <c r="I1821" s="24">
        <v>246859.5052528581</v>
      </c>
      <c r="J1821" s="3">
        <v>2002</v>
      </c>
      <c r="K1821" s="4">
        <f>IF(M1821-('MKG (best case)'!$K$2-J1821)&lt;=0,0,M1821-('MKG (best case)'!$K$2-J1821))</f>
        <v>11</v>
      </c>
      <c r="L1821" s="21">
        <f>VLOOKUP(A1821,Übersicht!$C$2:$F$67,4,FALSE)</f>
        <v>30</v>
      </c>
      <c r="M1821" s="21">
        <f>VLOOKUP(A1821,Übersicht!$C$2:$F$67,4,FALSE)</f>
        <v>30</v>
      </c>
      <c r="N1821" s="3" t="s">
        <v>67</v>
      </c>
      <c r="O1821" s="3">
        <v>1</v>
      </c>
      <c r="P1821" s="4">
        <f>VLOOKUP(A1821,Übersicht!$C$2:$I$67,7,FALSE)*100</f>
        <v>20</v>
      </c>
      <c r="Q1821" s="4" t="s">
        <v>67</v>
      </c>
      <c r="R1821" s="4">
        <f>VLOOKUP(A1821,Übersicht!$C$2:$J$67,8,FALSE)*100</f>
        <v>100</v>
      </c>
      <c r="S1821" s="4" t="str">
        <f>VLOOKUP(A1821,Übersicht!$C$2:$K$67,9,FALSE)</f>
        <v>-</v>
      </c>
      <c r="T1821" s="4" t="str">
        <f>VLOOKUP(A1821,Übersicht!$C$2:$L$67,10,FALSE)</f>
        <v>-</v>
      </c>
      <c r="U1821" s="25">
        <f>VLOOKUP(A1821,Übersicht!$C$2:$M$67,11,FALSE)</f>
        <v>6050.0000000000009</v>
      </c>
      <c r="V1821" s="25" t="str">
        <f>VLOOKUP(A1821,Übersicht!$C$2:$N$67,12,FALSE)</f>
        <v>-</v>
      </c>
      <c r="W1821" s="25" t="str">
        <f>VLOOKUP(A1821,Übersicht!$C$2:$O$67,13,FALSE)</f>
        <v>-</v>
      </c>
      <c r="X1821" s="4" t="s">
        <v>67</v>
      </c>
    </row>
    <row r="1822" spans="1:24" x14ac:dyDescent="0.35">
      <c r="A1822" s="3">
        <v>4602</v>
      </c>
      <c r="B1822" t="s">
        <v>52</v>
      </c>
      <c r="C1822" t="s">
        <v>63</v>
      </c>
      <c r="D1822" s="23">
        <f>VLOOKUP(A1822,Übersicht!$C$2:$D$67,2,FALSE)</f>
        <v>0</v>
      </c>
      <c r="E1822" s="23">
        <f>VLOOKUP(A1822,Übersicht!$C$2:$E$67,3,FALSE)</f>
        <v>0</v>
      </c>
      <c r="F1822" s="3">
        <v>1816</v>
      </c>
      <c r="G1822" s="3">
        <f>VLOOKUP(A1822,Übersicht!$C$2:$P$67,14,FALSE)</f>
        <v>10</v>
      </c>
      <c r="H1822" s="3">
        <v>1</v>
      </c>
      <c r="I1822" s="24">
        <v>246859.5052528581</v>
      </c>
      <c r="J1822" s="3">
        <v>2001</v>
      </c>
      <c r="K1822" s="4">
        <f>IF(M1822-('MKG (best case)'!$K$2-J1822)&lt;=0,0,M1822-('MKG (best case)'!$K$2-J1822))</f>
        <v>10</v>
      </c>
      <c r="L1822" s="21">
        <f>VLOOKUP(A1822,Übersicht!$C$2:$F$67,4,FALSE)</f>
        <v>30</v>
      </c>
      <c r="M1822" s="21">
        <f>VLOOKUP(A1822,Übersicht!$C$2:$F$67,4,FALSE)</f>
        <v>30</v>
      </c>
      <c r="N1822" s="3" t="s">
        <v>67</v>
      </c>
      <c r="O1822" s="3">
        <v>1</v>
      </c>
      <c r="P1822" s="4">
        <f>VLOOKUP(A1822,Übersicht!$C$2:$I$67,7,FALSE)*100</f>
        <v>20</v>
      </c>
      <c r="Q1822" s="4" t="s">
        <v>67</v>
      </c>
      <c r="R1822" s="4">
        <f>VLOOKUP(A1822,Übersicht!$C$2:$J$67,8,FALSE)*100</f>
        <v>100</v>
      </c>
      <c r="S1822" s="4" t="str">
        <f>VLOOKUP(A1822,Übersicht!$C$2:$K$67,9,FALSE)</f>
        <v>-</v>
      </c>
      <c r="T1822" s="4" t="str">
        <f>VLOOKUP(A1822,Übersicht!$C$2:$L$67,10,FALSE)</f>
        <v>-</v>
      </c>
      <c r="U1822" s="25">
        <f>VLOOKUP(A1822,Übersicht!$C$2:$M$67,11,FALSE)</f>
        <v>6050.0000000000009</v>
      </c>
      <c r="V1822" s="25" t="str">
        <f>VLOOKUP(A1822,Übersicht!$C$2:$N$67,12,FALSE)</f>
        <v>-</v>
      </c>
      <c r="W1822" s="25" t="str">
        <f>VLOOKUP(A1822,Übersicht!$C$2:$O$67,13,FALSE)</f>
        <v>-</v>
      </c>
      <c r="X1822" s="4" t="s">
        <v>67</v>
      </c>
    </row>
    <row r="1823" spans="1:24" x14ac:dyDescent="0.35">
      <c r="A1823" s="3">
        <v>4602</v>
      </c>
      <c r="B1823" t="s">
        <v>52</v>
      </c>
      <c r="C1823" t="s">
        <v>63</v>
      </c>
      <c r="D1823" s="23">
        <f>VLOOKUP(A1823,Übersicht!$C$2:$D$67,2,FALSE)</f>
        <v>0</v>
      </c>
      <c r="E1823" s="23">
        <f>VLOOKUP(A1823,Übersicht!$C$2:$E$67,3,FALSE)</f>
        <v>0</v>
      </c>
      <c r="F1823" s="3">
        <v>1817</v>
      </c>
      <c r="G1823" s="3">
        <f>VLOOKUP(A1823,Übersicht!$C$2:$P$67,14,FALSE)</f>
        <v>10</v>
      </c>
      <c r="H1823" s="3">
        <v>1</v>
      </c>
      <c r="I1823" s="24">
        <v>246859.5052528581</v>
      </c>
      <c r="J1823" s="3">
        <v>2000</v>
      </c>
      <c r="K1823" s="4">
        <f>IF(M1823-('MKG (best case)'!$K$2-J1823)&lt;=0,0,M1823-('MKG (best case)'!$K$2-J1823))</f>
        <v>9</v>
      </c>
      <c r="L1823" s="21">
        <f>VLOOKUP(A1823,Übersicht!$C$2:$F$67,4,FALSE)</f>
        <v>30</v>
      </c>
      <c r="M1823" s="21">
        <f>VLOOKUP(A1823,Übersicht!$C$2:$F$67,4,FALSE)</f>
        <v>30</v>
      </c>
      <c r="N1823" s="3" t="s">
        <v>67</v>
      </c>
      <c r="O1823" s="3">
        <v>1</v>
      </c>
      <c r="P1823" s="4">
        <f>VLOOKUP(A1823,Übersicht!$C$2:$I$67,7,FALSE)*100</f>
        <v>20</v>
      </c>
      <c r="Q1823" s="4" t="s">
        <v>67</v>
      </c>
      <c r="R1823" s="4">
        <f>VLOOKUP(A1823,Übersicht!$C$2:$J$67,8,FALSE)*100</f>
        <v>100</v>
      </c>
      <c r="S1823" s="4" t="str">
        <f>VLOOKUP(A1823,Übersicht!$C$2:$K$67,9,FALSE)</f>
        <v>-</v>
      </c>
      <c r="T1823" s="4" t="str">
        <f>VLOOKUP(A1823,Übersicht!$C$2:$L$67,10,FALSE)</f>
        <v>-</v>
      </c>
      <c r="U1823" s="25">
        <f>VLOOKUP(A1823,Übersicht!$C$2:$M$67,11,FALSE)</f>
        <v>6050.0000000000009</v>
      </c>
      <c r="V1823" s="25" t="str">
        <f>VLOOKUP(A1823,Übersicht!$C$2:$N$67,12,FALSE)</f>
        <v>-</v>
      </c>
      <c r="W1823" s="25" t="str">
        <f>VLOOKUP(A1823,Übersicht!$C$2:$O$67,13,FALSE)</f>
        <v>-</v>
      </c>
      <c r="X1823" s="4" t="s">
        <v>67</v>
      </c>
    </row>
    <row r="1824" spans="1:24" x14ac:dyDescent="0.35">
      <c r="A1824" s="3">
        <v>4602</v>
      </c>
      <c r="B1824" t="s">
        <v>52</v>
      </c>
      <c r="C1824" t="s">
        <v>63</v>
      </c>
      <c r="D1824" s="23">
        <f>VLOOKUP(A1824,Übersicht!$C$2:$D$67,2,FALSE)</f>
        <v>0</v>
      </c>
      <c r="E1824" s="23">
        <f>VLOOKUP(A1824,Übersicht!$C$2:$E$67,3,FALSE)</f>
        <v>0</v>
      </c>
      <c r="F1824" s="3">
        <v>1818</v>
      </c>
      <c r="G1824" s="3">
        <f>VLOOKUP(A1824,Übersicht!$C$2:$P$67,14,FALSE)</f>
        <v>10</v>
      </c>
      <c r="H1824" s="3">
        <v>1</v>
      </c>
      <c r="I1824" s="24">
        <v>202123.28147829062</v>
      </c>
      <c r="J1824" s="3">
        <v>1999</v>
      </c>
      <c r="K1824" s="4">
        <f>IF(M1824-('MKG (best case)'!$K$2-J1824)&lt;=0,0,M1824-('MKG (best case)'!$K$2-J1824))</f>
        <v>8</v>
      </c>
      <c r="L1824" s="21">
        <f>VLOOKUP(A1824,Übersicht!$C$2:$F$67,4,FALSE)</f>
        <v>30</v>
      </c>
      <c r="M1824" s="21">
        <f>VLOOKUP(A1824,Übersicht!$C$2:$F$67,4,FALSE)</f>
        <v>30</v>
      </c>
      <c r="N1824" s="3" t="s">
        <v>67</v>
      </c>
      <c r="O1824" s="3">
        <v>1</v>
      </c>
      <c r="P1824" s="4">
        <f>VLOOKUP(A1824,Übersicht!$C$2:$I$67,7,FALSE)*100</f>
        <v>20</v>
      </c>
      <c r="Q1824" s="4" t="s">
        <v>67</v>
      </c>
      <c r="R1824" s="4">
        <f>VLOOKUP(A1824,Übersicht!$C$2:$J$67,8,FALSE)*100</f>
        <v>100</v>
      </c>
      <c r="S1824" s="4" t="str">
        <f>VLOOKUP(A1824,Übersicht!$C$2:$K$67,9,FALSE)</f>
        <v>-</v>
      </c>
      <c r="T1824" s="4" t="str">
        <f>VLOOKUP(A1824,Übersicht!$C$2:$L$67,10,FALSE)</f>
        <v>-</v>
      </c>
      <c r="U1824" s="25">
        <f>VLOOKUP(A1824,Übersicht!$C$2:$M$67,11,FALSE)</f>
        <v>6050.0000000000009</v>
      </c>
      <c r="V1824" s="25" t="str">
        <f>VLOOKUP(A1824,Übersicht!$C$2:$N$67,12,FALSE)</f>
        <v>-</v>
      </c>
      <c r="W1824" s="25" t="str">
        <f>VLOOKUP(A1824,Übersicht!$C$2:$O$67,13,FALSE)</f>
        <v>-</v>
      </c>
      <c r="X1824" s="4" t="s">
        <v>67</v>
      </c>
    </row>
    <row r="1825" spans="1:24" x14ac:dyDescent="0.35">
      <c r="A1825" s="3">
        <v>4602</v>
      </c>
      <c r="B1825" t="s">
        <v>52</v>
      </c>
      <c r="C1825" t="s">
        <v>63</v>
      </c>
      <c r="D1825" s="23">
        <f>VLOOKUP(A1825,Übersicht!$C$2:$D$67,2,FALSE)</f>
        <v>0</v>
      </c>
      <c r="E1825" s="23">
        <f>VLOOKUP(A1825,Übersicht!$C$2:$E$67,3,FALSE)</f>
        <v>0</v>
      </c>
      <c r="F1825" s="3">
        <v>1819</v>
      </c>
      <c r="G1825" s="3">
        <f>VLOOKUP(A1825,Übersicht!$C$2:$P$67,14,FALSE)</f>
        <v>10</v>
      </c>
      <c r="H1825" s="3">
        <v>1</v>
      </c>
      <c r="I1825" s="24">
        <v>202123.28147829062</v>
      </c>
      <c r="J1825" s="3">
        <v>1998</v>
      </c>
      <c r="K1825" s="4">
        <f>IF(M1825-('MKG (best case)'!$K$2-J1825)&lt;=0,0,M1825-('MKG (best case)'!$K$2-J1825))</f>
        <v>7</v>
      </c>
      <c r="L1825" s="21">
        <f>VLOOKUP(A1825,Übersicht!$C$2:$F$67,4,FALSE)</f>
        <v>30</v>
      </c>
      <c r="M1825" s="21">
        <f>VLOOKUP(A1825,Übersicht!$C$2:$F$67,4,FALSE)</f>
        <v>30</v>
      </c>
      <c r="N1825" s="3" t="s">
        <v>67</v>
      </c>
      <c r="O1825" s="3">
        <v>1</v>
      </c>
      <c r="P1825" s="4">
        <f>VLOOKUP(A1825,Übersicht!$C$2:$I$67,7,FALSE)*100</f>
        <v>20</v>
      </c>
      <c r="Q1825" s="4" t="s">
        <v>67</v>
      </c>
      <c r="R1825" s="4">
        <f>VLOOKUP(A1825,Übersicht!$C$2:$J$67,8,FALSE)*100</f>
        <v>100</v>
      </c>
      <c r="S1825" s="4" t="str">
        <f>VLOOKUP(A1825,Übersicht!$C$2:$K$67,9,FALSE)</f>
        <v>-</v>
      </c>
      <c r="T1825" s="4" t="str">
        <f>VLOOKUP(A1825,Übersicht!$C$2:$L$67,10,FALSE)</f>
        <v>-</v>
      </c>
      <c r="U1825" s="25">
        <f>VLOOKUP(A1825,Übersicht!$C$2:$M$67,11,FALSE)</f>
        <v>6050.0000000000009</v>
      </c>
      <c r="V1825" s="25" t="str">
        <f>VLOOKUP(A1825,Übersicht!$C$2:$N$67,12,FALSE)</f>
        <v>-</v>
      </c>
      <c r="W1825" s="25" t="str">
        <f>VLOOKUP(A1825,Übersicht!$C$2:$O$67,13,FALSE)</f>
        <v>-</v>
      </c>
      <c r="X1825" s="4" t="s">
        <v>67</v>
      </c>
    </row>
    <row r="1826" spans="1:24" x14ac:dyDescent="0.35">
      <c r="A1826" s="3">
        <v>4602</v>
      </c>
      <c r="B1826" t="s">
        <v>52</v>
      </c>
      <c r="C1826" t="s">
        <v>63</v>
      </c>
      <c r="D1826" s="23">
        <f>VLOOKUP(A1826,Übersicht!$C$2:$D$67,2,FALSE)</f>
        <v>0</v>
      </c>
      <c r="E1826" s="23">
        <f>VLOOKUP(A1826,Übersicht!$C$2:$E$67,3,FALSE)</f>
        <v>0</v>
      </c>
      <c r="F1826" s="3">
        <v>1820</v>
      </c>
      <c r="G1826" s="3">
        <f>VLOOKUP(A1826,Übersicht!$C$2:$P$67,14,FALSE)</f>
        <v>10</v>
      </c>
      <c r="H1826" s="3">
        <v>1</v>
      </c>
      <c r="I1826" s="24">
        <v>202123.28147829062</v>
      </c>
      <c r="J1826" s="3">
        <v>1997</v>
      </c>
      <c r="K1826" s="4">
        <f>IF(M1826-('MKG (best case)'!$K$2-J1826)&lt;=0,0,M1826-('MKG (best case)'!$K$2-J1826))</f>
        <v>6</v>
      </c>
      <c r="L1826" s="21">
        <f>VLOOKUP(A1826,Übersicht!$C$2:$F$67,4,FALSE)</f>
        <v>30</v>
      </c>
      <c r="M1826" s="21">
        <f>VLOOKUP(A1826,Übersicht!$C$2:$F$67,4,FALSE)</f>
        <v>30</v>
      </c>
      <c r="N1826" s="3" t="s">
        <v>67</v>
      </c>
      <c r="O1826" s="3">
        <v>1</v>
      </c>
      <c r="P1826" s="4">
        <f>VLOOKUP(A1826,Übersicht!$C$2:$I$67,7,FALSE)*100</f>
        <v>20</v>
      </c>
      <c r="Q1826" s="4" t="s">
        <v>67</v>
      </c>
      <c r="R1826" s="4">
        <f>VLOOKUP(A1826,Übersicht!$C$2:$J$67,8,FALSE)*100</f>
        <v>100</v>
      </c>
      <c r="S1826" s="4" t="str">
        <f>VLOOKUP(A1826,Übersicht!$C$2:$K$67,9,FALSE)</f>
        <v>-</v>
      </c>
      <c r="T1826" s="4" t="str">
        <f>VLOOKUP(A1826,Übersicht!$C$2:$L$67,10,FALSE)</f>
        <v>-</v>
      </c>
      <c r="U1826" s="25">
        <f>VLOOKUP(A1826,Übersicht!$C$2:$M$67,11,FALSE)</f>
        <v>6050.0000000000009</v>
      </c>
      <c r="V1826" s="25" t="str">
        <f>VLOOKUP(A1826,Übersicht!$C$2:$N$67,12,FALSE)</f>
        <v>-</v>
      </c>
      <c r="W1826" s="25" t="str">
        <f>VLOOKUP(A1826,Übersicht!$C$2:$O$67,13,FALSE)</f>
        <v>-</v>
      </c>
      <c r="X1826" s="4" t="s">
        <v>67</v>
      </c>
    </row>
    <row r="1827" spans="1:24" x14ac:dyDescent="0.35">
      <c r="A1827" s="3">
        <v>4602</v>
      </c>
      <c r="B1827" t="s">
        <v>52</v>
      </c>
      <c r="C1827" t="s">
        <v>63</v>
      </c>
      <c r="D1827" s="23">
        <f>VLOOKUP(A1827,Übersicht!$C$2:$D$67,2,FALSE)</f>
        <v>0</v>
      </c>
      <c r="E1827" s="23">
        <f>VLOOKUP(A1827,Übersicht!$C$2:$E$67,3,FALSE)</f>
        <v>0</v>
      </c>
      <c r="F1827" s="3">
        <v>1821</v>
      </c>
      <c r="G1827" s="3">
        <f>VLOOKUP(A1827,Übersicht!$C$2:$P$67,14,FALSE)</f>
        <v>10</v>
      </c>
      <c r="H1827" s="3">
        <v>1</v>
      </c>
      <c r="I1827" s="24">
        <v>202123.28147829062</v>
      </c>
      <c r="J1827" s="3">
        <v>1996</v>
      </c>
      <c r="K1827" s="4">
        <f>IF(M1827-('MKG (best case)'!$K$2-J1827)&lt;=0,0,M1827-('MKG (best case)'!$K$2-J1827))</f>
        <v>5</v>
      </c>
      <c r="L1827" s="21">
        <f>VLOOKUP(A1827,Übersicht!$C$2:$F$67,4,FALSE)</f>
        <v>30</v>
      </c>
      <c r="M1827" s="21">
        <f>VLOOKUP(A1827,Übersicht!$C$2:$F$67,4,FALSE)</f>
        <v>30</v>
      </c>
      <c r="N1827" s="3" t="s">
        <v>67</v>
      </c>
      <c r="O1827" s="3">
        <v>1</v>
      </c>
      <c r="P1827" s="4">
        <f>VLOOKUP(A1827,Übersicht!$C$2:$I$67,7,FALSE)*100</f>
        <v>20</v>
      </c>
      <c r="Q1827" s="4" t="s">
        <v>67</v>
      </c>
      <c r="R1827" s="4">
        <f>VLOOKUP(A1827,Übersicht!$C$2:$J$67,8,FALSE)*100</f>
        <v>100</v>
      </c>
      <c r="S1827" s="4" t="str">
        <f>VLOOKUP(A1827,Übersicht!$C$2:$K$67,9,FALSE)</f>
        <v>-</v>
      </c>
      <c r="T1827" s="4" t="str">
        <f>VLOOKUP(A1827,Übersicht!$C$2:$L$67,10,FALSE)</f>
        <v>-</v>
      </c>
      <c r="U1827" s="25">
        <f>VLOOKUP(A1827,Übersicht!$C$2:$M$67,11,FALSE)</f>
        <v>6050.0000000000009</v>
      </c>
      <c r="V1827" s="25" t="str">
        <f>VLOOKUP(A1827,Übersicht!$C$2:$N$67,12,FALSE)</f>
        <v>-</v>
      </c>
      <c r="W1827" s="25" t="str">
        <f>VLOOKUP(A1827,Übersicht!$C$2:$O$67,13,FALSE)</f>
        <v>-</v>
      </c>
      <c r="X1827" s="4" t="s">
        <v>67</v>
      </c>
    </row>
    <row r="1828" spans="1:24" x14ac:dyDescent="0.35">
      <c r="A1828" s="3">
        <v>4602</v>
      </c>
      <c r="B1828" t="s">
        <v>52</v>
      </c>
      <c r="C1828" t="s">
        <v>63</v>
      </c>
      <c r="D1828" s="23">
        <f>VLOOKUP(A1828,Übersicht!$C$2:$D$67,2,FALSE)</f>
        <v>0</v>
      </c>
      <c r="E1828" s="23">
        <f>VLOOKUP(A1828,Übersicht!$C$2:$E$67,3,FALSE)</f>
        <v>0</v>
      </c>
      <c r="F1828" s="3">
        <v>1822</v>
      </c>
      <c r="G1828" s="3">
        <f>VLOOKUP(A1828,Übersicht!$C$2:$P$67,14,FALSE)</f>
        <v>10</v>
      </c>
      <c r="H1828" s="3">
        <v>1</v>
      </c>
      <c r="I1828" s="24">
        <v>202123.28147829062</v>
      </c>
      <c r="J1828" s="3">
        <v>1995</v>
      </c>
      <c r="K1828" s="4">
        <f>IF(M1828-('MKG (best case)'!$K$2-J1828)&lt;=0,0,M1828-('MKG (best case)'!$K$2-J1828))</f>
        <v>4</v>
      </c>
      <c r="L1828" s="21">
        <f>VLOOKUP(A1828,Übersicht!$C$2:$F$67,4,FALSE)</f>
        <v>30</v>
      </c>
      <c r="M1828" s="21">
        <f>VLOOKUP(A1828,Übersicht!$C$2:$F$67,4,FALSE)</f>
        <v>30</v>
      </c>
      <c r="N1828" s="3" t="s">
        <v>67</v>
      </c>
      <c r="O1828" s="3">
        <v>1</v>
      </c>
      <c r="P1828" s="4">
        <f>VLOOKUP(A1828,Übersicht!$C$2:$I$67,7,FALSE)*100</f>
        <v>20</v>
      </c>
      <c r="Q1828" s="4" t="s">
        <v>67</v>
      </c>
      <c r="R1828" s="4">
        <f>VLOOKUP(A1828,Übersicht!$C$2:$J$67,8,FALSE)*100</f>
        <v>100</v>
      </c>
      <c r="S1828" s="4" t="str">
        <f>VLOOKUP(A1828,Übersicht!$C$2:$K$67,9,FALSE)</f>
        <v>-</v>
      </c>
      <c r="T1828" s="4" t="str">
        <f>VLOOKUP(A1828,Übersicht!$C$2:$L$67,10,FALSE)</f>
        <v>-</v>
      </c>
      <c r="U1828" s="25">
        <f>VLOOKUP(A1828,Übersicht!$C$2:$M$67,11,FALSE)</f>
        <v>6050.0000000000009</v>
      </c>
      <c r="V1828" s="25" t="str">
        <f>VLOOKUP(A1828,Übersicht!$C$2:$N$67,12,FALSE)</f>
        <v>-</v>
      </c>
      <c r="W1828" s="25" t="str">
        <f>VLOOKUP(A1828,Übersicht!$C$2:$O$67,13,FALSE)</f>
        <v>-</v>
      </c>
      <c r="X1828" s="4" t="s">
        <v>67</v>
      </c>
    </row>
    <row r="1829" spans="1:24" x14ac:dyDescent="0.35">
      <c r="A1829" s="3">
        <v>4602</v>
      </c>
      <c r="B1829" t="s">
        <v>52</v>
      </c>
      <c r="C1829" t="s">
        <v>63</v>
      </c>
      <c r="D1829" s="23">
        <f>VLOOKUP(A1829,Übersicht!$C$2:$D$67,2,FALSE)</f>
        <v>0</v>
      </c>
      <c r="E1829" s="23">
        <f>VLOOKUP(A1829,Übersicht!$C$2:$E$67,3,FALSE)</f>
        <v>0</v>
      </c>
      <c r="F1829" s="3">
        <v>1823</v>
      </c>
      <c r="G1829" s="3">
        <f>VLOOKUP(A1829,Übersicht!$C$2:$P$67,14,FALSE)</f>
        <v>10</v>
      </c>
      <c r="H1829" s="3">
        <v>1</v>
      </c>
      <c r="I1829" s="24">
        <v>254669.47924392004</v>
      </c>
      <c r="J1829" s="3">
        <v>1994</v>
      </c>
      <c r="K1829" s="4">
        <f>IF(M1829-('MKG (best case)'!$K$2-J1829)&lt;=0,0,M1829-('MKG (best case)'!$K$2-J1829))</f>
        <v>3</v>
      </c>
      <c r="L1829" s="21">
        <f>VLOOKUP(A1829,Übersicht!$C$2:$F$67,4,FALSE)</f>
        <v>30</v>
      </c>
      <c r="M1829" s="21">
        <f>VLOOKUP(A1829,Übersicht!$C$2:$F$67,4,FALSE)</f>
        <v>30</v>
      </c>
      <c r="N1829" s="3" t="s">
        <v>67</v>
      </c>
      <c r="O1829" s="3">
        <v>1</v>
      </c>
      <c r="P1829" s="4">
        <f>VLOOKUP(A1829,Übersicht!$C$2:$I$67,7,FALSE)*100</f>
        <v>20</v>
      </c>
      <c r="Q1829" s="4" t="s">
        <v>67</v>
      </c>
      <c r="R1829" s="4">
        <f>VLOOKUP(A1829,Übersicht!$C$2:$J$67,8,FALSE)*100</f>
        <v>100</v>
      </c>
      <c r="S1829" s="4" t="str">
        <f>VLOOKUP(A1829,Übersicht!$C$2:$K$67,9,FALSE)</f>
        <v>-</v>
      </c>
      <c r="T1829" s="4" t="str">
        <f>VLOOKUP(A1829,Übersicht!$C$2:$L$67,10,FALSE)</f>
        <v>-</v>
      </c>
      <c r="U1829" s="25">
        <f>VLOOKUP(A1829,Übersicht!$C$2:$M$67,11,FALSE)</f>
        <v>6050.0000000000009</v>
      </c>
      <c r="V1829" s="25" t="str">
        <f>VLOOKUP(A1829,Übersicht!$C$2:$N$67,12,FALSE)</f>
        <v>-</v>
      </c>
      <c r="W1829" s="25" t="str">
        <f>VLOOKUP(A1829,Übersicht!$C$2:$O$67,13,FALSE)</f>
        <v>-</v>
      </c>
      <c r="X1829" s="4" t="s">
        <v>67</v>
      </c>
    </row>
    <row r="1830" spans="1:24" x14ac:dyDescent="0.35">
      <c r="A1830" s="3">
        <v>4602</v>
      </c>
      <c r="B1830" t="s">
        <v>52</v>
      </c>
      <c r="C1830" t="s">
        <v>63</v>
      </c>
      <c r="D1830" s="23">
        <f>VLOOKUP(A1830,Übersicht!$C$2:$D$67,2,FALSE)</f>
        <v>0</v>
      </c>
      <c r="E1830" s="23">
        <f>VLOOKUP(A1830,Übersicht!$C$2:$E$67,3,FALSE)</f>
        <v>0</v>
      </c>
      <c r="F1830" s="3">
        <v>1824</v>
      </c>
      <c r="G1830" s="3">
        <f>VLOOKUP(A1830,Übersicht!$C$2:$P$67,14,FALSE)</f>
        <v>10</v>
      </c>
      <c r="H1830" s="3">
        <v>1</v>
      </c>
      <c r="I1830" s="24">
        <v>254669.47924392004</v>
      </c>
      <c r="J1830" s="3">
        <v>1993</v>
      </c>
      <c r="K1830" s="4">
        <f>IF(M1830-('MKG (best case)'!$K$2-J1830)&lt;=0,0,M1830-('MKG (best case)'!$K$2-J1830))</f>
        <v>2</v>
      </c>
      <c r="L1830" s="21">
        <f>VLOOKUP(A1830,Übersicht!$C$2:$F$67,4,FALSE)</f>
        <v>30</v>
      </c>
      <c r="M1830" s="21">
        <f>VLOOKUP(A1830,Übersicht!$C$2:$F$67,4,FALSE)</f>
        <v>30</v>
      </c>
      <c r="N1830" s="3" t="s">
        <v>67</v>
      </c>
      <c r="O1830" s="3">
        <v>1</v>
      </c>
      <c r="P1830" s="4">
        <f>VLOOKUP(A1830,Übersicht!$C$2:$I$67,7,FALSE)*100</f>
        <v>20</v>
      </c>
      <c r="Q1830" s="4" t="s">
        <v>67</v>
      </c>
      <c r="R1830" s="4">
        <f>VLOOKUP(A1830,Übersicht!$C$2:$J$67,8,FALSE)*100</f>
        <v>100</v>
      </c>
      <c r="S1830" s="4" t="str">
        <f>VLOOKUP(A1830,Übersicht!$C$2:$K$67,9,FALSE)</f>
        <v>-</v>
      </c>
      <c r="T1830" s="4" t="str">
        <f>VLOOKUP(A1830,Übersicht!$C$2:$L$67,10,FALSE)</f>
        <v>-</v>
      </c>
      <c r="U1830" s="25">
        <f>VLOOKUP(A1830,Übersicht!$C$2:$M$67,11,FALSE)</f>
        <v>6050.0000000000009</v>
      </c>
      <c r="V1830" s="25" t="str">
        <f>VLOOKUP(A1830,Übersicht!$C$2:$N$67,12,FALSE)</f>
        <v>-</v>
      </c>
      <c r="W1830" s="25" t="str">
        <f>VLOOKUP(A1830,Übersicht!$C$2:$O$67,13,FALSE)</f>
        <v>-</v>
      </c>
      <c r="X1830" s="4" t="s">
        <v>67</v>
      </c>
    </row>
    <row r="1831" spans="1:24" x14ac:dyDescent="0.35">
      <c r="A1831" s="3">
        <v>4602</v>
      </c>
      <c r="B1831" t="s">
        <v>52</v>
      </c>
      <c r="C1831" t="s">
        <v>63</v>
      </c>
      <c r="D1831" s="23">
        <f>VLOOKUP(A1831,Übersicht!$C$2:$D$67,2,FALSE)</f>
        <v>0</v>
      </c>
      <c r="E1831" s="23">
        <f>VLOOKUP(A1831,Übersicht!$C$2:$E$67,3,FALSE)</f>
        <v>0</v>
      </c>
      <c r="F1831" s="3">
        <v>1825</v>
      </c>
      <c r="G1831" s="3">
        <f>VLOOKUP(A1831,Übersicht!$C$2:$P$67,14,FALSE)</f>
        <v>10</v>
      </c>
      <c r="H1831" s="3">
        <v>1</v>
      </c>
      <c r="I1831" s="24">
        <v>254669.47924392004</v>
      </c>
      <c r="J1831" s="3">
        <v>1992</v>
      </c>
      <c r="K1831" s="4">
        <f>IF(M1831-('MKG (best case)'!$K$2-J1831)&lt;=0,0,M1831-('MKG (best case)'!$K$2-J1831))</f>
        <v>1</v>
      </c>
      <c r="L1831" s="21">
        <f>VLOOKUP(A1831,Übersicht!$C$2:$F$67,4,FALSE)</f>
        <v>30</v>
      </c>
      <c r="M1831" s="21">
        <f>VLOOKUP(A1831,Übersicht!$C$2:$F$67,4,FALSE)</f>
        <v>30</v>
      </c>
      <c r="N1831" s="3" t="s">
        <v>67</v>
      </c>
      <c r="O1831" s="3">
        <v>1</v>
      </c>
      <c r="P1831" s="4">
        <f>VLOOKUP(A1831,Übersicht!$C$2:$I$67,7,FALSE)*100</f>
        <v>20</v>
      </c>
      <c r="Q1831" s="4" t="s">
        <v>67</v>
      </c>
      <c r="R1831" s="4">
        <f>VLOOKUP(A1831,Übersicht!$C$2:$J$67,8,FALSE)*100</f>
        <v>100</v>
      </c>
      <c r="S1831" s="4" t="str">
        <f>VLOOKUP(A1831,Übersicht!$C$2:$K$67,9,FALSE)</f>
        <v>-</v>
      </c>
      <c r="T1831" s="4" t="str">
        <f>VLOOKUP(A1831,Übersicht!$C$2:$L$67,10,FALSE)</f>
        <v>-</v>
      </c>
      <c r="U1831" s="25">
        <f>VLOOKUP(A1831,Übersicht!$C$2:$M$67,11,FALSE)</f>
        <v>6050.0000000000009</v>
      </c>
      <c r="V1831" s="25" t="str">
        <f>VLOOKUP(A1831,Übersicht!$C$2:$N$67,12,FALSE)</f>
        <v>-</v>
      </c>
      <c r="W1831" s="25" t="str">
        <f>VLOOKUP(A1831,Übersicht!$C$2:$O$67,13,FALSE)</f>
        <v>-</v>
      </c>
      <c r="X1831" s="4" t="s">
        <v>67</v>
      </c>
    </row>
    <row r="1832" spans="1:24" x14ac:dyDescent="0.35">
      <c r="A1832" s="3">
        <v>4602</v>
      </c>
      <c r="B1832" t="s">
        <v>52</v>
      </c>
      <c r="C1832" t="s">
        <v>63</v>
      </c>
      <c r="D1832" s="23">
        <f>VLOOKUP(A1832,Übersicht!$C$2:$D$67,2,FALSE)</f>
        <v>0</v>
      </c>
      <c r="E1832" s="23">
        <f>VLOOKUP(A1832,Übersicht!$C$2:$E$67,3,FALSE)</f>
        <v>0</v>
      </c>
      <c r="F1832" s="3">
        <v>1826</v>
      </c>
      <c r="G1832" s="3">
        <f>VLOOKUP(A1832,Übersicht!$C$2:$P$67,14,FALSE)</f>
        <v>10</v>
      </c>
      <c r="H1832" s="3">
        <v>1</v>
      </c>
      <c r="I1832" s="24">
        <v>254669.47924392004</v>
      </c>
      <c r="J1832" s="3">
        <v>1991</v>
      </c>
      <c r="K1832" s="4">
        <f>IF(M1832-('MKG (best case)'!$K$2-J1832)&lt;=0,0,M1832-('MKG (best case)'!$K$2-J1832))</f>
        <v>0</v>
      </c>
      <c r="L1832" s="21">
        <f>VLOOKUP(A1832,Übersicht!$C$2:$F$67,4,FALSE)</f>
        <v>30</v>
      </c>
      <c r="M1832" s="21">
        <f>VLOOKUP(A1832,Übersicht!$C$2:$F$67,4,FALSE)</f>
        <v>30</v>
      </c>
      <c r="N1832" s="3" t="s">
        <v>67</v>
      </c>
      <c r="O1832" s="3">
        <v>1</v>
      </c>
      <c r="P1832" s="4">
        <f>VLOOKUP(A1832,Übersicht!$C$2:$I$67,7,FALSE)*100</f>
        <v>20</v>
      </c>
      <c r="Q1832" s="4" t="s">
        <v>67</v>
      </c>
      <c r="R1832" s="4">
        <f>VLOOKUP(A1832,Übersicht!$C$2:$J$67,8,FALSE)*100</f>
        <v>100</v>
      </c>
      <c r="S1832" s="4" t="str">
        <f>VLOOKUP(A1832,Übersicht!$C$2:$K$67,9,FALSE)</f>
        <v>-</v>
      </c>
      <c r="T1832" s="4" t="str">
        <f>VLOOKUP(A1832,Übersicht!$C$2:$L$67,10,FALSE)</f>
        <v>-</v>
      </c>
      <c r="U1832" s="25">
        <f>VLOOKUP(A1832,Übersicht!$C$2:$M$67,11,FALSE)</f>
        <v>6050.0000000000009</v>
      </c>
      <c r="V1832" s="25" t="str">
        <f>VLOOKUP(A1832,Übersicht!$C$2:$N$67,12,FALSE)</f>
        <v>-</v>
      </c>
      <c r="W1832" s="25" t="str">
        <f>VLOOKUP(A1832,Übersicht!$C$2:$O$67,13,FALSE)</f>
        <v>-</v>
      </c>
      <c r="X1832" s="4" t="s">
        <v>67</v>
      </c>
    </row>
    <row r="1833" spans="1:24" x14ac:dyDescent="0.35">
      <c r="A1833" s="3">
        <v>4602</v>
      </c>
      <c r="B1833" t="s">
        <v>52</v>
      </c>
      <c r="C1833" t="s">
        <v>63</v>
      </c>
      <c r="D1833" s="23">
        <f>VLOOKUP(A1833,Übersicht!$C$2:$D$67,2,FALSE)</f>
        <v>0</v>
      </c>
      <c r="E1833" s="23">
        <f>VLOOKUP(A1833,Übersicht!$C$2:$E$67,3,FALSE)</f>
        <v>0</v>
      </c>
      <c r="F1833" s="3">
        <v>1827</v>
      </c>
      <c r="G1833" s="3">
        <f>VLOOKUP(A1833,Übersicht!$C$2:$P$67,14,FALSE)</f>
        <v>10</v>
      </c>
      <c r="H1833" s="3">
        <v>1</v>
      </c>
      <c r="I1833" s="24">
        <v>254669.47924392004</v>
      </c>
      <c r="J1833" s="3">
        <v>1990</v>
      </c>
      <c r="K1833" s="4">
        <f>IF(M1833-('MKG (best case)'!$K$2-J1833)&lt;=0,0,M1833-('MKG (best case)'!$K$2-J1833))</f>
        <v>0</v>
      </c>
      <c r="L1833" s="21">
        <f>VLOOKUP(A1833,Übersicht!$C$2:$F$67,4,FALSE)</f>
        <v>30</v>
      </c>
      <c r="M1833" s="21">
        <f>VLOOKUP(A1833,Übersicht!$C$2:$F$67,4,FALSE)</f>
        <v>30</v>
      </c>
      <c r="N1833" s="3" t="s">
        <v>67</v>
      </c>
      <c r="O1833" s="3">
        <v>1</v>
      </c>
      <c r="P1833" s="4">
        <f>VLOOKUP(A1833,Übersicht!$C$2:$I$67,7,FALSE)*100</f>
        <v>20</v>
      </c>
      <c r="Q1833" s="4" t="s">
        <v>67</v>
      </c>
      <c r="R1833" s="4">
        <f>VLOOKUP(A1833,Übersicht!$C$2:$J$67,8,FALSE)*100</f>
        <v>100</v>
      </c>
      <c r="S1833" s="4" t="str">
        <f>VLOOKUP(A1833,Übersicht!$C$2:$K$67,9,FALSE)</f>
        <v>-</v>
      </c>
      <c r="T1833" s="4" t="str">
        <f>VLOOKUP(A1833,Übersicht!$C$2:$L$67,10,FALSE)</f>
        <v>-</v>
      </c>
      <c r="U1833" s="25">
        <f>VLOOKUP(A1833,Übersicht!$C$2:$M$67,11,FALSE)</f>
        <v>6050.0000000000009</v>
      </c>
      <c r="V1833" s="25" t="str">
        <f>VLOOKUP(A1833,Übersicht!$C$2:$N$67,12,FALSE)</f>
        <v>-</v>
      </c>
      <c r="W1833" s="25" t="str">
        <f>VLOOKUP(A1833,Übersicht!$C$2:$O$67,13,FALSE)</f>
        <v>-</v>
      </c>
      <c r="X1833" s="4" t="s">
        <v>67</v>
      </c>
    </row>
    <row r="1834" spans="1:24" x14ac:dyDescent="0.35">
      <c r="A1834" s="3">
        <v>4603</v>
      </c>
      <c r="B1834" t="s">
        <v>52</v>
      </c>
      <c r="C1834" t="s">
        <v>64</v>
      </c>
      <c r="D1834" s="23">
        <f>VLOOKUP(A1834,Übersicht!$C$2:$D$67,2,FALSE)</f>
        <v>0</v>
      </c>
      <c r="E1834" s="23">
        <f>VLOOKUP(A1834,Übersicht!$C$2:$E$67,3,FALSE)</f>
        <v>0</v>
      </c>
      <c r="F1834" s="3">
        <v>1828</v>
      </c>
      <c r="G1834" s="3">
        <f>VLOOKUP(A1834,Übersicht!$C$2:$P$67,14,FALSE)</f>
        <v>10</v>
      </c>
      <c r="H1834" s="3">
        <v>1</v>
      </c>
      <c r="I1834" s="24">
        <v>34638.380843684361</v>
      </c>
      <c r="J1834" s="3">
        <v>2019</v>
      </c>
      <c r="K1834" s="4">
        <f>IF(M1834-('MKG (best case)'!$K$2-J1834)&lt;=0,0,M1834-('MKG (best case)'!$K$2-J1834))</f>
        <v>28</v>
      </c>
      <c r="L1834" s="21">
        <f>VLOOKUP(A1834,Übersicht!$C$2:$F$67,4,FALSE)</f>
        <v>30</v>
      </c>
      <c r="M1834" s="21">
        <f>VLOOKUP(A1834,Übersicht!$C$2:$F$67,4,FALSE)</f>
        <v>30</v>
      </c>
      <c r="N1834" s="3" t="s">
        <v>67</v>
      </c>
      <c r="O1834" s="3">
        <v>1</v>
      </c>
      <c r="P1834" s="4">
        <f>VLOOKUP(A1834,Übersicht!$C$2:$I$67,7,FALSE)*100</f>
        <v>20</v>
      </c>
      <c r="Q1834" s="4" t="s">
        <v>67</v>
      </c>
      <c r="R1834" s="4">
        <f>VLOOKUP(A1834,Übersicht!$C$2:$J$67,8,FALSE)*100</f>
        <v>100</v>
      </c>
      <c r="S1834" s="4" t="str">
        <f>VLOOKUP(A1834,Übersicht!$C$2:$K$67,9,FALSE)</f>
        <v>-</v>
      </c>
      <c r="T1834" s="4" t="str">
        <f>VLOOKUP(A1834,Übersicht!$C$2:$L$67,10,FALSE)</f>
        <v>-</v>
      </c>
      <c r="U1834" s="25">
        <f>VLOOKUP(A1834,Übersicht!$C$2:$M$67,11,FALSE)</f>
        <v>3300.0000000000005</v>
      </c>
      <c r="V1834" s="25" t="str">
        <f>VLOOKUP(A1834,Übersicht!$C$2:$N$67,12,FALSE)</f>
        <v>-</v>
      </c>
      <c r="W1834" s="25" t="str">
        <f>VLOOKUP(A1834,Übersicht!$C$2:$O$67,13,FALSE)</f>
        <v>-</v>
      </c>
      <c r="X1834" s="4" t="s">
        <v>67</v>
      </c>
    </row>
    <row r="1835" spans="1:24" x14ac:dyDescent="0.35">
      <c r="A1835" s="3">
        <v>4603</v>
      </c>
      <c r="B1835" t="s">
        <v>52</v>
      </c>
      <c r="C1835" t="s">
        <v>64</v>
      </c>
      <c r="D1835" s="23">
        <f>VLOOKUP(A1835,Übersicht!$C$2:$D$67,2,FALSE)</f>
        <v>0</v>
      </c>
      <c r="E1835" s="23">
        <f>VLOOKUP(A1835,Übersicht!$C$2:$E$67,3,FALSE)</f>
        <v>0</v>
      </c>
      <c r="F1835" s="3">
        <v>1829</v>
      </c>
      <c r="G1835" s="3">
        <f>VLOOKUP(A1835,Übersicht!$C$2:$P$67,14,FALSE)</f>
        <v>10</v>
      </c>
      <c r="H1835" s="3">
        <v>1</v>
      </c>
      <c r="I1835" s="24">
        <v>34638.380843684361</v>
      </c>
      <c r="J1835" s="3">
        <v>2018</v>
      </c>
      <c r="K1835" s="4">
        <f>IF(M1835-('MKG (best case)'!$K$2-J1835)&lt;=0,0,M1835-('MKG (best case)'!$K$2-J1835))</f>
        <v>27</v>
      </c>
      <c r="L1835" s="21">
        <f>VLOOKUP(A1835,Übersicht!$C$2:$F$67,4,FALSE)</f>
        <v>30</v>
      </c>
      <c r="M1835" s="21">
        <f>VLOOKUP(A1835,Übersicht!$C$2:$F$67,4,FALSE)</f>
        <v>30</v>
      </c>
      <c r="N1835" s="3" t="s">
        <v>67</v>
      </c>
      <c r="O1835" s="3">
        <v>1</v>
      </c>
      <c r="P1835" s="4">
        <f>VLOOKUP(A1835,Übersicht!$C$2:$I$67,7,FALSE)*100</f>
        <v>20</v>
      </c>
      <c r="Q1835" s="4" t="s">
        <v>67</v>
      </c>
      <c r="R1835" s="4">
        <f>VLOOKUP(A1835,Übersicht!$C$2:$J$67,8,FALSE)*100</f>
        <v>100</v>
      </c>
      <c r="S1835" s="4" t="str">
        <f>VLOOKUP(A1835,Übersicht!$C$2:$K$67,9,FALSE)</f>
        <v>-</v>
      </c>
      <c r="T1835" s="4" t="str">
        <f>VLOOKUP(A1835,Übersicht!$C$2:$L$67,10,FALSE)</f>
        <v>-</v>
      </c>
      <c r="U1835" s="25">
        <f>VLOOKUP(A1835,Übersicht!$C$2:$M$67,11,FALSE)</f>
        <v>3300.0000000000005</v>
      </c>
      <c r="V1835" s="25" t="str">
        <f>VLOOKUP(A1835,Übersicht!$C$2:$N$67,12,FALSE)</f>
        <v>-</v>
      </c>
      <c r="W1835" s="25" t="str">
        <f>VLOOKUP(A1835,Übersicht!$C$2:$O$67,13,FALSE)</f>
        <v>-</v>
      </c>
      <c r="X1835" s="4" t="s">
        <v>67</v>
      </c>
    </row>
    <row r="1836" spans="1:24" x14ac:dyDescent="0.35">
      <c r="A1836" s="3">
        <v>4603</v>
      </c>
      <c r="B1836" t="s">
        <v>52</v>
      </c>
      <c r="C1836" t="s">
        <v>64</v>
      </c>
      <c r="D1836" s="23">
        <f>VLOOKUP(A1836,Übersicht!$C$2:$D$67,2,FALSE)</f>
        <v>0</v>
      </c>
      <c r="E1836" s="23">
        <f>VLOOKUP(A1836,Übersicht!$C$2:$E$67,3,FALSE)</f>
        <v>0</v>
      </c>
      <c r="F1836" s="3">
        <v>1830</v>
      </c>
      <c r="G1836" s="3">
        <f>VLOOKUP(A1836,Übersicht!$C$2:$P$67,14,FALSE)</f>
        <v>10</v>
      </c>
      <c r="H1836" s="3">
        <v>1</v>
      </c>
      <c r="I1836" s="24">
        <v>34638.380843684361</v>
      </c>
      <c r="J1836" s="3">
        <v>2017</v>
      </c>
      <c r="K1836" s="4">
        <f>IF(M1836-('MKG (best case)'!$K$2-J1836)&lt;=0,0,M1836-('MKG (best case)'!$K$2-J1836))</f>
        <v>26</v>
      </c>
      <c r="L1836" s="21">
        <f>VLOOKUP(A1836,Übersicht!$C$2:$F$67,4,FALSE)</f>
        <v>30</v>
      </c>
      <c r="M1836" s="21">
        <f>VLOOKUP(A1836,Übersicht!$C$2:$F$67,4,FALSE)</f>
        <v>30</v>
      </c>
      <c r="N1836" s="3" t="s">
        <v>67</v>
      </c>
      <c r="O1836" s="3">
        <v>1</v>
      </c>
      <c r="P1836" s="4">
        <f>VLOOKUP(A1836,Übersicht!$C$2:$I$67,7,FALSE)*100</f>
        <v>20</v>
      </c>
      <c r="Q1836" s="4" t="s">
        <v>67</v>
      </c>
      <c r="R1836" s="4">
        <f>VLOOKUP(A1836,Übersicht!$C$2:$J$67,8,FALSE)*100</f>
        <v>100</v>
      </c>
      <c r="S1836" s="4" t="str">
        <f>VLOOKUP(A1836,Übersicht!$C$2:$K$67,9,FALSE)</f>
        <v>-</v>
      </c>
      <c r="T1836" s="4" t="str">
        <f>VLOOKUP(A1836,Übersicht!$C$2:$L$67,10,FALSE)</f>
        <v>-</v>
      </c>
      <c r="U1836" s="25">
        <f>VLOOKUP(A1836,Übersicht!$C$2:$M$67,11,FALSE)</f>
        <v>3300.0000000000005</v>
      </c>
      <c r="V1836" s="25" t="str">
        <f>VLOOKUP(A1836,Übersicht!$C$2:$N$67,12,FALSE)</f>
        <v>-</v>
      </c>
      <c r="W1836" s="25" t="str">
        <f>VLOOKUP(A1836,Übersicht!$C$2:$O$67,13,FALSE)</f>
        <v>-</v>
      </c>
      <c r="X1836" s="4" t="s">
        <v>67</v>
      </c>
    </row>
    <row r="1837" spans="1:24" x14ac:dyDescent="0.35">
      <c r="A1837" s="3">
        <v>4603</v>
      </c>
      <c r="B1837" t="s">
        <v>52</v>
      </c>
      <c r="C1837" t="s">
        <v>64</v>
      </c>
      <c r="D1837" s="23">
        <f>VLOOKUP(A1837,Übersicht!$C$2:$D$67,2,FALSE)</f>
        <v>0</v>
      </c>
      <c r="E1837" s="23">
        <f>VLOOKUP(A1837,Übersicht!$C$2:$E$67,3,FALSE)</f>
        <v>0</v>
      </c>
      <c r="F1837" s="3">
        <v>1831</v>
      </c>
      <c r="G1837" s="3">
        <f>VLOOKUP(A1837,Übersicht!$C$2:$P$67,14,FALSE)</f>
        <v>10</v>
      </c>
      <c r="H1837" s="3">
        <v>1</v>
      </c>
      <c r="I1837" s="24">
        <v>34638.380843684361</v>
      </c>
      <c r="J1837" s="3">
        <v>2016</v>
      </c>
      <c r="K1837" s="4">
        <f>IF(M1837-('MKG (best case)'!$K$2-J1837)&lt;=0,0,M1837-('MKG (best case)'!$K$2-J1837))</f>
        <v>25</v>
      </c>
      <c r="L1837" s="21">
        <f>VLOOKUP(A1837,Übersicht!$C$2:$F$67,4,FALSE)</f>
        <v>30</v>
      </c>
      <c r="M1837" s="21">
        <f>VLOOKUP(A1837,Übersicht!$C$2:$F$67,4,FALSE)</f>
        <v>30</v>
      </c>
      <c r="N1837" s="3" t="s">
        <v>67</v>
      </c>
      <c r="O1837" s="3">
        <v>1</v>
      </c>
      <c r="P1837" s="4">
        <f>VLOOKUP(A1837,Übersicht!$C$2:$I$67,7,FALSE)*100</f>
        <v>20</v>
      </c>
      <c r="Q1837" s="4" t="s">
        <v>67</v>
      </c>
      <c r="R1837" s="4">
        <f>VLOOKUP(A1837,Übersicht!$C$2:$J$67,8,FALSE)*100</f>
        <v>100</v>
      </c>
      <c r="S1837" s="4" t="str">
        <f>VLOOKUP(A1837,Übersicht!$C$2:$K$67,9,FALSE)</f>
        <v>-</v>
      </c>
      <c r="T1837" s="4" t="str">
        <f>VLOOKUP(A1837,Übersicht!$C$2:$L$67,10,FALSE)</f>
        <v>-</v>
      </c>
      <c r="U1837" s="25">
        <f>VLOOKUP(A1837,Übersicht!$C$2:$M$67,11,FALSE)</f>
        <v>3300.0000000000005</v>
      </c>
      <c r="V1837" s="25" t="str">
        <f>VLOOKUP(A1837,Übersicht!$C$2:$N$67,12,FALSE)</f>
        <v>-</v>
      </c>
      <c r="W1837" s="25" t="str">
        <f>VLOOKUP(A1837,Übersicht!$C$2:$O$67,13,FALSE)</f>
        <v>-</v>
      </c>
      <c r="X1837" s="4" t="s">
        <v>67</v>
      </c>
    </row>
    <row r="1838" spans="1:24" x14ac:dyDescent="0.35">
      <c r="A1838" s="3">
        <v>4603</v>
      </c>
      <c r="B1838" t="s">
        <v>52</v>
      </c>
      <c r="C1838" t="s">
        <v>64</v>
      </c>
      <c r="D1838" s="23">
        <f>VLOOKUP(A1838,Übersicht!$C$2:$D$67,2,FALSE)</f>
        <v>0</v>
      </c>
      <c r="E1838" s="23">
        <f>VLOOKUP(A1838,Übersicht!$C$2:$E$67,3,FALSE)</f>
        <v>0</v>
      </c>
      <c r="F1838" s="3">
        <v>1832</v>
      </c>
      <c r="G1838" s="3">
        <f>VLOOKUP(A1838,Übersicht!$C$2:$P$67,14,FALSE)</f>
        <v>10</v>
      </c>
      <c r="H1838" s="3">
        <v>1</v>
      </c>
      <c r="I1838" s="24">
        <v>34638.380843684361</v>
      </c>
      <c r="J1838" s="3">
        <v>2015</v>
      </c>
      <c r="K1838" s="4">
        <f>IF(M1838-('MKG (best case)'!$K$2-J1838)&lt;=0,0,M1838-('MKG (best case)'!$K$2-J1838))</f>
        <v>24</v>
      </c>
      <c r="L1838" s="21">
        <f>VLOOKUP(A1838,Übersicht!$C$2:$F$67,4,FALSE)</f>
        <v>30</v>
      </c>
      <c r="M1838" s="21">
        <f>VLOOKUP(A1838,Übersicht!$C$2:$F$67,4,FALSE)</f>
        <v>30</v>
      </c>
      <c r="N1838" s="3" t="s">
        <v>67</v>
      </c>
      <c r="O1838" s="3">
        <v>1</v>
      </c>
      <c r="P1838" s="4">
        <f>VLOOKUP(A1838,Übersicht!$C$2:$I$67,7,FALSE)*100</f>
        <v>20</v>
      </c>
      <c r="Q1838" s="4" t="s">
        <v>67</v>
      </c>
      <c r="R1838" s="4">
        <f>VLOOKUP(A1838,Übersicht!$C$2:$J$67,8,FALSE)*100</f>
        <v>100</v>
      </c>
      <c r="S1838" s="4" t="str">
        <f>VLOOKUP(A1838,Übersicht!$C$2:$K$67,9,FALSE)</f>
        <v>-</v>
      </c>
      <c r="T1838" s="4" t="str">
        <f>VLOOKUP(A1838,Übersicht!$C$2:$L$67,10,FALSE)</f>
        <v>-</v>
      </c>
      <c r="U1838" s="25">
        <f>VLOOKUP(A1838,Übersicht!$C$2:$M$67,11,FALSE)</f>
        <v>3300.0000000000005</v>
      </c>
      <c r="V1838" s="25" t="str">
        <f>VLOOKUP(A1838,Übersicht!$C$2:$N$67,12,FALSE)</f>
        <v>-</v>
      </c>
      <c r="W1838" s="25" t="str">
        <f>VLOOKUP(A1838,Übersicht!$C$2:$O$67,13,FALSE)</f>
        <v>-</v>
      </c>
      <c r="X1838" s="4" t="s">
        <v>67</v>
      </c>
    </row>
    <row r="1839" spans="1:24" x14ac:dyDescent="0.35">
      <c r="A1839" s="3">
        <v>4603</v>
      </c>
      <c r="B1839" t="s">
        <v>52</v>
      </c>
      <c r="C1839" t="s">
        <v>64</v>
      </c>
      <c r="D1839" s="23">
        <f>VLOOKUP(A1839,Übersicht!$C$2:$D$67,2,FALSE)</f>
        <v>0</v>
      </c>
      <c r="E1839" s="23">
        <f>VLOOKUP(A1839,Übersicht!$C$2:$E$67,3,FALSE)</f>
        <v>0</v>
      </c>
      <c r="F1839" s="3">
        <v>1833</v>
      </c>
      <c r="G1839" s="3">
        <f>VLOOKUP(A1839,Übersicht!$C$2:$P$67,14,FALSE)</f>
        <v>10</v>
      </c>
      <c r="H1839" s="3">
        <v>1</v>
      </c>
      <c r="I1839" s="24">
        <v>33126.607720968648</v>
      </c>
      <c r="J1839" s="3">
        <v>2014</v>
      </c>
      <c r="K1839" s="4">
        <f>IF(M1839-('MKG (best case)'!$K$2-J1839)&lt;=0,0,M1839-('MKG (best case)'!$K$2-J1839))</f>
        <v>23</v>
      </c>
      <c r="L1839" s="21">
        <f>VLOOKUP(A1839,Übersicht!$C$2:$F$67,4,FALSE)</f>
        <v>30</v>
      </c>
      <c r="M1839" s="21">
        <f>VLOOKUP(A1839,Übersicht!$C$2:$F$67,4,FALSE)</f>
        <v>30</v>
      </c>
      <c r="N1839" s="3" t="s">
        <v>67</v>
      </c>
      <c r="O1839" s="3">
        <v>1</v>
      </c>
      <c r="P1839" s="4">
        <f>VLOOKUP(A1839,Übersicht!$C$2:$I$67,7,FALSE)*100</f>
        <v>20</v>
      </c>
      <c r="Q1839" s="4" t="s">
        <v>67</v>
      </c>
      <c r="R1839" s="4">
        <f>VLOOKUP(A1839,Übersicht!$C$2:$J$67,8,FALSE)*100</f>
        <v>100</v>
      </c>
      <c r="S1839" s="4" t="str">
        <f>VLOOKUP(A1839,Übersicht!$C$2:$K$67,9,FALSE)</f>
        <v>-</v>
      </c>
      <c r="T1839" s="4" t="str">
        <f>VLOOKUP(A1839,Übersicht!$C$2:$L$67,10,FALSE)</f>
        <v>-</v>
      </c>
      <c r="U1839" s="25">
        <f>VLOOKUP(A1839,Übersicht!$C$2:$M$67,11,FALSE)</f>
        <v>3300.0000000000005</v>
      </c>
      <c r="V1839" s="25" t="str">
        <f>VLOOKUP(A1839,Übersicht!$C$2:$N$67,12,FALSE)</f>
        <v>-</v>
      </c>
      <c r="W1839" s="25" t="str">
        <f>VLOOKUP(A1839,Übersicht!$C$2:$O$67,13,FALSE)</f>
        <v>-</v>
      </c>
      <c r="X1839" s="4" t="s">
        <v>67</v>
      </c>
    </row>
    <row r="1840" spans="1:24" x14ac:dyDescent="0.35">
      <c r="A1840" s="3">
        <v>4603</v>
      </c>
      <c r="B1840" t="s">
        <v>52</v>
      </c>
      <c r="C1840" t="s">
        <v>64</v>
      </c>
      <c r="D1840" s="23">
        <f>VLOOKUP(A1840,Übersicht!$C$2:$D$67,2,FALSE)</f>
        <v>0</v>
      </c>
      <c r="E1840" s="23">
        <f>VLOOKUP(A1840,Übersicht!$C$2:$E$67,3,FALSE)</f>
        <v>0</v>
      </c>
      <c r="F1840" s="3">
        <v>1834</v>
      </c>
      <c r="G1840" s="3">
        <f>VLOOKUP(A1840,Übersicht!$C$2:$P$67,14,FALSE)</f>
        <v>10</v>
      </c>
      <c r="H1840" s="3">
        <v>1</v>
      </c>
      <c r="I1840" s="24">
        <v>33126.607720968648</v>
      </c>
      <c r="J1840" s="3">
        <v>2013</v>
      </c>
      <c r="K1840" s="4">
        <f>IF(M1840-('MKG (best case)'!$K$2-J1840)&lt;=0,0,M1840-('MKG (best case)'!$K$2-J1840))</f>
        <v>22</v>
      </c>
      <c r="L1840" s="21">
        <f>VLOOKUP(A1840,Übersicht!$C$2:$F$67,4,FALSE)</f>
        <v>30</v>
      </c>
      <c r="M1840" s="21">
        <f>VLOOKUP(A1840,Übersicht!$C$2:$F$67,4,FALSE)</f>
        <v>30</v>
      </c>
      <c r="N1840" s="3" t="s">
        <v>67</v>
      </c>
      <c r="O1840" s="3">
        <v>1</v>
      </c>
      <c r="P1840" s="4">
        <f>VLOOKUP(A1840,Übersicht!$C$2:$I$67,7,FALSE)*100</f>
        <v>20</v>
      </c>
      <c r="Q1840" s="4" t="s">
        <v>67</v>
      </c>
      <c r="R1840" s="4">
        <f>VLOOKUP(A1840,Übersicht!$C$2:$J$67,8,FALSE)*100</f>
        <v>100</v>
      </c>
      <c r="S1840" s="4" t="str">
        <f>VLOOKUP(A1840,Übersicht!$C$2:$K$67,9,FALSE)</f>
        <v>-</v>
      </c>
      <c r="T1840" s="4" t="str">
        <f>VLOOKUP(A1840,Übersicht!$C$2:$L$67,10,FALSE)</f>
        <v>-</v>
      </c>
      <c r="U1840" s="25">
        <f>VLOOKUP(A1840,Übersicht!$C$2:$M$67,11,FALSE)</f>
        <v>3300.0000000000005</v>
      </c>
      <c r="V1840" s="25" t="str">
        <f>VLOOKUP(A1840,Übersicht!$C$2:$N$67,12,FALSE)</f>
        <v>-</v>
      </c>
      <c r="W1840" s="25" t="str">
        <f>VLOOKUP(A1840,Übersicht!$C$2:$O$67,13,FALSE)</f>
        <v>-</v>
      </c>
      <c r="X1840" s="4" t="s">
        <v>67</v>
      </c>
    </row>
    <row r="1841" spans="1:24" x14ac:dyDescent="0.35">
      <c r="A1841" s="3">
        <v>4603</v>
      </c>
      <c r="B1841" t="s">
        <v>52</v>
      </c>
      <c r="C1841" t="s">
        <v>64</v>
      </c>
      <c r="D1841" s="23">
        <f>VLOOKUP(A1841,Übersicht!$C$2:$D$67,2,FALSE)</f>
        <v>0</v>
      </c>
      <c r="E1841" s="23">
        <f>VLOOKUP(A1841,Übersicht!$C$2:$E$67,3,FALSE)</f>
        <v>0</v>
      </c>
      <c r="F1841" s="3">
        <v>1835</v>
      </c>
      <c r="G1841" s="3">
        <f>VLOOKUP(A1841,Übersicht!$C$2:$P$67,14,FALSE)</f>
        <v>10</v>
      </c>
      <c r="H1841" s="3">
        <v>1</v>
      </c>
      <c r="I1841" s="24">
        <v>33126.607720968648</v>
      </c>
      <c r="J1841" s="3">
        <v>2012</v>
      </c>
      <c r="K1841" s="4">
        <f>IF(M1841-('MKG (best case)'!$K$2-J1841)&lt;=0,0,M1841-('MKG (best case)'!$K$2-J1841))</f>
        <v>21</v>
      </c>
      <c r="L1841" s="21">
        <f>VLOOKUP(A1841,Übersicht!$C$2:$F$67,4,FALSE)</f>
        <v>30</v>
      </c>
      <c r="M1841" s="21">
        <f>VLOOKUP(A1841,Übersicht!$C$2:$F$67,4,FALSE)</f>
        <v>30</v>
      </c>
      <c r="N1841" s="3" t="s">
        <v>67</v>
      </c>
      <c r="O1841" s="3">
        <v>1</v>
      </c>
      <c r="P1841" s="4">
        <f>VLOOKUP(A1841,Übersicht!$C$2:$I$67,7,FALSE)*100</f>
        <v>20</v>
      </c>
      <c r="Q1841" s="4" t="s">
        <v>67</v>
      </c>
      <c r="R1841" s="4">
        <f>VLOOKUP(A1841,Übersicht!$C$2:$J$67,8,FALSE)*100</f>
        <v>100</v>
      </c>
      <c r="S1841" s="4" t="str">
        <f>VLOOKUP(A1841,Übersicht!$C$2:$K$67,9,FALSE)</f>
        <v>-</v>
      </c>
      <c r="T1841" s="4" t="str">
        <f>VLOOKUP(A1841,Übersicht!$C$2:$L$67,10,FALSE)</f>
        <v>-</v>
      </c>
      <c r="U1841" s="25">
        <f>VLOOKUP(A1841,Übersicht!$C$2:$M$67,11,FALSE)</f>
        <v>3300.0000000000005</v>
      </c>
      <c r="V1841" s="25" t="str">
        <f>VLOOKUP(A1841,Übersicht!$C$2:$N$67,12,FALSE)</f>
        <v>-</v>
      </c>
      <c r="W1841" s="25" t="str">
        <f>VLOOKUP(A1841,Übersicht!$C$2:$O$67,13,FALSE)</f>
        <v>-</v>
      </c>
      <c r="X1841" s="4" t="s">
        <v>67</v>
      </c>
    </row>
    <row r="1842" spans="1:24" x14ac:dyDescent="0.35">
      <c r="A1842" s="3">
        <v>4603</v>
      </c>
      <c r="B1842" t="s">
        <v>52</v>
      </c>
      <c r="C1842" t="s">
        <v>64</v>
      </c>
      <c r="D1842" s="23">
        <f>VLOOKUP(A1842,Übersicht!$C$2:$D$67,2,FALSE)</f>
        <v>0</v>
      </c>
      <c r="E1842" s="23">
        <f>VLOOKUP(A1842,Übersicht!$C$2:$E$67,3,FALSE)</f>
        <v>0</v>
      </c>
      <c r="F1842" s="3">
        <v>1836</v>
      </c>
      <c r="G1842" s="3">
        <f>VLOOKUP(A1842,Übersicht!$C$2:$P$67,14,FALSE)</f>
        <v>10</v>
      </c>
      <c r="H1842" s="3">
        <v>1</v>
      </c>
      <c r="I1842" s="24">
        <v>33126.607720968648</v>
      </c>
      <c r="J1842" s="3">
        <v>2011</v>
      </c>
      <c r="K1842" s="4">
        <f>IF(M1842-('MKG (best case)'!$K$2-J1842)&lt;=0,0,M1842-('MKG (best case)'!$K$2-J1842))</f>
        <v>20</v>
      </c>
      <c r="L1842" s="21">
        <f>VLOOKUP(A1842,Übersicht!$C$2:$F$67,4,FALSE)</f>
        <v>30</v>
      </c>
      <c r="M1842" s="21">
        <f>VLOOKUP(A1842,Übersicht!$C$2:$F$67,4,FALSE)</f>
        <v>30</v>
      </c>
      <c r="N1842" s="3" t="s">
        <v>67</v>
      </c>
      <c r="O1842" s="3">
        <v>1</v>
      </c>
      <c r="P1842" s="4">
        <f>VLOOKUP(A1842,Übersicht!$C$2:$I$67,7,FALSE)*100</f>
        <v>20</v>
      </c>
      <c r="Q1842" s="4" t="s">
        <v>67</v>
      </c>
      <c r="R1842" s="4">
        <f>VLOOKUP(A1842,Übersicht!$C$2:$J$67,8,FALSE)*100</f>
        <v>100</v>
      </c>
      <c r="S1842" s="4" t="str">
        <f>VLOOKUP(A1842,Übersicht!$C$2:$K$67,9,FALSE)</f>
        <v>-</v>
      </c>
      <c r="T1842" s="4" t="str">
        <f>VLOOKUP(A1842,Übersicht!$C$2:$L$67,10,FALSE)</f>
        <v>-</v>
      </c>
      <c r="U1842" s="25">
        <f>VLOOKUP(A1842,Übersicht!$C$2:$M$67,11,FALSE)</f>
        <v>3300.0000000000005</v>
      </c>
      <c r="V1842" s="25" t="str">
        <f>VLOOKUP(A1842,Übersicht!$C$2:$N$67,12,FALSE)</f>
        <v>-</v>
      </c>
      <c r="W1842" s="25" t="str">
        <f>VLOOKUP(A1842,Übersicht!$C$2:$O$67,13,FALSE)</f>
        <v>-</v>
      </c>
      <c r="X1842" s="4" t="s">
        <v>67</v>
      </c>
    </row>
    <row r="1843" spans="1:24" x14ac:dyDescent="0.35">
      <c r="A1843" s="3">
        <v>4603</v>
      </c>
      <c r="B1843" t="s">
        <v>52</v>
      </c>
      <c r="C1843" t="s">
        <v>64</v>
      </c>
      <c r="D1843" s="23">
        <f>VLOOKUP(A1843,Übersicht!$C$2:$D$67,2,FALSE)</f>
        <v>0</v>
      </c>
      <c r="E1843" s="23">
        <f>VLOOKUP(A1843,Übersicht!$C$2:$E$67,3,FALSE)</f>
        <v>0</v>
      </c>
      <c r="F1843" s="3">
        <v>1837</v>
      </c>
      <c r="G1843" s="3">
        <f>VLOOKUP(A1843,Übersicht!$C$2:$P$67,14,FALSE)</f>
        <v>10</v>
      </c>
      <c r="H1843" s="3">
        <v>1</v>
      </c>
      <c r="I1843" s="24">
        <v>33126.607720968648</v>
      </c>
      <c r="J1843" s="3">
        <v>2010</v>
      </c>
      <c r="K1843" s="4">
        <f>IF(M1843-('MKG (best case)'!$K$2-J1843)&lt;=0,0,M1843-('MKG (best case)'!$K$2-J1843))</f>
        <v>19</v>
      </c>
      <c r="L1843" s="21">
        <f>VLOOKUP(A1843,Übersicht!$C$2:$F$67,4,FALSE)</f>
        <v>30</v>
      </c>
      <c r="M1843" s="21">
        <f>VLOOKUP(A1843,Übersicht!$C$2:$F$67,4,FALSE)</f>
        <v>30</v>
      </c>
      <c r="N1843" s="3" t="s">
        <v>67</v>
      </c>
      <c r="O1843" s="3">
        <v>1</v>
      </c>
      <c r="P1843" s="4">
        <f>VLOOKUP(A1843,Übersicht!$C$2:$I$67,7,FALSE)*100</f>
        <v>20</v>
      </c>
      <c r="Q1843" s="4" t="s">
        <v>67</v>
      </c>
      <c r="R1843" s="4">
        <f>VLOOKUP(A1843,Übersicht!$C$2:$J$67,8,FALSE)*100</f>
        <v>100</v>
      </c>
      <c r="S1843" s="4" t="str">
        <f>VLOOKUP(A1843,Übersicht!$C$2:$K$67,9,FALSE)</f>
        <v>-</v>
      </c>
      <c r="T1843" s="4" t="str">
        <f>VLOOKUP(A1843,Übersicht!$C$2:$L$67,10,FALSE)</f>
        <v>-</v>
      </c>
      <c r="U1843" s="25">
        <f>VLOOKUP(A1843,Übersicht!$C$2:$M$67,11,FALSE)</f>
        <v>3300.0000000000005</v>
      </c>
      <c r="V1843" s="25" t="str">
        <f>VLOOKUP(A1843,Übersicht!$C$2:$N$67,12,FALSE)</f>
        <v>-</v>
      </c>
      <c r="W1843" s="25" t="str">
        <f>VLOOKUP(A1843,Übersicht!$C$2:$O$67,13,FALSE)</f>
        <v>-</v>
      </c>
      <c r="X1843" s="4" t="s">
        <v>67</v>
      </c>
    </row>
    <row r="1844" spans="1:24" x14ac:dyDescent="0.35">
      <c r="A1844" s="3">
        <v>4603</v>
      </c>
      <c r="B1844" t="s">
        <v>52</v>
      </c>
      <c r="C1844" t="s">
        <v>64</v>
      </c>
      <c r="D1844" s="23">
        <f>VLOOKUP(A1844,Übersicht!$C$2:$D$67,2,FALSE)</f>
        <v>0</v>
      </c>
      <c r="E1844" s="23">
        <f>VLOOKUP(A1844,Übersicht!$C$2:$E$67,3,FALSE)</f>
        <v>0</v>
      </c>
      <c r="F1844" s="3">
        <v>1838</v>
      </c>
      <c r="G1844" s="3">
        <f>VLOOKUP(A1844,Übersicht!$C$2:$P$67,14,FALSE)</f>
        <v>10</v>
      </c>
      <c r="H1844" s="3">
        <v>1</v>
      </c>
      <c r="I1844" s="24">
        <v>30144.656473294577</v>
      </c>
      <c r="J1844" s="3">
        <v>2009</v>
      </c>
      <c r="K1844" s="4">
        <f>IF(M1844-('MKG (best case)'!$K$2-J1844)&lt;=0,0,M1844-('MKG (best case)'!$K$2-J1844))</f>
        <v>18</v>
      </c>
      <c r="L1844" s="21">
        <f>VLOOKUP(A1844,Übersicht!$C$2:$F$67,4,FALSE)</f>
        <v>30</v>
      </c>
      <c r="M1844" s="21">
        <f>VLOOKUP(A1844,Übersicht!$C$2:$F$67,4,FALSE)</f>
        <v>30</v>
      </c>
      <c r="N1844" s="3" t="s">
        <v>67</v>
      </c>
      <c r="O1844" s="3">
        <v>1</v>
      </c>
      <c r="P1844" s="4">
        <f>VLOOKUP(A1844,Übersicht!$C$2:$I$67,7,FALSE)*100</f>
        <v>20</v>
      </c>
      <c r="Q1844" s="4" t="s">
        <v>67</v>
      </c>
      <c r="R1844" s="4">
        <f>VLOOKUP(A1844,Übersicht!$C$2:$J$67,8,FALSE)*100</f>
        <v>100</v>
      </c>
      <c r="S1844" s="4" t="str">
        <f>VLOOKUP(A1844,Übersicht!$C$2:$K$67,9,FALSE)</f>
        <v>-</v>
      </c>
      <c r="T1844" s="4" t="str">
        <f>VLOOKUP(A1844,Übersicht!$C$2:$L$67,10,FALSE)</f>
        <v>-</v>
      </c>
      <c r="U1844" s="25">
        <f>VLOOKUP(A1844,Übersicht!$C$2:$M$67,11,FALSE)</f>
        <v>3300.0000000000005</v>
      </c>
      <c r="V1844" s="25" t="str">
        <f>VLOOKUP(A1844,Übersicht!$C$2:$N$67,12,FALSE)</f>
        <v>-</v>
      </c>
      <c r="W1844" s="25" t="str">
        <f>VLOOKUP(A1844,Übersicht!$C$2:$O$67,13,FALSE)</f>
        <v>-</v>
      </c>
      <c r="X1844" s="4" t="s">
        <v>67</v>
      </c>
    </row>
    <row r="1845" spans="1:24" x14ac:dyDescent="0.35">
      <c r="A1845" s="3">
        <v>4603</v>
      </c>
      <c r="B1845" t="s">
        <v>52</v>
      </c>
      <c r="C1845" t="s">
        <v>64</v>
      </c>
      <c r="D1845" s="23">
        <f>VLOOKUP(A1845,Übersicht!$C$2:$D$67,2,FALSE)</f>
        <v>0</v>
      </c>
      <c r="E1845" s="23">
        <f>VLOOKUP(A1845,Übersicht!$C$2:$E$67,3,FALSE)</f>
        <v>0</v>
      </c>
      <c r="F1845" s="3">
        <v>1839</v>
      </c>
      <c r="G1845" s="3">
        <f>VLOOKUP(A1845,Übersicht!$C$2:$P$67,14,FALSE)</f>
        <v>10</v>
      </c>
      <c r="H1845" s="3">
        <v>1</v>
      </c>
      <c r="I1845" s="24">
        <v>30144.656473294577</v>
      </c>
      <c r="J1845" s="3">
        <v>2008</v>
      </c>
      <c r="K1845" s="4">
        <f>IF(M1845-('MKG (best case)'!$K$2-J1845)&lt;=0,0,M1845-('MKG (best case)'!$K$2-J1845))</f>
        <v>17</v>
      </c>
      <c r="L1845" s="21">
        <f>VLOOKUP(A1845,Übersicht!$C$2:$F$67,4,FALSE)</f>
        <v>30</v>
      </c>
      <c r="M1845" s="21">
        <f>VLOOKUP(A1845,Übersicht!$C$2:$F$67,4,FALSE)</f>
        <v>30</v>
      </c>
      <c r="N1845" s="3" t="s">
        <v>67</v>
      </c>
      <c r="O1845" s="3">
        <v>1</v>
      </c>
      <c r="P1845" s="4">
        <f>VLOOKUP(A1845,Übersicht!$C$2:$I$67,7,FALSE)*100</f>
        <v>20</v>
      </c>
      <c r="Q1845" s="4" t="s">
        <v>67</v>
      </c>
      <c r="R1845" s="4">
        <f>VLOOKUP(A1845,Übersicht!$C$2:$J$67,8,FALSE)*100</f>
        <v>100</v>
      </c>
      <c r="S1845" s="4" t="str">
        <f>VLOOKUP(A1845,Übersicht!$C$2:$K$67,9,FALSE)</f>
        <v>-</v>
      </c>
      <c r="T1845" s="4" t="str">
        <f>VLOOKUP(A1845,Übersicht!$C$2:$L$67,10,FALSE)</f>
        <v>-</v>
      </c>
      <c r="U1845" s="25">
        <f>VLOOKUP(A1845,Übersicht!$C$2:$M$67,11,FALSE)</f>
        <v>3300.0000000000005</v>
      </c>
      <c r="V1845" s="25" t="str">
        <f>VLOOKUP(A1845,Übersicht!$C$2:$N$67,12,FALSE)</f>
        <v>-</v>
      </c>
      <c r="W1845" s="25" t="str">
        <f>VLOOKUP(A1845,Übersicht!$C$2:$O$67,13,FALSE)</f>
        <v>-</v>
      </c>
      <c r="X1845" s="4" t="s">
        <v>67</v>
      </c>
    </row>
    <row r="1846" spans="1:24" x14ac:dyDescent="0.35">
      <c r="A1846" s="3">
        <v>4603</v>
      </c>
      <c r="B1846" t="s">
        <v>52</v>
      </c>
      <c r="C1846" t="s">
        <v>64</v>
      </c>
      <c r="D1846" s="23">
        <f>VLOOKUP(A1846,Übersicht!$C$2:$D$67,2,FALSE)</f>
        <v>0</v>
      </c>
      <c r="E1846" s="23">
        <f>VLOOKUP(A1846,Übersicht!$C$2:$E$67,3,FALSE)</f>
        <v>0</v>
      </c>
      <c r="F1846" s="3">
        <v>1840</v>
      </c>
      <c r="G1846" s="3">
        <f>VLOOKUP(A1846,Übersicht!$C$2:$P$67,14,FALSE)</f>
        <v>10</v>
      </c>
      <c r="H1846" s="3">
        <v>1</v>
      </c>
      <c r="I1846" s="24">
        <v>30144.656473294577</v>
      </c>
      <c r="J1846" s="3">
        <v>2007</v>
      </c>
      <c r="K1846" s="4">
        <f>IF(M1846-('MKG (best case)'!$K$2-J1846)&lt;=0,0,M1846-('MKG (best case)'!$K$2-J1846))</f>
        <v>16</v>
      </c>
      <c r="L1846" s="21">
        <f>VLOOKUP(A1846,Übersicht!$C$2:$F$67,4,FALSE)</f>
        <v>30</v>
      </c>
      <c r="M1846" s="21">
        <f>VLOOKUP(A1846,Übersicht!$C$2:$F$67,4,FALSE)</f>
        <v>30</v>
      </c>
      <c r="N1846" s="3" t="s">
        <v>67</v>
      </c>
      <c r="O1846" s="3">
        <v>1</v>
      </c>
      <c r="P1846" s="4">
        <f>VLOOKUP(A1846,Übersicht!$C$2:$I$67,7,FALSE)*100</f>
        <v>20</v>
      </c>
      <c r="Q1846" s="4" t="s">
        <v>67</v>
      </c>
      <c r="R1846" s="4">
        <f>VLOOKUP(A1846,Übersicht!$C$2:$J$67,8,FALSE)*100</f>
        <v>100</v>
      </c>
      <c r="S1846" s="4" t="str">
        <f>VLOOKUP(A1846,Übersicht!$C$2:$K$67,9,FALSE)</f>
        <v>-</v>
      </c>
      <c r="T1846" s="4" t="str">
        <f>VLOOKUP(A1846,Übersicht!$C$2:$L$67,10,FALSE)</f>
        <v>-</v>
      </c>
      <c r="U1846" s="25">
        <f>VLOOKUP(A1846,Übersicht!$C$2:$M$67,11,FALSE)</f>
        <v>3300.0000000000005</v>
      </c>
      <c r="V1846" s="25" t="str">
        <f>VLOOKUP(A1846,Übersicht!$C$2:$N$67,12,FALSE)</f>
        <v>-</v>
      </c>
      <c r="W1846" s="25" t="str">
        <f>VLOOKUP(A1846,Übersicht!$C$2:$O$67,13,FALSE)</f>
        <v>-</v>
      </c>
      <c r="X1846" s="4" t="s">
        <v>67</v>
      </c>
    </row>
    <row r="1847" spans="1:24" x14ac:dyDescent="0.35">
      <c r="A1847" s="3">
        <v>4603</v>
      </c>
      <c r="B1847" t="s">
        <v>52</v>
      </c>
      <c r="C1847" t="s">
        <v>64</v>
      </c>
      <c r="D1847" s="23">
        <f>VLOOKUP(A1847,Übersicht!$C$2:$D$67,2,FALSE)</f>
        <v>0</v>
      </c>
      <c r="E1847" s="23">
        <f>VLOOKUP(A1847,Übersicht!$C$2:$E$67,3,FALSE)</f>
        <v>0</v>
      </c>
      <c r="F1847" s="3">
        <v>1841</v>
      </c>
      <c r="G1847" s="3">
        <f>VLOOKUP(A1847,Übersicht!$C$2:$P$67,14,FALSE)</f>
        <v>10</v>
      </c>
      <c r="H1847" s="3">
        <v>1</v>
      </c>
      <c r="I1847" s="24">
        <v>30144.656473294577</v>
      </c>
      <c r="J1847" s="3">
        <v>2006</v>
      </c>
      <c r="K1847" s="4">
        <f>IF(M1847-('MKG (best case)'!$K$2-J1847)&lt;=0,0,M1847-('MKG (best case)'!$K$2-J1847))</f>
        <v>15</v>
      </c>
      <c r="L1847" s="21">
        <f>VLOOKUP(A1847,Übersicht!$C$2:$F$67,4,FALSE)</f>
        <v>30</v>
      </c>
      <c r="M1847" s="21">
        <f>VLOOKUP(A1847,Übersicht!$C$2:$F$67,4,FALSE)</f>
        <v>30</v>
      </c>
      <c r="N1847" s="3" t="s">
        <v>67</v>
      </c>
      <c r="O1847" s="3">
        <v>1</v>
      </c>
      <c r="P1847" s="4">
        <f>VLOOKUP(A1847,Übersicht!$C$2:$I$67,7,FALSE)*100</f>
        <v>20</v>
      </c>
      <c r="Q1847" s="4" t="s">
        <v>67</v>
      </c>
      <c r="R1847" s="4">
        <f>VLOOKUP(A1847,Übersicht!$C$2:$J$67,8,FALSE)*100</f>
        <v>100</v>
      </c>
      <c r="S1847" s="4" t="str">
        <f>VLOOKUP(A1847,Übersicht!$C$2:$K$67,9,FALSE)</f>
        <v>-</v>
      </c>
      <c r="T1847" s="4" t="str">
        <f>VLOOKUP(A1847,Übersicht!$C$2:$L$67,10,FALSE)</f>
        <v>-</v>
      </c>
      <c r="U1847" s="25">
        <f>VLOOKUP(A1847,Übersicht!$C$2:$M$67,11,FALSE)</f>
        <v>3300.0000000000005</v>
      </c>
      <c r="V1847" s="25" t="str">
        <f>VLOOKUP(A1847,Übersicht!$C$2:$N$67,12,FALSE)</f>
        <v>-</v>
      </c>
      <c r="W1847" s="25" t="str">
        <f>VLOOKUP(A1847,Übersicht!$C$2:$O$67,13,FALSE)</f>
        <v>-</v>
      </c>
      <c r="X1847" s="4" t="s">
        <v>67</v>
      </c>
    </row>
    <row r="1848" spans="1:24" x14ac:dyDescent="0.35">
      <c r="A1848" s="3">
        <v>4603</v>
      </c>
      <c r="B1848" t="s">
        <v>52</v>
      </c>
      <c r="C1848" t="s">
        <v>64</v>
      </c>
      <c r="D1848" s="23">
        <f>VLOOKUP(A1848,Übersicht!$C$2:$D$67,2,FALSE)</f>
        <v>0</v>
      </c>
      <c r="E1848" s="23">
        <f>VLOOKUP(A1848,Übersicht!$C$2:$E$67,3,FALSE)</f>
        <v>0</v>
      </c>
      <c r="F1848" s="3">
        <v>1842</v>
      </c>
      <c r="G1848" s="3">
        <f>VLOOKUP(A1848,Übersicht!$C$2:$P$67,14,FALSE)</f>
        <v>10</v>
      </c>
      <c r="H1848" s="3">
        <v>1</v>
      </c>
      <c r="I1848" s="24">
        <v>30144.656473294577</v>
      </c>
      <c r="J1848" s="3">
        <v>2005</v>
      </c>
      <c r="K1848" s="4">
        <f>IF(M1848-('MKG (best case)'!$K$2-J1848)&lt;=0,0,M1848-('MKG (best case)'!$K$2-J1848))</f>
        <v>14</v>
      </c>
      <c r="L1848" s="21">
        <f>VLOOKUP(A1848,Übersicht!$C$2:$F$67,4,FALSE)</f>
        <v>30</v>
      </c>
      <c r="M1848" s="21">
        <f>VLOOKUP(A1848,Übersicht!$C$2:$F$67,4,FALSE)</f>
        <v>30</v>
      </c>
      <c r="N1848" s="3" t="s">
        <v>67</v>
      </c>
      <c r="O1848" s="3">
        <v>1</v>
      </c>
      <c r="P1848" s="4">
        <f>VLOOKUP(A1848,Übersicht!$C$2:$I$67,7,FALSE)*100</f>
        <v>20</v>
      </c>
      <c r="Q1848" s="4" t="s">
        <v>67</v>
      </c>
      <c r="R1848" s="4">
        <f>VLOOKUP(A1848,Übersicht!$C$2:$J$67,8,FALSE)*100</f>
        <v>100</v>
      </c>
      <c r="S1848" s="4" t="str">
        <f>VLOOKUP(A1848,Übersicht!$C$2:$K$67,9,FALSE)</f>
        <v>-</v>
      </c>
      <c r="T1848" s="4" t="str">
        <f>VLOOKUP(A1848,Übersicht!$C$2:$L$67,10,FALSE)</f>
        <v>-</v>
      </c>
      <c r="U1848" s="25">
        <f>VLOOKUP(A1848,Übersicht!$C$2:$M$67,11,FALSE)</f>
        <v>3300.0000000000005</v>
      </c>
      <c r="V1848" s="25" t="str">
        <f>VLOOKUP(A1848,Übersicht!$C$2:$N$67,12,FALSE)</f>
        <v>-</v>
      </c>
      <c r="W1848" s="25" t="str">
        <f>VLOOKUP(A1848,Übersicht!$C$2:$O$67,13,FALSE)</f>
        <v>-</v>
      </c>
      <c r="X1848" s="4" t="s">
        <v>67</v>
      </c>
    </row>
    <row r="1849" spans="1:24" x14ac:dyDescent="0.35">
      <c r="A1849" s="3">
        <v>4603</v>
      </c>
      <c r="B1849" t="s">
        <v>52</v>
      </c>
      <c r="C1849" t="s">
        <v>64</v>
      </c>
      <c r="D1849" s="23">
        <f>VLOOKUP(A1849,Übersicht!$C$2:$D$67,2,FALSE)</f>
        <v>0</v>
      </c>
      <c r="E1849" s="23">
        <f>VLOOKUP(A1849,Übersicht!$C$2:$E$67,3,FALSE)</f>
        <v>0</v>
      </c>
      <c r="F1849" s="3">
        <v>1843</v>
      </c>
      <c r="G1849" s="3">
        <f>VLOOKUP(A1849,Übersicht!$C$2:$P$67,14,FALSE)</f>
        <v>10</v>
      </c>
      <c r="H1849" s="3">
        <v>1</v>
      </c>
      <c r="I1849" s="24">
        <v>35072.199094942247</v>
      </c>
      <c r="J1849" s="3">
        <v>2004</v>
      </c>
      <c r="K1849" s="4">
        <f>IF(M1849-('MKG (best case)'!$K$2-J1849)&lt;=0,0,M1849-('MKG (best case)'!$K$2-J1849))</f>
        <v>13</v>
      </c>
      <c r="L1849" s="21">
        <f>VLOOKUP(A1849,Übersicht!$C$2:$F$67,4,FALSE)</f>
        <v>30</v>
      </c>
      <c r="M1849" s="21">
        <f>VLOOKUP(A1849,Übersicht!$C$2:$F$67,4,FALSE)</f>
        <v>30</v>
      </c>
      <c r="N1849" s="3" t="s">
        <v>67</v>
      </c>
      <c r="O1849" s="3">
        <v>1</v>
      </c>
      <c r="P1849" s="4">
        <f>VLOOKUP(A1849,Übersicht!$C$2:$I$67,7,FALSE)*100</f>
        <v>20</v>
      </c>
      <c r="Q1849" s="4" t="s">
        <v>67</v>
      </c>
      <c r="R1849" s="4">
        <f>VLOOKUP(A1849,Übersicht!$C$2:$J$67,8,FALSE)*100</f>
        <v>100</v>
      </c>
      <c r="S1849" s="4" t="str">
        <f>VLOOKUP(A1849,Übersicht!$C$2:$K$67,9,FALSE)</f>
        <v>-</v>
      </c>
      <c r="T1849" s="4" t="str">
        <f>VLOOKUP(A1849,Übersicht!$C$2:$L$67,10,FALSE)</f>
        <v>-</v>
      </c>
      <c r="U1849" s="25">
        <f>VLOOKUP(A1849,Übersicht!$C$2:$M$67,11,FALSE)</f>
        <v>3300.0000000000005</v>
      </c>
      <c r="V1849" s="25" t="str">
        <f>VLOOKUP(A1849,Übersicht!$C$2:$N$67,12,FALSE)</f>
        <v>-</v>
      </c>
      <c r="W1849" s="25" t="str">
        <f>VLOOKUP(A1849,Übersicht!$C$2:$O$67,13,FALSE)</f>
        <v>-</v>
      </c>
      <c r="X1849" s="4" t="s">
        <v>67</v>
      </c>
    </row>
    <row r="1850" spans="1:24" x14ac:dyDescent="0.35">
      <c r="A1850" s="3">
        <v>4603</v>
      </c>
      <c r="B1850" t="s">
        <v>52</v>
      </c>
      <c r="C1850" t="s">
        <v>64</v>
      </c>
      <c r="D1850" s="23">
        <f>VLOOKUP(A1850,Übersicht!$C$2:$D$67,2,FALSE)</f>
        <v>0</v>
      </c>
      <c r="E1850" s="23">
        <f>VLOOKUP(A1850,Übersicht!$C$2:$E$67,3,FALSE)</f>
        <v>0</v>
      </c>
      <c r="F1850" s="3">
        <v>1844</v>
      </c>
      <c r="G1850" s="3">
        <f>VLOOKUP(A1850,Übersicht!$C$2:$P$67,14,FALSE)</f>
        <v>10</v>
      </c>
      <c r="H1850" s="3">
        <v>1</v>
      </c>
      <c r="I1850" s="24">
        <v>35072.199094942247</v>
      </c>
      <c r="J1850" s="3">
        <v>2003</v>
      </c>
      <c r="K1850" s="4">
        <f>IF(M1850-('MKG (best case)'!$K$2-J1850)&lt;=0,0,M1850-('MKG (best case)'!$K$2-J1850))</f>
        <v>12</v>
      </c>
      <c r="L1850" s="21">
        <f>VLOOKUP(A1850,Übersicht!$C$2:$F$67,4,FALSE)</f>
        <v>30</v>
      </c>
      <c r="M1850" s="21">
        <f>VLOOKUP(A1850,Übersicht!$C$2:$F$67,4,FALSE)</f>
        <v>30</v>
      </c>
      <c r="N1850" s="3" t="s">
        <v>67</v>
      </c>
      <c r="O1850" s="3">
        <v>1</v>
      </c>
      <c r="P1850" s="4">
        <f>VLOOKUP(A1850,Übersicht!$C$2:$I$67,7,FALSE)*100</f>
        <v>20</v>
      </c>
      <c r="Q1850" s="4" t="s">
        <v>67</v>
      </c>
      <c r="R1850" s="4">
        <f>VLOOKUP(A1850,Übersicht!$C$2:$J$67,8,FALSE)*100</f>
        <v>100</v>
      </c>
      <c r="S1850" s="4" t="str">
        <f>VLOOKUP(A1850,Übersicht!$C$2:$K$67,9,FALSE)</f>
        <v>-</v>
      </c>
      <c r="T1850" s="4" t="str">
        <f>VLOOKUP(A1850,Übersicht!$C$2:$L$67,10,FALSE)</f>
        <v>-</v>
      </c>
      <c r="U1850" s="25">
        <f>VLOOKUP(A1850,Übersicht!$C$2:$M$67,11,FALSE)</f>
        <v>3300.0000000000005</v>
      </c>
      <c r="V1850" s="25" t="str">
        <f>VLOOKUP(A1850,Übersicht!$C$2:$N$67,12,FALSE)</f>
        <v>-</v>
      </c>
      <c r="W1850" s="25" t="str">
        <f>VLOOKUP(A1850,Übersicht!$C$2:$O$67,13,FALSE)</f>
        <v>-</v>
      </c>
      <c r="X1850" s="4" t="s">
        <v>67</v>
      </c>
    </row>
    <row r="1851" spans="1:24" x14ac:dyDescent="0.35">
      <c r="A1851" s="3">
        <v>4603</v>
      </c>
      <c r="B1851" t="s">
        <v>52</v>
      </c>
      <c r="C1851" t="s">
        <v>64</v>
      </c>
      <c r="D1851" s="23">
        <f>VLOOKUP(A1851,Übersicht!$C$2:$D$67,2,FALSE)</f>
        <v>0</v>
      </c>
      <c r="E1851" s="23">
        <f>VLOOKUP(A1851,Übersicht!$C$2:$E$67,3,FALSE)</f>
        <v>0</v>
      </c>
      <c r="F1851" s="3">
        <v>1845</v>
      </c>
      <c r="G1851" s="3">
        <f>VLOOKUP(A1851,Übersicht!$C$2:$P$67,14,FALSE)</f>
        <v>10</v>
      </c>
      <c r="H1851" s="3">
        <v>1</v>
      </c>
      <c r="I1851" s="24">
        <v>35072.199094942247</v>
      </c>
      <c r="J1851" s="3">
        <v>2002</v>
      </c>
      <c r="K1851" s="4">
        <f>IF(M1851-('MKG (best case)'!$K$2-J1851)&lt;=0,0,M1851-('MKG (best case)'!$K$2-J1851))</f>
        <v>11</v>
      </c>
      <c r="L1851" s="21">
        <f>VLOOKUP(A1851,Übersicht!$C$2:$F$67,4,FALSE)</f>
        <v>30</v>
      </c>
      <c r="M1851" s="21">
        <f>VLOOKUP(A1851,Übersicht!$C$2:$F$67,4,FALSE)</f>
        <v>30</v>
      </c>
      <c r="N1851" s="3" t="s">
        <v>67</v>
      </c>
      <c r="O1851" s="3">
        <v>1</v>
      </c>
      <c r="P1851" s="4">
        <f>VLOOKUP(A1851,Übersicht!$C$2:$I$67,7,FALSE)*100</f>
        <v>20</v>
      </c>
      <c r="Q1851" s="4" t="s">
        <v>67</v>
      </c>
      <c r="R1851" s="4">
        <f>VLOOKUP(A1851,Übersicht!$C$2:$J$67,8,FALSE)*100</f>
        <v>100</v>
      </c>
      <c r="S1851" s="4" t="str">
        <f>VLOOKUP(A1851,Übersicht!$C$2:$K$67,9,FALSE)</f>
        <v>-</v>
      </c>
      <c r="T1851" s="4" t="str">
        <f>VLOOKUP(A1851,Übersicht!$C$2:$L$67,10,FALSE)</f>
        <v>-</v>
      </c>
      <c r="U1851" s="25">
        <f>VLOOKUP(A1851,Übersicht!$C$2:$M$67,11,FALSE)</f>
        <v>3300.0000000000005</v>
      </c>
      <c r="V1851" s="25" t="str">
        <f>VLOOKUP(A1851,Übersicht!$C$2:$N$67,12,FALSE)</f>
        <v>-</v>
      </c>
      <c r="W1851" s="25" t="str">
        <f>VLOOKUP(A1851,Übersicht!$C$2:$O$67,13,FALSE)</f>
        <v>-</v>
      </c>
      <c r="X1851" s="4" t="s">
        <v>67</v>
      </c>
    </row>
    <row r="1852" spans="1:24" x14ac:dyDescent="0.35">
      <c r="A1852" s="3">
        <v>4603</v>
      </c>
      <c r="B1852" t="s">
        <v>52</v>
      </c>
      <c r="C1852" t="s">
        <v>64</v>
      </c>
      <c r="D1852" s="23">
        <f>VLOOKUP(A1852,Übersicht!$C$2:$D$67,2,FALSE)</f>
        <v>0</v>
      </c>
      <c r="E1852" s="23">
        <f>VLOOKUP(A1852,Übersicht!$C$2:$E$67,3,FALSE)</f>
        <v>0</v>
      </c>
      <c r="F1852" s="3">
        <v>1846</v>
      </c>
      <c r="G1852" s="3">
        <f>VLOOKUP(A1852,Übersicht!$C$2:$P$67,14,FALSE)</f>
        <v>10</v>
      </c>
      <c r="H1852" s="3">
        <v>1</v>
      </c>
      <c r="I1852" s="24">
        <v>35072.199094942247</v>
      </c>
      <c r="J1852" s="3">
        <v>2001</v>
      </c>
      <c r="K1852" s="4">
        <f>IF(M1852-('MKG (best case)'!$K$2-J1852)&lt;=0,0,M1852-('MKG (best case)'!$K$2-J1852))</f>
        <v>10</v>
      </c>
      <c r="L1852" s="21">
        <f>VLOOKUP(A1852,Übersicht!$C$2:$F$67,4,FALSE)</f>
        <v>30</v>
      </c>
      <c r="M1852" s="21">
        <f>VLOOKUP(A1852,Übersicht!$C$2:$F$67,4,FALSE)</f>
        <v>30</v>
      </c>
      <c r="N1852" s="3" t="s">
        <v>67</v>
      </c>
      <c r="O1852" s="3">
        <v>1</v>
      </c>
      <c r="P1852" s="4">
        <f>VLOOKUP(A1852,Übersicht!$C$2:$I$67,7,FALSE)*100</f>
        <v>20</v>
      </c>
      <c r="Q1852" s="4" t="s">
        <v>67</v>
      </c>
      <c r="R1852" s="4">
        <f>VLOOKUP(A1852,Übersicht!$C$2:$J$67,8,FALSE)*100</f>
        <v>100</v>
      </c>
      <c r="S1852" s="4" t="str">
        <f>VLOOKUP(A1852,Übersicht!$C$2:$K$67,9,FALSE)</f>
        <v>-</v>
      </c>
      <c r="T1852" s="4" t="str">
        <f>VLOOKUP(A1852,Übersicht!$C$2:$L$67,10,FALSE)</f>
        <v>-</v>
      </c>
      <c r="U1852" s="25">
        <f>VLOOKUP(A1852,Übersicht!$C$2:$M$67,11,FALSE)</f>
        <v>3300.0000000000005</v>
      </c>
      <c r="V1852" s="25" t="str">
        <f>VLOOKUP(A1852,Übersicht!$C$2:$N$67,12,FALSE)</f>
        <v>-</v>
      </c>
      <c r="W1852" s="25" t="str">
        <f>VLOOKUP(A1852,Übersicht!$C$2:$O$67,13,FALSE)</f>
        <v>-</v>
      </c>
      <c r="X1852" s="4" t="s">
        <v>67</v>
      </c>
    </row>
    <row r="1853" spans="1:24" x14ac:dyDescent="0.35">
      <c r="A1853" s="3">
        <v>4603</v>
      </c>
      <c r="B1853" t="s">
        <v>52</v>
      </c>
      <c r="C1853" t="s">
        <v>64</v>
      </c>
      <c r="D1853" s="23">
        <f>VLOOKUP(A1853,Übersicht!$C$2:$D$67,2,FALSE)</f>
        <v>0</v>
      </c>
      <c r="E1853" s="23">
        <f>VLOOKUP(A1853,Übersicht!$C$2:$E$67,3,FALSE)</f>
        <v>0</v>
      </c>
      <c r="F1853" s="3">
        <v>1847</v>
      </c>
      <c r="G1853" s="3">
        <f>VLOOKUP(A1853,Übersicht!$C$2:$P$67,14,FALSE)</f>
        <v>10</v>
      </c>
      <c r="H1853" s="3">
        <v>1</v>
      </c>
      <c r="I1853" s="24">
        <v>35072.199094942247</v>
      </c>
      <c r="J1853" s="3">
        <v>2000</v>
      </c>
      <c r="K1853" s="4">
        <f>IF(M1853-('MKG (best case)'!$K$2-J1853)&lt;=0,0,M1853-('MKG (best case)'!$K$2-J1853))</f>
        <v>9</v>
      </c>
      <c r="L1853" s="21">
        <f>VLOOKUP(A1853,Übersicht!$C$2:$F$67,4,FALSE)</f>
        <v>30</v>
      </c>
      <c r="M1853" s="21">
        <f>VLOOKUP(A1853,Übersicht!$C$2:$F$67,4,FALSE)</f>
        <v>30</v>
      </c>
      <c r="N1853" s="3" t="s">
        <v>67</v>
      </c>
      <c r="O1853" s="3">
        <v>1</v>
      </c>
      <c r="P1853" s="4">
        <f>VLOOKUP(A1853,Übersicht!$C$2:$I$67,7,FALSE)*100</f>
        <v>20</v>
      </c>
      <c r="Q1853" s="4" t="s">
        <v>67</v>
      </c>
      <c r="R1853" s="4">
        <f>VLOOKUP(A1853,Übersicht!$C$2:$J$67,8,FALSE)*100</f>
        <v>100</v>
      </c>
      <c r="S1853" s="4" t="str">
        <f>VLOOKUP(A1853,Übersicht!$C$2:$K$67,9,FALSE)</f>
        <v>-</v>
      </c>
      <c r="T1853" s="4" t="str">
        <f>VLOOKUP(A1853,Übersicht!$C$2:$L$67,10,FALSE)</f>
        <v>-</v>
      </c>
      <c r="U1853" s="25">
        <f>VLOOKUP(A1853,Übersicht!$C$2:$M$67,11,FALSE)</f>
        <v>3300.0000000000005</v>
      </c>
      <c r="V1853" s="25" t="str">
        <f>VLOOKUP(A1853,Übersicht!$C$2:$N$67,12,FALSE)</f>
        <v>-</v>
      </c>
      <c r="W1853" s="25" t="str">
        <f>VLOOKUP(A1853,Übersicht!$C$2:$O$67,13,FALSE)</f>
        <v>-</v>
      </c>
      <c r="X1853" s="4" t="s">
        <v>67</v>
      </c>
    </row>
    <row r="1854" spans="1:24" x14ac:dyDescent="0.35">
      <c r="A1854" s="3">
        <v>4603</v>
      </c>
      <c r="B1854" t="s">
        <v>52</v>
      </c>
      <c r="C1854" t="s">
        <v>64</v>
      </c>
      <c r="D1854" s="23">
        <f>VLOOKUP(A1854,Übersicht!$C$2:$D$67,2,FALSE)</f>
        <v>0</v>
      </c>
      <c r="E1854" s="23">
        <f>VLOOKUP(A1854,Übersicht!$C$2:$E$67,3,FALSE)</f>
        <v>0</v>
      </c>
      <c r="F1854" s="3">
        <v>1848</v>
      </c>
      <c r="G1854" s="3">
        <f>VLOOKUP(A1854,Übersicht!$C$2:$P$67,14,FALSE)</f>
        <v>10</v>
      </c>
      <c r="H1854" s="3">
        <v>1</v>
      </c>
      <c r="I1854" s="24">
        <v>28716.366268612972</v>
      </c>
      <c r="J1854" s="3">
        <v>1999</v>
      </c>
      <c r="K1854" s="4">
        <f>IF(M1854-('MKG (best case)'!$K$2-J1854)&lt;=0,0,M1854-('MKG (best case)'!$K$2-J1854))</f>
        <v>8</v>
      </c>
      <c r="L1854" s="21">
        <f>VLOOKUP(A1854,Übersicht!$C$2:$F$67,4,FALSE)</f>
        <v>30</v>
      </c>
      <c r="M1854" s="21">
        <f>VLOOKUP(A1854,Übersicht!$C$2:$F$67,4,FALSE)</f>
        <v>30</v>
      </c>
      <c r="N1854" s="3" t="s">
        <v>67</v>
      </c>
      <c r="O1854" s="3">
        <v>1</v>
      </c>
      <c r="P1854" s="4">
        <f>VLOOKUP(A1854,Übersicht!$C$2:$I$67,7,FALSE)*100</f>
        <v>20</v>
      </c>
      <c r="Q1854" s="4" t="s">
        <v>67</v>
      </c>
      <c r="R1854" s="4">
        <f>VLOOKUP(A1854,Übersicht!$C$2:$J$67,8,FALSE)*100</f>
        <v>100</v>
      </c>
      <c r="S1854" s="4" t="str">
        <f>VLOOKUP(A1854,Übersicht!$C$2:$K$67,9,FALSE)</f>
        <v>-</v>
      </c>
      <c r="T1854" s="4" t="str">
        <f>VLOOKUP(A1854,Übersicht!$C$2:$L$67,10,FALSE)</f>
        <v>-</v>
      </c>
      <c r="U1854" s="25">
        <f>VLOOKUP(A1854,Übersicht!$C$2:$M$67,11,FALSE)</f>
        <v>3300.0000000000005</v>
      </c>
      <c r="V1854" s="25" t="str">
        <f>VLOOKUP(A1854,Übersicht!$C$2:$N$67,12,FALSE)</f>
        <v>-</v>
      </c>
      <c r="W1854" s="25" t="str">
        <f>VLOOKUP(A1854,Übersicht!$C$2:$O$67,13,FALSE)</f>
        <v>-</v>
      </c>
      <c r="X1854" s="4" t="s">
        <v>67</v>
      </c>
    </row>
    <row r="1855" spans="1:24" x14ac:dyDescent="0.35">
      <c r="A1855" s="3">
        <v>4603</v>
      </c>
      <c r="B1855" t="s">
        <v>52</v>
      </c>
      <c r="C1855" t="s">
        <v>64</v>
      </c>
      <c r="D1855" s="23">
        <f>VLOOKUP(A1855,Übersicht!$C$2:$D$67,2,FALSE)</f>
        <v>0</v>
      </c>
      <c r="E1855" s="23">
        <f>VLOOKUP(A1855,Übersicht!$C$2:$E$67,3,FALSE)</f>
        <v>0</v>
      </c>
      <c r="F1855" s="3">
        <v>1849</v>
      </c>
      <c r="G1855" s="3">
        <f>VLOOKUP(A1855,Übersicht!$C$2:$P$67,14,FALSE)</f>
        <v>10</v>
      </c>
      <c r="H1855" s="3">
        <v>1</v>
      </c>
      <c r="I1855" s="24">
        <v>28716.366268612972</v>
      </c>
      <c r="J1855" s="3">
        <v>1998</v>
      </c>
      <c r="K1855" s="4">
        <f>IF(M1855-('MKG (best case)'!$K$2-J1855)&lt;=0,0,M1855-('MKG (best case)'!$K$2-J1855))</f>
        <v>7</v>
      </c>
      <c r="L1855" s="21">
        <f>VLOOKUP(A1855,Übersicht!$C$2:$F$67,4,FALSE)</f>
        <v>30</v>
      </c>
      <c r="M1855" s="21">
        <f>VLOOKUP(A1855,Übersicht!$C$2:$F$67,4,FALSE)</f>
        <v>30</v>
      </c>
      <c r="N1855" s="3" t="s">
        <v>67</v>
      </c>
      <c r="O1855" s="3">
        <v>1</v>
      </c>
      <c r="P1855" s="4">
        <f>VLOOKUP(A1855,Übersicht!$C$2:$I$67,7,FALSE)*100</f>
        <v>20</v>
      </c>
      <c r="Q1855" s="4" t="s">
        <v>67</v>
      </c>
      <c r="R1855" s="4">
        <f>VLOOKUP(A1855,Übersicht!$C$2:$J$67,8,FALSE)*100</f>
        <v>100</v>
      </c>
      <c r="S1855" s="4" t="str">
        <f>VLOOKUP(A1855,Übersicht!$C$2:$K$67,9,FALSE)</f>
        <v>-</v>
      </c>
      <c r="T1855" s="4" t="str">
        <f>VLOOKUP(A1855,Übersicht!$C$2:$L$67,10,FALSE)</f>
        <v>-</v>
      </c>
      <c r="U1855" s="25">
        <f>VLOOKUP(A1855,Übersicht!$C$2:$M$67,11,FALSE)</f>
        <v>3300.0000000000005</v>
      </c>
      <c r="V1855" s="25" t="str">
        <f>VLOOKUP(A1855,Übersicht!$C$2:$N$67,12,FALSE)</f>
        <v>-</v>
      </c>
      <c r="W1855" s="25" t="str">
        <f>VLOOKUP(A1855,Übersicht!$C$2:$O$67,13,FALSE)</f>
        <v>-</v>
      </c>
      <c r="X1855" s="4" t="s">
        <v>67</v>
      </c>
    </row>
    <row r="1856" spans="1:24" x14ac:dyDescent="0.35">
      <c r="A1856" s="3">
        <v>4603</v>
      </c>
      <c r="B1856" t="s">
        <v>52</v>
      </c>
      <c r="C1856" t="s">
        <v>64</v>
      </c>
      <c r="D1856" s="23">
        <f>VLOOKUP(A1856,Übersicht!$C$2:$D$67,2,FALSE)</f>
        <v>0</v>
      </c>
      <c r="E1856" s="23">
        <f>VLOOKUP(A1856,Übersicht!$C$2:$E$67,3,FALSE)</f>
        <v>0</v>
      </c>
      <c r="F1856" s="3">
        <v>1850</v>
      </c>
      <c r="G1856" s="3">
        <f>VLOOKUP(A1856,Übersicht!$C$2:$P$67,14,FALSE)</f>
        <v>10</v>
      </c>
      <c r="H1856" s="3">
        <v>1</v>
      </c>
      <c r="I1856" s="24">
        <v>28716.366268612972</v>
      </c>
      <c r="J1856" s="3">
        <v>1997</v>
      </c>
      <c r="K1856" s="4">
        <f>IF(M1856-('MKG (best case)'!$K$2-J1856)&lt;=0,0,M1856-('MKG (best case)'!$K$2-J1856))</f>
        <v>6</v>
      </c>
      <c r="L1856" s="21">
        <f>VLOOKUP(A1856,Übersicht!$C$2:$F$67,4,FALSE)</f>
        <v>30</v>
      </c>
      <c r="M1856" s="21">
        <f>VLOOKUP(A1856,Übersicht!$C$2:$F$67,4,FALSE)</f>
        <v>30</v>
      </c>
      <c r="N1856" s="3" t="s">
        <v>67</v>
      </c>
      <c r="O1856" s="3">
        <v>1</v>
      </c>
      <c r="P1856" s="4">
        <f>VLOOKUP(A1856,Übersicht!$C$2:$I$67,7,FALSE)*100</f>
        <v>20</v>
      </c>
      <c r="Q1856" s="4" t="s">
        <v>67</v>
      </c>
      <c r="R1856" s="4">
        <f>VLOOKUP(A1856,Übersicht!$C$2:$J$67,8,FALSE)*100</f>
        <v>100</v>
      </c>
      <c r="S1856" s="4" t="str">
        <f>VLOOKUP(A1856,Übersicht!$C$2:$K$67,9,FALSE)</f>
        <v>-</v>
      </c>
      <c r="T1856" s="4" t="str">
        <f>VLOOKUP(A1856,Übersicht!$C$2:$L$67,10,FALSE)</f>
        <v>-</v>
      </c>
      <c r="U1856" s="25">
        <f>VLOOKUP(A1856,Übersicht!$C$2:$M$67,11,FALSE)</f>
        <v>3300.0000000000005</v>
      </c>
      <c r="V1856" s="25" t="str">
        <f>VLOOKUP(A1856,Übersicht!$C$2:$N$67,12,FALSE)</f>
        <v>-</v>
      </c>
      <c r="W1856" s="25" t="str">
        <f>VLOOKUP(A1856,Übersicht!$C$2:$O$67,13,FALSE)</f>
        <v>-</v>
      </c>
      <c r="X1856" s="4" t="s">
        <v>67</v>
      </c>
    </row>
    <row r="1857" spans="1:24" x14ac:dyDescent="0.35">
      <c r="A1857" s="3">
        <v>4603</v>
      </c>
      <c r="B1857" t="s">
        <v>52</v>
      </c>
      <c r="C1857" t="s">
        <v>64</v>
      </c>
      <c r="D1857" s="23">
        <f>VLOOKUP(A1857,Übersicht!$C$2:$D$67,2,FALSE)</f>
        <v>0</v>
      </c>
      <c r="E1857" s="23">
        <f>VLOOKUP(A1857,Übersicht!$C$2:$E$67,3,FALSE)</f>
        <v>0</v>
      </c>
      <c r="F1857" s="3">
        <v>1851</v>
      </c>
      <c r="G1857" s="3">
        <f>VLOOKUP(A1857,Übersicht!$C$2:$P$67,14,FALSE)</f>
        <v>10</v>
      </c>
      <c r="H1857" s="3">
        <v>1</v>
      </c>
      <c r="I1857" s="24">
        <v>28716.366268612972</v>
      </c>
      <c r="J1857" s="3">
        <v>1996</v>
      </c>
      <c r="K1857" s="4">
        <f>IF(M1857-('MKG (best case)'!$K$2-J1857)&lt;=0,0,M1857-('MKG (best case)'!$K$2-J1857))</f>
        <v>5</v>
      </c>
      <c r="L1857" s="21">
        <f>VLOOKUP(A1857,Übersicht!$C$2:$F$67,4,FALSE)</f>
        <v>30</v>
      </c>
      <c r="M1857" s="21">
        <f>VLOOKUP(A1857,Übersicht!$C$2:$F$67,4,FALSE)</f>
        <v>30</v>
      </c>
      <c r="N1857" s="3" t="s">
        <v>67</v>
      </c>
      <c r="O1857" s="3">
        <v>1</v>
      </c>
      <c r="P1857" s="4">
        <f>VLOOKUP(A1857,Übersicht!$C$2:$I$67,7,FALSE)*100</f>
        <v>20</v>
      </c>
      <c r="Q1857" s="4" t="s">
        <v>67</v>
      </c>
      <c r="R1857" s="4">
        <f>VLOOKUP(A1857,Übersicht!$C$2:$J$67,8,FALSE)*100</f>
        <v>100</v>
      </c>
      <c r="S1857" s="4" t="str">
        <f>VLOOKUP(A1857,Übersicht!$C$2:$K$67,9,FALSE)</f>
        <v>-</v>
      </c>
      <c r="T1857" s="4" t="str">
        <f>VLOOKUP(A1857,Übersicht!$C$2:$L$67,10,FALSE)</f>
        <v>-</v>
      </c>
      <c r="U1857" s="25">
        <f>VLOOKUP(A1857,Übersicht!$C$2:$M$67,11,FALSE)</f>
        <v>3300.0000000000005</v>
      </c>
      <c r="V1857" s="25" t="str">
        <f>VLOOKUP(A1857,Übersicht!$C$2:$N$67,12,FALSE)</f>
        <v>-</v>
      </c>
      <c r="W1857" s="25" t="str">
        <f>VLOOKUP(A1857,Übersicht!$C$2:$O$67,13,FALSE)</f>
        <v>-</v>
      </c>
      <c r="X1857" s="4" t="s">
        <v>67</v>
      </c>
    </row>
    <row r="1858" spans="1:24" x14ac:dyDescent="0.35">
      <c r="A1858" s="3">
        <v>4603</v>
      </c>
      <c r="B1858" t="s">
        <v>52</v>
      </c>
      <c r="C1858" t="s">
        <v>64</v>
      </c>
      <c r="D1858" s="23">
        <f>VLOOKUP(A1858,Übersicht!$C$2:$D$67,2,FALSE)</f>
        <v>0</v>
      </c>
      <c r="E1858" s="23">
        <f>VLOOKUP(A1858,Übersicht!$C$2:$E$67,3,FALSE)</f>
        <v>0</v>
      </c>
      <c r="F1858" s="3">
        <v>1852</v>
      </c>
      <c r="G1858" s="3">
        <f>VLOOKUP(A1858,Übersicht!$C$2:$P$67,14,FALSE)</f>
        <v>10</v>
      </c>
      <c r="H1858" s="3">
        <v>1</v>
      </c>
      <c r="I1858" s="24">
        <v>28716.366268612972</v>
      </c>
      <c r="J1858" s="3">
        <v>1995</v>
      </c>
      <c r="K1858" s="4">
        <f>IF(M1858-('MKG (best case)'!$K$2-J1858)&lt;=0,0,M1858-('MKG (best case)'!$K$2-J1858))</f>
        <v>4</v>
      </c>
      <c r="L1858" s="21">
        <f>VLOOKUP(A1858,Übersicht!$C$2:$F$67,4,FALSE)</f>
        <v>30</v>
      </c>
      <c r="M1858" s="21">
        <f>VLOOKUP(A1858,Übersicht!$C$2:$F$67,4,FALSE)</f>
        <v>30</v>
      </c>
      <c r="N1858" s="3" t="s">
        <v>67</v>
      </c>
      <c r="O1858" s="3">
        <v>1</v>
      </c>
      <c r="P1858" s="4">
        <f>VLOOKUP(A1858,Übersicht!$C$2:$I$67,7,FALSE)*100</f>
        <v>20</v>
      </c>
      <c r="Q1858" s="4" t="s">
        <v>67</v>
      </c>
      <c r="R1858" s="4">
        <f>VLOOKUP(A1858,Übersicht!$C$2:$J$67,8,FALSE)*100</f>
        <v>100</v>
      </c>
      <c r="S1858" s="4" t="str">
        <f>VLOOKUP(A1858,Übersicht!$C$2:$K$67,9,FALSE)</f>
        <v>-</v>
      </c>
      <c r="T1858" s="4" t="str">
        <f>VLOOKUP(A1858,Übersicht!$C$2:$L$67,10,FALSE)</f>
        <v>-</v>
      </c>
      <c r="U1858" s="25">
        <f>VLOOKUP(A1858,Übersicht!$C$2:$M$67,11,FALSE)</f>
        <v>3300.0000000000005</v>
      </c>
      <c r="V1858" s="25" t="str">
        <f>VLOOKUP(A1858,Übersicht!$C$2:$N$67,12,FALSE)</f>
        <v>-</v>
      </c>
      <c r="W1858" s="25" t="str">
        <f>VLOOKUP(A1858,Übersicht!$C$2:$O$67,13,FALSE)</f>
        <v>-</v>
      </c>
      <c r="X1858" s="4" t="s">
        <v>67</v>
      </c>
    </row>
    <row r="1859" spans="1:24" x14ac:dyDescent="0.35">
      <c r="A1859" s="3">
        <v>4603</v>
      </c>
      <c r="B1859" t="s">
        <v>52</v>
      </c>
      <c r="C1859" t="s">
        <v>64</v>
      </c>
      <c r="D1859" s="23">
        <f>VLOOKUP(A1859,Übersicht!$C$2:$D$67,2,FALSE)</f>
        <v>0</v>
      </c>
      <c r="E1859" s="23">
        <f>VLOOKUP(A1859,Übersicht!$C$2:$E$67,3,FALSE)</f>
        <v>0</v>
      </c>
      <c r="F1859" s="3">
        <v>1853</v>
      </c>
      <c r="G1859" s="3">
        <f>VLOOKUP(A1859,Übersicht!$C$2:$P$67,14,FALSE)</f>
        <v>10</v>
      </c>
      <c r="H1859" s="3">
        <v>1</v>
      </c>
      <c r="I1859" s="24">
        <v>36181.789598497198</v>
      </c>
      <c r="J1859" s="3">
        <v>1994</v>
      </c>
      <c r="K1859" s="4">
        <f>IF(M1859-('MKG (best case)'!$K$2-J1859)&lt;=0,0,M1859-('MKG (best case)'!$K$2-J1859))</f>
        <v>3</v>
      </c>
      <c r="L1859" s="21">
        <f>VLOOKUP(A1859,Übersicht!$C$2:$F$67,4,FALSE)</f>
        <v>30</v>
      </c>
      <c r="M1859" s="21">
        <f>VLOOKUP(A1859,Übersicht!$C$2:$F$67,4,FALSE)</f>
        <v>30</v>
      </c>
      <c r="N1859" s="3" t="s">
        <v>67</v>
      </c>
      <c r="O1859" s="3">
        <v>1</v>
      </c>
      <c r="P1859" s="4">
        <f>VLOOKUP(A1859,Übersicht!$C$2:$I$67,7,FALSE)*100</f>
        <v>20</v>
      </c>
      <c r="Q1859" s="4" t="s">
        <v>67</v>
      </c>
      <c r="R1859" s="4">
        <f>VLOOKUP(A1859,Übersicht!$C$2:$J$67,8,FALSE)*100</f>
        <v>100</v>
      </c>
      <c r="S1859" s="4" t="str">
        <f>VLOOKUP(A1859,Übersicht!$C$2:$K$67,9,FALSE)</f>
        <v>-</v>
      </c>
      <c r="T1859" s="4" t="str">
        <f>VLOOKUP(A1859,Übersicht!$C$2:$L$67,10,FALSE)</f>
        <v>-</v>
      </c>
      <c r="U1859" s="25">
        <f>VLOOKUP(A1859,Übersicht!$C$2:$M$67,11,FALSE)</f>
        <v>3300.0000000000005</v>
      </c>
      <c r="V1859" s="25" t="str">
        <f>VLOOKUP(A1859,Übersicht!$C$2:$N$67,12,FALSE)</f>
        <v>-</v>
      </c>
      <c r="W1859" s="25" t="str">
        <f>VLOOKUP(A1859,Übersicht!$C$2:$O$67,13,FALSE)</f>
        <v>-</v>
      </c>
      <c r="X1859" s="4" t="s">
        <v>67</v>
      </c>
    </row>
    <row r="1860" spans="1:24" x14ac:dyDescent="0.35">
      <c r="A1860" s="3">
        <v>4603</v>
      </c>
      <c r="B1860" t="s">
        <v>52</v>
      </c>
      <c r="C1860" t="s">
        <v>64</v>
      </c>
      <c r="D1860" s="23">
        <f>VLOOKUP(A1860,Übersicht!$C$2:$D$67,2,FALSE)</f>
        <v>0</v>
      </c>
      <c r="E1860" s="23">
        <f>VLOOKUP(A1860,Übersicht!$C$2:$E$67,3,FALSE)</f>
        <v>0</v>
      </c>
      <c r="F1860" s="3">
        <v>1854</v>
      </c>
      <c r="G1860" s="3">
        <f>VLOOKUP(A1860,Übersicht!$C$2:$P$67,14,FALSE)</f>
        <v>10</v>
      </c>
      <c r="H1860" s="3">
        <v>1</v>
      </c>
      <c r="I1860" s="24">
        <v>36181.789598497198</v>
      </c>
      <c r="J1860" s="3">
        <v>1993</v>
      </c>
      <c r="K1860" s="4">
        <f>IF(M1860-('MKG (best case)'!$K$2-J1860)&lt;=0,0,M1860-('MKG (best case)'!$K$2-J1860))</f>
        <v>2</v>
      </c>
      <c r="L1860" s="21">
        <f>VLOOKUP(A1860,Übersicht!$C$2:$F$67,4,FALSE)</f>
        <v>30</v>
      </c>
      <c r="M1860" s="21">
        <f>VLOOKUP(A1860,Übersicht!$C$2:$F$67,4,FALSE)</f>
        <v>30</v>
      </c>
      <c r="N1860" s="3" t="s">
        <v>67</v>
      </c>
      <c r="O1860" s="3">
        <v>1</v>
      </c>
      <c r="P1860" s="4">
        <f>VLOOKUP(A1860,Übersicht!$C$2:$I$67,7,FALSE)*100</f>
        <v>20</v>
      </c>
      <c r="Q1860" s="4" t="s">
        <v>67</v>
      </c>
      <c r="R1860" s="4">
        <f>VLOOKUP(A1860,Übersicht!$C$2:$J$67,8,FALSE)*100</f>
        <v>100</v>
      </c>
      <c r="S1860" s="4" t="str">
        <f>VLOOKUP(A1860,Übersicht!$C$2:$K$67,9,FALSE)</f>
        <v>-</v>
      </c>
      <c r="T1860" s="4" t="str">
        <f>VLOOKUP(A1860,Übersicht!$C$2:$L$67,10,FALSE)</f>
        <v>-</v>
      </c>
      <c r="U1860" s="25">
        <f>VLOOKUP(A1860,Übersicht!$C$2:$M$67,11,FALSE)</f>
        <v>3300.0000000000005</v>
      </c>
      <c r="V1860" s="25" t="str">
        <f>VLOOKUP(A1860,Übersicht!$C$2:$N$67,12,FALSE)</f>
        <v>-</v>
      </c>
      <c r="W1860" s="25" t="str">
        <f>VLOOKUP(A1860,Übersicht!$C$2:$O$67,13,FALSE)</f>
        <v>-</v>
      </c>
      <c r="X1860" s="4" t="s">
        <v>67</v>
      </c>
    </row>
    <row r="1861" spans="1:24" x14ac:dyDescent="0.35">
      <c r="A1861" s="3">
        <v>4603</v>
      </c>
      <c r="B1861" t="s">
        <v>52</v>
      </c>
      <c r="C1861" t="s">
        <v>64</v>
      </c>
      <c r="D1861" s="23">
        <f>VLOOKUP(A1861,Übersicht!$C$2:$D$67,2,FALSE)</f>
        <v>0</v>
      </c>
      <c r="E1861" s="23">
        <f>VLOOKUP(A1861,Übersicht!$C$2:$E$67,3,FALSE)</f>
        <v>0</v>
      </c>
      <c r="F1861" s="3">
        <v>1855</v>
      </c>
      <c r="G1861" s="3">
        <f>VLOOKUP(A1861,Übersicht!$C$2:$P$67,14,FALSE)</f>
        <v>10</v>
      </c>
      <c r="H1861" s="3">
        <v>1</v>
      </c>
      <c r="I1861" s="24">
        <v>36181.789598497198</v>
      </c>
      <c r="J1861" s="3">
        <v>1992</v>
      </c>
      <c r="K1861" s="4">
        <f>IF(M1861-('MKG (best case)'!$K$2-J1861)&lt;=0,0,M1861-('MKG (best case)'!$K$2-J1861))</f>
        <v>1</v>
      </c>
      <c r="L1861" s="21">
        <f>VLOOKUP(A1861,Übersicht!$C$2:$F$67,4,FALSE)</f>
        <v>30</v>
      </c>
      <c r="M1861" s="21">
        <f>VLOOKUP(A1861,Übersicht!$C$2:$F$67,4,FALSE)</f>
        <v>30</v>
      </c>
      <c r="N1861" s="3" t="s">
        <v>67</v>
      </c>
      <c r="O1861" s="3">
        <v>1</v>
      </c>
      <c r="P1861" s="4">
        <f>VLOOKUP(A1861,Übersicht!$C$2:$I$67,7,FALSE)*100</f>
        <v>20</v>
      </c>
      <c r="Q1861" s="4" t="s">
        <v>67</v>
      </c>
      <c r="R1861" s="4">
        <f>VLOOKUP(A1861,Übersicht!$C$2:$J$67,8,FALSE)*100</f>
        <v>100</v>
      </c>
      <c r="S1861" s="4" t="str">
        <f>VLOOKUP(A1861,Übersicht!$C$2:$K$67,9,FALSE)</f>
        <v>-</v>
      </c>
      <c r="T1861" s="4" t="str">
        <f>VLOOKUP(A1861,Übersicht!$C$2:$L$67,10,FALSE)</f>
        <v>-</v>
      </c>
      <c r="U1861" s="25">
        <f>VLOOKUP(A1861,Übersicht!$C$2:$M$67,11,FALSE)</f>
        <v>3300.0000000000005</v>
      </c>
      <c r="V1861" s="25" t="str">
        <f>VLOOKUP(A1861,Übersicht!$C$2:$N$67,12,FALSE)</f>
        <v>-</v>
      </c>
      <c r="W1861" s="25" t="str">
        <f>VLOOKUP(A1861,Übersicht!$C$2:$O$67,13,FALSE)</f>
        <v>-</v>
      </c>
      <c r="X1861" s="4" t="s">
        <v>67</v>
      </c>
    </row>
    <row r="1862" spans="1:24" x14ac:dyDescent="0.35">
      <c r="A1862" s="3">
        <v>4603</v>
      </c>
      <c r="B1862" t="s">
        <v>52</v>
      </c>
      <c r="C1862" t="s">
        <v>64</v>
      </c>
      <c r="D1862" s="23">
        <f>VLOOKUP(A1862,Übersicht!$C$2:$D$67,2,FALSE)</f>
        <v>0</v>
      </c>
      <c r="E1862" s="23">
        <f>VLOOKUP(A1862,Übersicht!$C$2:$E$67,3,FALSE)</f>
        <v>0</v>
      </c>
      <c r="F1862" s="3">
        <v>1856</v>
      </c>
      <c r="G1862" s="3">
        <f>VLOOKUP(A1862,Übersicht!$C$2:$P$67,14,FALSE)</f>
        <v>10</v>
      </c>
      <c r="H1862" s="3">
        <v>1</v>
      </c>
      <c r="I1862" s="24">
        <v>36181.789598497198</v>
      </c>
      <c r="J1862" s="3">
        <v>1991</v>
      </c>
      <c r="K1862" s="4">
        <f>IF(M1862-('MKG (best case)'!$K$2-J1862)&lt;=0,0,M1862-('MKG (best case)'!$K$2-J1862))</f>
        <v>0</v>
      </c>
      <c r="L1862" s="21">
        <f>VLOOKUP(A1862,Übersicht!$C$2:$F$67,4,FALSE)</f>
        <v>30</v>
      </c>
      <c r="M1862" s="21">
        <f>VLOOKUP(A1862,Übersicht!$C$2:$F$67,4,FALSE)</f>
        <v>30</v>
      </c>
      <c r="N1862" s="3" t="s">
        <v>67</v>
      </c>
      <c r="O1862" s="3">
        <v>1</v>
      </c>
      <c r="P1862" s="4">
        <f>VLOOKUP(A1862,Übersicht!$C$2:$I$67,7,FALSE)*100</f>
        <v>20</v>
      </c>
      <c r="Q1862" s="4" t="s">
        <v>67</v>
      </c>
      <c r="R1862" s="4">
        <f>VLOOKUP(A1862,Übersicht!$C$2:$J$67,8,FALSE)*100</f>
        <v>100</v>
      </c>
      <c r="S1862" s="4" t="str">
        <f>VLOOKUP(A1862,Übersicht!$C$2:$K$67,9,FALSE)</f>
        <v>-</v>
      </c>
      <c r="T1862" s="4" t="str">
        <f>VLOOKUP(A1862,Übersicht!$C$2:$L$67,10,FALSE)</f>
        <v>-</v>
      </c>
      <c r="U1862" s="25">
        <f>VLOOKUP(A1862,Übersicht!$C$2:$M$67,11,FALSE)</f>
        <v>3300.0000000000005</v>
      </c>
      <c r="V1862" s="25" t="str">
        <f>VLOOKUP(A1862,Übersicht!$C$2:$N$67,12,FALSE)</f>
        <v>-</v>
      </c>
      <c r="W1862" s="25" t="str">
        <f>VLOOKUP(A1862,Übersicht!$C$2:$O$67,13,FALSE)</f>
        <v>-</v>
      </c>
      <c r="X1862" s="4" t="s">
        <v>67</v>
      </c>
    </row>
    <row r="1863" spans="1:24" x14ac:dyDescent="0.35">
      <c r="A1863" s="3">
        <v>4603</v>
      </c>
      <c r="B1863" t="s">
        <v>52</v>
      </c>
      <c r="C1863" t="s">
        <v>64</v>
      </c>
      <c r="D1863" s="23">
        <f>VLOOKUP(A1863,Übersicht!$C$2:$D$67,2,FALSE)</f>
        <v>0</v>
      </c>
      <c r="E1863" s="23">
        <f>VLOOKUP(A1863,Übersicht!$C$2:$E$67,3,FALSE)</f>
        <v>0</v>
      </c>
      <c r="F1863" s="3">
        <v>1857</v>
      </c>
      <c r="G1863" s="3">
        <f>VLOOKUP(A1863,Übersicht!$C$2:$P$67,14,FALSE)</f>
        <v>10</v>
      </c>
      <c r="H1863" s="3">
        <v>1</v>
      </c>
      <c r="I1863" s="24">
        <v>36181.789598497198</v>
      </c>
      <c r="J1863" s="3">
        <v>1990</v>
      </c>
      <c r="K1863" s="4">
        <f>IF(M1863-('MKG (best case)'!$K$2-J1863)&lt;=0,0,M1863-('MKG (best case)'!$K$2-J1863))</f>
        <v>0</v>
      </c>
      <c r="L1863" s="21">
        <f>VLOOKUP(A1863,Übersicht!$C$2:$F$67,4,FALSE)</f>
        <v>30</v>
      </c>
      <c r="M1863" s="21">
        <f>VLOOKUP(A1863,Übersicht!$C$2:$F$67,4,FALSE)</f>
        <v>30</v>
      </c>
      <c r="N1863" s="3" t="s">
        <v>67</v>
      </c>
      <c r="O1863" s="3">
        <v>1</v>
      </c>
      <c r="P1863" s="4">
        <f>VLOOKUP(A1863,Übersicht!$C$2:$I$67,7,FALSE)*100</f>
        <v>20</v>
      </c>
      <c r="Q1863" s="4" t="s">
        <v>67</v>
      </c>
      <c r="R1863" s="4">
        <f>VLOOKUP(A1863,Übersicht!$C$2:$J$67,8,FALSE)*100</f>
        <v>100</v>
      </c>
      <c r="S1863" s="4" t="str">
        <f>VLOOKUP(A1863,Übersicht!$C$2:$K$67,9,FALSE)</f>
        <v>-</v>
      </c>
      <c r="T1863" s="4" t="str">
        <f>VLOOKUP(A1863,Übersicht!$C$2:$L$67,10,FALSE)</f>
        <v>-</v>
      </c>
      <c r="U1863" s="25">
        <f>VLOOKUP(A1863,Übersicht!$C$2:$M$67,11,FALSE)</f>
        <v>3300.0000000000005</v>
      </c>
      <c r="V1863" s="25" t="str">
        <f>VLOOKUP(A1863,Übersicht!$C$2:$N$67,12,FALSE)</f>
        <v>-</v>
      </c>
      <c r="W1863" s="25" t="str">
        <f>VLOOKUP(A1863,Übersicht!$C$2:$O$67,13,FALSE)</f>
        <v>-</v>
      </c>
      <c r="X1863" s="4" t="s">
        <v>67</v>
      </c>
    </row>
    <row r="1864" spans="1:24" x14ac:dyDescent="0.35">
      <c r="A1864" s="3">
        <v>4604</v>
      </c>
      <c r="B1864" t="s">
        <v>52</v>
      </c>
      <c r="C1864" t="s">
        <v>65</v>
      </c>
      <c r="D1864" s="23">
        <f>VLOOKUP(A1864,Übersicht!$C$2:$D$67,2,FALSE)</f>
        <v>0</v>
      </c>
      <c r="E1864" s="23">
        <f>VLOOKUP(A1864,Übersicht!$C$2:$E$67,3,FALSE)</f>
        <v>0</v>
      </c>
      <c r="F1864" s="3">
        <v>1858</v>
      </c>
      <c r="G1864" s="3">
        <f>VLOOKUP(A1864,Übersicht!$C$2:$P$67,14,FALSE)</f>
        <v>10</v>
      </c>
      <c r="H1864" s="3">
        <v>1</v>
      </c>
      <c r="I1864" s="24">
        <v>21530.831027760138</v>
      </c>
      <c r="J1864" s="3">
        <v>2019</v>
      </c>
      <c r="K1864" s="4">
        <f>IF(M1864-('MKG (best case)'!$K$2-J1864)&lt;=0,0,M1864-('MKG (best case)'!$K$2-J1864))</f>
        <v>28</v>
      </c>
      <c r="L1864" s="21">
        <f>VLOOKUP(A1864,Übersicht!$C$2:$F$67,4,FALSE)</f>
        <v>30</v>
      </c>
      <c r="M1864" s="21">
        <f>VLOOKUP(A1864,Übersicht!$C$2:$F$67,4,FALSE)</f>
        <v>30</v>
      </c>
      <c r="N1864" s="3" t="s">
        <v>67</v>
      </c>
      <c r="O1864" s="3">
        <v>1</v>
      </c>
      <c r="P1864" s="4">
        <f>VLOOKUP(A1864,Übersicht!$C$2:$I$67,7,FALSE)*100</f>
        <v>20</v>
      </c>
      <c r="Q1864" s="4" t="s">
        <v>67</v>
      </c>
      <c r="R1864" s="4">
        <f>VLOOKUP(A1864,Übersicht!$C$2:$J$67,8,FALSE)*100</f>
        <v>100</v>
      </c>
      <c r="S1864" s="4" t="str">
        <f>VLOOKUP(A1864,Übersicht!$C$2:$K$67,9,FALSE)</f>
        <v>-</v>
      </c>
      <c r="T1864" s="4" t="str">
        <f>VLOOKUP(A1864,Übersicht!$C$2:$L$67,10,FALSE)</f>
        <v>-</v>
      </c>
      <c r="U1864" s="25">
        <f>VLOOKUP(A1864,Übersicht!$C$2:$M$67,11,FALSE)</f>
        <v>3300.0000000000005</v>
      </c>
      <c r="V1864" s="25" t="str">
        <f>VLOOKUP(A1864,Übersicht!$C$2:$N$67,12,FALSE)</f>
        <v>-</v>
      </c>
      <c r="W1864" s="25" t="str">
        <f>VLOOKUP(A1864,Übersicht!$C$2:$O$67,13,FALSE)</f>
        <v>-</v>
      </c>
      <c r="X1864" s="4" t="s">
        <v>67</v>
      </c>
    </row>
    <row r="1865" spans="1:24" x14ac:dyDescent="0.35">
      <c r="A1865" s="3">
        <v>4604</v>
      </c>
      <c r="B1865" t="s">
        <v>52</v>
      </c>
      <c r="C1865" t="s">
        <v>65</v>
      </c>
      <c r="D1865" s="23">
        <f>VLOOKUP(A1865,Übersicht!$C$2:$D$67,2,FALSE)</f>
        <v>0</v>
      </c>
      <c r="E1865" s="23">
        <f>VLOOKUP(A1865,Übersicht!$C$2:$E$67,3,FALSE)</f>
        <v>0</v>
      </c>
      <c r="F1865" s="3">
        <v>1859</v>
      </c>
      <c r="G1865" s="3">
        <f>VLOOKUP(A1865,Übersicht!$C$2:$P$67,14,FALSE)</f>
        <v>10</v>
      </c>
      <c r="H1865" s="3">
        <v>1</v>
      </c>
      <c r="I1865" s="24">
        <v>21530.831027760138</v>
      </c>
      <c r="J1865" s="3">
        <v>2018</v>
      </c>
      <c r="K1865" s="4">
        <f>IF(M1865-('MKG (best case)'!$K$2-J1865)&lt;=0,0,M1865-('MKG (best case)'!$K$2-J1865))</f>
        <v>27</v>
      </c>
      <c r="L1865" s="21">
        <f>VLOOKUP(A1865,Übersicht!$C$2:$F$67,4,FALSE)</f>
        <v>30</v>
      </c>
      <c r="M1865" s="21">
        <f>VLOOKUP(A1865,Übersicht!$C$2:$F$67,4,FALSE)</f>
        <v>30</v>
      </c>
      <c r="N1865" s="3" t="s">
        <v>67</v>
      </c>
      <c r="O1865" s="3">
        <v>1</v>
      </c>
      <c r="P1865" s="4">
        <f>VLOOKUP(A1865,Übersicht!$C$2:$I$67,7,FALSE)*100</f>
        <v>20</v>
      </c>
      <c r="Q1865" s="4" t="s">
        <v>67</v>
      </c>
      <c r="R1865" s="4">
        <f>VLOOKUP(A1865,Übersicht!$C$2:$J$67,8,FALSE)*100</f>
        <v>100</v>
      </c>
      <c r="S1865" s="4" t="str">
        <f>VLOOKUP(A1865,Übersicht!$C$2:$K$67,9,FALSE)</f>
        <v>-</v>
      </c>
      <c r="T1865" s="4" t="str">
        <f>VLOOKUP(A1865,Übersicht!$C$2:$L$67,10,FALSE)</f>
        <v>-</v>
      </c>
      <c r="U1865" s="25">
        <f>VLOOKUP(A1865,Übersicht!$C$2:$M$67,11,FALSE)</f>
        <v>3300.0000000000005</v>
      </c>
      <c r="V1865" s="25" t="str">
        <f>VLOOKUP(A1865,Übersicht!$C$2:$N$67,12,FALSE)</f>
        <v>-</v>
      </c>
      <c r="W1865" s="25" t="str">
        <f>VLOOKUP(A1865,Übersicht!$C$2:$O$67,13,FALSE)</f>
        <v>-</v>
      </c>
      <c r="X1865" s="4" t="s">
        <v>67</v>
      </c>
    </row>
    <row r="1866" spans="1:24" x14ac:dyDescent="0.35">
      <c r="A1866" s="3">
        <v>4604</v>
      </c>
      <c r="B1866" t="s">
        <v>52</v>
      </c>
      <c r="C1866" t="s">
        <v>65</v>
      </c>
      <c r="D1866" s="23">
        <f>VLOOKUP(A1866,Übersicht!$C$2:$D$67,2,FALSE)</f>
        <v>0</v>
      </c>
      <c r="E1866" s="23">
        <f>VLOOKUP(A1866,Übersicht!$C$2:$E$67,3,FALSE)</f>
        <v>0</v>
      </c>
      <c r="F1866" s="3">
        <v>1860</v>
      </c>
      <c r="G1866" s="3">
        <f>VLOOKUP(A1866,Übersicht!$C$2:$P$67,14,FALSE)</f>
        <v>10</v>
      </c>
      <c r="H1866" s="3">
        <v>1</v>
      </c>
      <c r="I1866" s="24">
        <v>21530.831027760138</v>
      </c>
      <c r="J1866" s="3">
        <v>2017</v>
      </c>
      <c r="K1866" s="4">
        <f>IF(M1866-('MKG (best case)'!$K$2-J1866)&lt;=0,0,M1866-('MKG (best case)'!$K$2-J1866))</f>
        <v>26</v>
      </c>
      <c r="L1866" s="21">
        <f>VLOOKUP(A1866,Übersicht!$C$2:$F$67,4,FALSE)</f>
        <v>30</v>
      </c>
      <c r="M1866" s="21">
        <f>VLOOKUP(A1866,Übersicht!$C$2:$F$67,4,FALSE)</f>
        <v>30</v>
      </c>
      <c r="N1866" s="3" t="s">
        <v>67</v>
      </c>
      <c r="O1866" s="3">
        <v>1</v>
      </c>
      <c r="P1866" s="4">
        <f>VLOOKUP(A1866,Übersicht!$C$2:$I$67,7,FALSE)*100</f>
        <v>20</v>
      </c>
      <c r="Q1866" s="4" t="s">
        <v>67</v>
      </c>
      <c r="R1866" s="4">
        <f>VLOOKUP(A1866,Übersicht!$C$2:$J$67,8,FALSE)*100</f>
        <v>100</v>
      </c>
      <c r="S1866" s="4" t="str">
        <f>VLOOKUP(A1866,Übersicht!$C$2:$K$67,9,FALSE)</f>
        <v>-</v>
      </c>
      <c r="T1866" s="4" t="str">
        <f>VLOOKUP(A1866,Übersicht!$C$2:$L$67,10,FALSE)</f>
        <v>-</v>
      </c>
      <c r="U1866" s="25">
        <f>VLOOKUP(A1866,Übersicht!$C$2:$M$67,11,FALSE)</f>
        <v>3300.0000000000005</v>
      </c>
      <c r="V1866" s="25" t="str">
        <f>VLOOKUP(A1866,Übersicht!$C$2:$N$67,12,FALSE)</f>
        <v>-</v>
      </c>
      <c r="W1866" s="25" t="str">
        <f>VLOOKUP(A1866,Übersicht!$C$2:$O$67,13,FALSE)</f>
        <v>-</v>
      </c>
      <c r="X1866" s="4" t="s">
        <v>67</v>
      </c>
    </row>
    <row r="1867" spans="1:24" x14ac:dyDescent="0.35">
      <c r="A1867" s="3">
        <v>4604</v>
      </c>
      <c r="B1867" t="s">
        <v>52</v>
      </c>
      <c r="C1867" t="s">
        <v>65</v>
      </c>
      <c r="D1867" s="23">
        <f>VLOOKUP(A1867,Übersicht!$C$2:$D$67,2,FALSE)</f>
        <v>0</v>
      </c>
      <c r="E1867" s="23">
        <f>VLOOKUP(A1867,Übersicht!$C$2:$E$67,3,FALSE)</f>
        <v>0</v>
      </c>
      <c r="F1867" s="3">
        <v>1861</v>
      </c>
      <c r="G1867" s="3">
        <f>VLOOKUP(A1867,Übersicht!$C$2:$P$67,14,FALSE)</f>
        <v>10</v>
      </c>
      <c r="H1867" s="3">
        <v>1</v>
      </c>
      <c r="I1867" s="24">
        <v>21530.831027760138</v>
      </c>
      <c r="J1867" s="3">
        <v>2016</v>
      </c>
      <c r="K1867" s="4">
        <f>IF(M1867-('MKG (best case)'!$K$2-J1867)&lt;=0,0,M1867-('MKG (best case)'!$K$2-J1867))</f>
        <v>25</v>
      </c>
      <c r="L1867" s="21">
        <f>VLOOKUP(A1867,Übersicht!$C$2:$F$67,4,FALSE)</f>
        <v>30</v>
      </c>
      <c r="M1867" s="21">
        <f>VLOOKUP(A1867,Übersicht!$C$2:$F$67,4,FALSE)</f>
        <v>30</v>
      </c>
      <c r="N1867" s="3" t="s">
        <v>67</v>
      </c>
      <c r="O1867" s="3">
        <v>1</v>
      </c>
      <c r="P1867" s="4">
        <f>VLOOKUP(A1867,Übersicht!$C$2:$I$67,7,FALSE)*100</f>
        <v>20</v>
      </c>
      <c r="Q1867" s="4" t="s">
        <v>67</v>
      </c>
      <c r="R1867" s="4">
        <f>VLOOKUP(A1867,Übersicht!$C$2:$J$67,8,FALSE)*100</f>
        <v>100</v>
      </c>
      <c r="S1867" s="4" t="str">
        <f>VLOOKUP(A1867,Übersicht!$C$2:$K$67,9,FALSE)</f>
        <v>-</v>
      </c>
      <c r="T1867" s="4" t="str">
        <f>VLOOKUP(A1867,Übersicht!$C$2:$L$67,10,FALSE)</f>
        <v>-</v>
      </c>
      <c r="U1867" s="25">
        <f>VLOOKUP(A1867,Übersicht!$C$2:$M$67,11,FALSE)</f>
        <v>3300.0000000000005</v>
      </c>
      <c r="V1867" s="25" t="str">
        <f>VLOOKUP(A1867,Übersicht!$C$2:$N$67,12,FALSE)</f>
        <v>-</v>
      </c>
      <c r="W1867" s="25" t="str">
        <f>VLOOKUP(A1867,Übersicht!$C$2:$O$67,13,FALSE)</f>
        <v>-</v>
      </c>
      <c r="X1867" s="4" t="s">
        <v>67</v>
      </c>
    </row>
    <row r="1868" spans="1:24" x14ac:dyDescent="0.35">
      <c r="A1868" s="3">
        <v>4604</v>
      </c>
      <c r="B1868" t="s">
        <v>52</v>
      </c>
      <c r="C1868" t="s">
        <v>65</v>
      </c>
      <c r="D1868" s="23">
        <f>VLOOKUP(A1868,Übersicht!$C$2:$D$67,2,FALSE)</f>
        <v>0</v>
      </c>
      <c r="E1868" s="23">
        <f>VLOOKUP(A1868,Übersicht!$C$2:$E$67,3,FALSE)</f>
        <v>0</v>
      </c>
      <c r="F1868" s="3">
        <v>1862</v>
      </c>
      <c r="G1868" s="3">
        <f>VLOOKUP(A1868,Übersicht!$C$2:$P$67,14,FALSE)</f>
        <v>10</v>
      </c>
      <c r="H1868" s="3">
        <v>1</v>
      </c>
      <c r="I1868" s="24">
        <v>21530.831027760138</v>
      </c>
      <c r="J1868" s="3">
        <v>2015</v>
      </c>
      <c r="K1868" s="4">
        <f>IF(M1868-('MKG (best case)'!$K$2-J1868)&lt;=0,0,M1868-('MKG (best case)'!$K$2-J1868))</f>
        <v>24</v>
      </c>
      <c r="L1868" s="21">
        <f>VLOOKUP(A1868,Übersicht!$C$2:$F$67,4,FALSE)</f>
        <v>30</v>
      </c>
      <c r="M1868" s="21">
        <f>VLOOKUP(A1868,Übersicht!$C$2:$F$67,4,FALSE)</f>
        <v>30</v>
      </c>
      <c r="N1868" s="3" t="s">
        <v>67</v>
      </c>
      <c r="O1868" s="3">
        <v>1</v>
      </c>
      <c r="P1868" s="4">
        <f>VLOOKUP(A1868,Übersicht!$C$2:$I$67,7,FALSE)*100</f>
        <v>20</v>
      </c>
      <c r="Q1868" s="4" t="s">
        <v>67</v>
      </c>
      <c r="R1868" s="4">
        <f>VLOOKUP(A1868,Übersicht!$C$2:$J$67,8,FALSE)*100</f>
        <v>100</v>
      </c>
      <c r="S1868" s="4" t="str">
        <f>VLOOKUP(A1868,Übersicht!$C$2:$K$67,9,FALSE)</f>
        <v>-</v>
      </c>
      <c r="T1868" s="4" t="str">
        <f>VLOOKUP(A1868,Übersicht!$C$2:$L$67,10,FALSE)</f>
        <v>-</v>
      </c>
      <c r="U1868" s="25">
        <f>VLOOKUP(A1868,Übersicht!$C$2:$M$67,11,FALSE)</f>
        <v>3300.0000000000005</v>
      </c>
      <c r="V1868" s="25" t="str">
        <f>VLOOKUP(A1868,Übersicht!$C$2:$N$67,12,FALSE)</f>
        <v>-</v>
      </c>
      <c r="W1868" s="25" t="str">
        <f>VLOOKUP(A1868,Übersicht!$C$2:$O$67,13,FALSE)</f>
        <v>-</v>
      </c>
      <c r="X1868" s="4" t="s">
        <v>67</v>
      </c>
    </row>
    <row r="1869" spans="1:24" x14ac:dyDescent="0.35">
      <c r="A1869" s="3">
        <v>4604</v>
      </c>
      <c r="B1869" t="s">
        <v>52</v>
      </c>
      <c r="C1869" t="s">
        <v>65</v>
      </c>
      <c r="D1869" s="23">
        <f>VLOOKUP(A1869,Übersicht!$C$2:$D$67,2,FALSE)</f>
        <v>0</v>
      </c>
      <c r="E1869" s="23">
        <f>VLOOKUP(A1869,Übersicht!$C$2:$E$67,3,FALSE)</f>
        <v>0</v>
      </c>
      <c r="F1869" s="3">
        <v>1863</v>
      </c>
      <c r="G1869" s="3">
        <f>VLOOKUP(A1869,Übersicht!$C$2:$P$67,14,FALSE)</f>
        <v>10</v>
      </c>
      <c r="H1869" s="3">
        <v>1</v>
      </c>
      <c r="I1869" s="24">
        <v>20591.129723464441</v>
      </c>
      <c r="J1869" s="3">
        <v>2014</v>
      </c>
      <c r="K1869" s="4">
        <f>IF(M1869-('MKG (best case)'!$K$2-J1869)&lt;=0,0,M1869-('MKG (best case)'!$K$2-J1869))</f>
        <v>23</v>
      </c>
      <c r="L1869" s="21">
        <f>VLOOKUP(A1869,Übersicht!$C$2:$F$67,4,FALSE)</f>
        <v>30</v>
      </c>
      <c r="M1869" s="21">
        <f>VLOOKUP(A1869,Übersicht!$C$2:$F$67,4,FALSE)</f>
        <v>30</v>
      </c>
      <c r="N1869" s="3" t="s">
        <v>67</v>
      </c>
      <c r="O1869" s="3">
        <v>1</v>
      </c>
      <c r="P1869" s="4">
        <f>VLOOKUP(A1869,Übersicht!$C$2:$I$67,7,FALSE)*100</f>
        <v>20</v>
      </c>
      <c r="Q1869" s="4" t="s">
        <v>67</v>
      </c>
      <c r="R1869" s="4">
        <f>VLOOKUP(A1869,Übersicht!$C$2:$J$67,8,FALSE)*100</f>
        <v>100</v>
      </c>
      <c r="S1869" s="4" t="str">
        <f>VLOOKUP(A1869,Übersicht!$C$2:$K$67,9,FALSE)</f>
        <v>-</v>
      </c>
      <c r="T1869" s="4" t="str">
        <f>VLOOKUP(A1869,Übersicht!$C$2:$L$67,10,FALSE)</f>
        <v>-</v>
      </c>
      <c r="U1869" s="25">
        <f>VLOOKUP(A1869,Übersicht!$C$2:$M$67,11,FALSE)</f>
        <v>3300.0000000000005</v>
      </c>
      <c r="V1869" s="25" t="str">
        <f>VLOOKUP(A1869,Übersicht!$C$2:$N$67,12,FALSE)</f>
        <v>-</v>
      </c>
      <c r="W1869" s="25" t="str">
        <f>VLOOKUP(A1869,Übersicht!$C$2:$O$67,13,FALSE)</f>
        <v>-</v>
      </c>
      <c r="X1869" s="4" t="s">
        <v>67</v>
      </c>
    </row>
    <row r="1870" spans="1:24" x14ac:dyDescent="0.35">
      <c r="A1870" s="3">
        <v>4604</v>
      </c>
      <c r="B1870" t="s">
        <v>52</v>
      </c>
      <c r="C1870" t="s">
        <v>65</v>
      </c>
      <c r="D1870" s="23">
        <f>VLOOKUP(A1870,Übersicht!$C$2:$D$67,2,FALSE)</f>
        <v>0</v>
      </c>
      <c r="E1870" s="23">
        <f>VLOOKUP(A1870,Übersicht!$C$2:$E$67,3,FALSE)</f>
        <v>0</v>
      </c>
      <c r="F1870" s="3">
        <v>1864</v>
      </c>
      <c r="G1870" s="3">
        <f>VLOOKUP(A1870,Übersicht!$C$2:$P$67,14,FALSE)</f>
        <v>10</v>
      </c>
      <c r="H1870" s="3">
        <v>1</v>
      </c>
      <c r="I1870" s="24">
        <v>20591.129723464441</v>
      </c>
      <c r="J1870" s="3">
        <v>2013</v>
      </c>
      <c r="K1870" s="4">
        <f>IF(M1870-('MKG (best case)'!$K$2-J1870)&lt;=0,0,M1870-('MKG (best case)'!$K$2-J1870))</f>
        <v>22</v>
      </c>
      <c r="L1870" s="21">
        <f>VLOOKUP(A1870,Übersicht!$C$2:$F$67,4,FALSE)</f>
        <v>30</v>
      </c>
      <c r="M1870" s="21">
        <f>VLOOKUP(A1870,Übersicht!$C$2:$F$67,4,FALSE)</f>
        <v>30</v>
      </c>
      <c r="N1870" s="3" t="s">
        <v>67</v>
      </c>
      <c r="O1870" s="3">
        <v>1</v>
      </c>
      <c r="P1870" s="4">
        <f>VLOOKUP(A1870,Übersicht!$C$2:$I$67,7,FALSE)*100</f>
        <v>20</v>
      </c>
      <c r="Q1870" s="4" t="s">
        <v>67</v>
      </c>
      <c r="R1870" s="4">
        <f>VLOOKUP(A1870,Übersicht!$C$2:$J$67,8,FALSE)*100</f>
        <v>100</v>
      </c>
      <c r="S1870" s="4" t="str">
        <f>VLOOKUP(A1870,Übersicht!$C$2:$K$67,9,FALSE)</f>
        <v>-</v>
      </c>
      <c r="T1870" s="4" t="str">
        <f>VLOOKUP(A1870,Übersicht!$C$2:$L$67,10,FALSE)</f>
        <v>-</v>
      </c>
      <c r="U1870" s="25">
        <f>VLOOKUP(A1870,Übersicht!$C$2:$M$67,11,FALSE)</f>
        <v>3300.0000000000005</v>
      </c>
      <c r="V1870" s="25" t="str">
        <f>VLOOKUP(A1870,Übersicht!$C$2:$N$67,12,FALSE)</f>
        <v>-</v>
      </c>
      <c r="W1870" s="25" t="str">
        <f>VLOOKUP(A1870,Übersicht!$C$2:$O$67,13,FALSE)</f>
        <v>-</v>
      </c>
      <c r="X1870" s="4" t="s">
        <v>67</v>
      </c>
    </row>
    <row r="1871" spans="1:24" x14ac:dyDescent="0.35">
      <c r="A1871" s="3">
        <v>4604</v>
      </c>
      <c r="B1871" t="s">
        <v>52</v>
      </c>
      <c r="C1871" t="s">
        <v>65</v>
      </c>
      <c r="D1871" s="23">
        <f>VLOOKUP(A1871,Übersicht!$C$2:$D$67,2,FALSE)</f>
        <v>0</v>
      </c>
      <c r="E1871" s="23">
        <f>VLOOKUP(A1871,Übersicht!$C$2:$E$67,3,FALSE)</f>
        <v>0</v>
      </c>
      <c r="F1871" s="3">
        <v>1865</v>
      </c>
      <c r="G1871" s="3">
        <f>VLOOKUP(A1871,Übersicht!$C$2:$P$67,14,FALSE)</f>
        <v>10</v>
      </c>
      <c r="H1871" s="3">
        <v>1</v>
      </c>
      <c r="I1871" s="24">
        <v>20591.129723464441</v>
      </c>
      <c r="J1871" s="3">
        <v>2012</v>
      </c>
      <c r="K1871" s="4">
        <f>IF(M1871-('MKG (best case)'!$K$2-J1871)&lt;=0,0,M1871-('MKG (best case)'!$K$2-J1871))</f>
        <v>21</v>
      </c>
      <c r="L1871" s="21">
        <f>VLOOKUP(A1871,Übersicht!$C$2:$F$67,4,FALSE)</f>
        <v>30</v>
      </c>
      <c r="M1871" s="21">
        <f>VLOOKUP(A1871,Übersicht!$C$2:$F$67,4,FALSE)</f>
        <v>30</v>
      </c>
      <c r="N1871" s="3" t="s">
        <v>67</v>
      </c>
      <c r="O1871" s="3">
        <v>1</v>
      </c>
      <c r="P1871" s="4">
        <f>VLOOKUP(A1871,Übersicht!$C$2:$I$67,7,FALSE)*100</f>
        <v>20</v>
      </c>
      <c r="Q1871" s="4" t="s">
        <v>67</v>
      </c>
      <c r="R1871" s="4">
        <f>VLOOKUP(A1871,Übersicht!$C$2:$J$67,8,FALSE)*100</f>
        <v>100</v>
      </c>
      <c r="S1871" s="4" t="str">
        <f>VLOOKUP(A1871,Übersicht!$C$2:$K$67,9,FALSE)</f>
        <v>-</v>
      </c>
      <c r="T1871" s="4" t="str">
        <f>VLOOKUP(A1871,Übersicht!$C$2:$L$67,10,FALSE)</f>
        <v>-</v>
      </c>
      <c r="U1871" s="25">
        <f>VLOOKUP(A1871,Übersicht!$C$2:$M$67,11,FALSE)</f>
        <v>3300.0000000000005</v>
      </c>
      <c r="V1871" s="25" t="str">
        <f>VLOOKUP(A1871,Übersicht!$C$2:$N$67,12,FALSE)</f>
        <v>-</v>
      </c>
      <c r="W1871" s="25" t="str">
        <f>VLOOKUP(A1871,Übersicht!$C$2:$O$67,13,FALSE)</f>
        <v>-</v>
      </c>
      <c r="X1871" s="4" t="s">
        <v>67</v>
      </c>
    </row>
    <row r="1872" spans="1:24" x14ac:dyDescent="0.35">
      <c r="A1872" s="3">
        <v>4604</v>
      </c>
      <c r="B1872" t="s">
        <v>52</v>
      </c>
      <c r="C1872" t="s">
        <v>65</v>
      </c>
      <c r="D1872" s="23">
        <f>VLOOKUP(A1872,Übersicht!$C$2:$D$67,2,FALSE)</f>
        <v>0</v>
      </c>
      <c r="E1872" s="23">
        <f>VLOOKUP(A1872,Übersicht!$C$2:$E$67,3,FALSE)</f>
        <v>0</v>
      </c>
      <c r="F1872" s="3">
        <v>1866</v>
      </c>
      <c r="G1872" s="3">
        <f>VLOOKUP(A1872,Übersicht!$C$2:$P$67,14,FALSE)</f>
        <v>10</v>
      </c>
      <c r="H1872" s="3">
        <v>1</v>
      </c>
      <c r="I1872" s="24">
        <v>20591.129723464441</v>
      </c>
      <c r="J1872" s="3">
        <v>2011</v>
      </c>
      <c r="K1872" s="4">
        <f>IF(M1872-('MKG (best case)'!$K$2-J1872)&lt;=0,0,M1872-('MKG (best case)'!$K$2-J1872))</f>
        <v>20</v>
      </c>
      <c r="L1872" s="21">
        <f>VLOOKUP(A1872,Übersicht!$C$2:$F$67,4,FALSE)</f>
        <v>30</v>
      </c>
      <c r="M1872" s="21">
        <f>VLOOKUP(A1872,Übersicht!$C$2:$F$67,4,FALSE)</f>
        <v>30</v>
      </c>
      <c r="N1872" s="3" t="s">
        <v>67</v>
      </c>
      <c r="O1872" s="3">
        <v>1</v>
      </c>
      <c r="P1872" s="4">
        <f>VLOOKUP(A1872,Übersicht!$C$2:$I$67,7,FALSE)*100</f>
        <v>20</v>
      </c>
      <c r="Q1872" s="4" t="s">
        <v>67</v>
      </c>
      <c r="R1872" s="4">
        <f>VLOOKUP(A1872,Übersicht!$C$2:$J$67,8,FALSE)*100</f>
        <v>100</v>
      </c>
      <c r="S1872" s="4" t="str">
        <f>VLOOKUP(A1872,Übersicht!$C$2:$K$67,9,FALSE)</f>
        <v>-</v>
      </c>
      <c r="T1872" s="4" t="str">
        <f>VLOOKUP(A1872,Übersicht!$C$2:$L$67,10,FALSE)</f>
        <v>-</v>
      </c>
      <c r="U1872" s="25">
        <f>VLOOKUP(A1872,Übersicht!$C$2:$M$67,11,FALSE)</f>
        <v>3300.0000000000005</v>
      </c>
      <c r="V1872" s="25" t="str">
        <f>VLOOKUP(A1872,Übersicht!$C$2:$N$67,12,FALSE)</f>
        <v>-</v>
      </c>
      <c r="W1872" s="25" t="str">
        <f>VLOOKUP(A1872,Übersicht!$C$2:$O$67,13,FALSE)</f>
        <v>-</v>
      </c>
      <c r="X1872" s="4" t="s">
        <v>67</v>
      </c>
    </row>
    <row r="1873" spans="1:24" x14ac:dyDescent="0.35">
      <c r="A1873" s="3">
        <v>4604</v>
      </c>
      <c r="B1873" t="s">
        <v>52</v>
      </c>
      <c r="C1873" t="s">
        <v>65</v>
      </c>
      <c r="D1873" s="23">
        <f>VLOOKUP(A1873,Übersicht!$C$2:$D$67,2,FALSE)</f>
        <v>0</v>
      </c>
      <c r="E1873" s="23">
        <f>VLOOKUP(A1873,Übersicht!$C$2:$E$67,3,FALSE)</f>
        <v>0</v>
      </c>
      <c r="F1873" s="3">
        <v>1867</v>
      </c>
      <c r="G1873" s="3">
        <f>VLOOKUP(A1873,Übersicht!$C$2:$P$67,14,FALSE)</f>
        <v>10</v>
      </c>
      <c r="H1873" s="3">
        <v>1</v>
      </c>
      <c r="I1873" s="24">
        <v>20591.129723464441</v>
      </c>
      <c r="J1873" s="3">
        <v>2010</v>
      </c>
      <c r="K1873" s="4">
        <f>IF(M1873-('MKG (best case)'!$K$2-J1873)&lt;=0,0,M1873-('MKG (best case)'!$K$2-J1873))</f>
        <v>19</v>
      </c>
      <c r="L1873" s="21">
        <f>VLOOKUP(A1873,Übersicht!$C$2:$F$67,4,FALSE)</f>
        <v>30</v>
      </c>
      <c r="M1873" s="21">
        <f>VLOOKUP(A1873,Übersicht!$C$2:$F$67,4,FALSE)</f>
        <v>30</v>
      </c>
      <c r="N1873" s="3" t="s">
        <v>67</v>
      </c>
      <c r="O1873" s="3">
        <v>1</v>
      </c>
      <c r="P1873" s="4">
        <f>VLOOKUP(A1873,Übersicht!$C$2:$I$67,7,FALSE)*100</f>
        <v>20</v>
      </c>
      <c r="Q1873" s="4" t="s">
        <v>67</v>
      </c>
      <c r="R1873" s="4">
        <f>VLOOKUP(A1873,Übersicht!$C$2:$J$67,8,FALSE)*100</f>
        <v>100</v>
      </c>
      <c r="S1873" s="4" t="str">
        <f>VLOOKUP(A1873,Übersicht!$C$2:$K$67,9,FALSE)</f>
        <v>-</v>
      </c>
      <c r="T1873" s="4" t="str">
        <f>VLOOKUP(A1873,Übersicht!$C$2:$L$67,10,FALSE)</f>
        <v>-</v>
      </c>
      <c r="U1873" s="25">
        <f>VLOOKUP(A1873,Übersicht!$C$2:$M$67,11,FALSE)</f>
        <v>3300.0000000000005</v>
      </c>
      <c r="V1873" s="25" t="str">
        <f>VLOOKUP(A1873,Übersicht!$C$2:$N$67,12,FALSE)</f>
        <v>-</v>
      </c>
      <c r="W1873" s="25" t="str">
        <f>VLOOKUP(A1873,Übersicht!$C$2:$O$67,13,FALSE)</f>
        <v>-</v>
      </c>
      <c r="X1873" s="4" t="s">
        <v>67</v>
      </c>
    </row>
    <row r="1874" spans="1:24" x14ac:dyDescent="0.35">
      <c r="A1874" s="3">
        <v>4604</v>
      </c>
      <c r="B1874" t="s">
        <v>52</v>
      </c>
      <c r="C1874" t="s">
        <v>65</v>
      </c>
      <c r="D1874" s="23">
        <f>VLOOKUP(A1874,Übersicht!$C$2:$D$67,2,FALSE)</f>
        <v>0</v>
      </c>
      <c r="E1874" s="23">
        <f>VLOOKUP(A1874,Übersicht!$C$2:$E$67,3,FALSE)</f>
        <v>0</v>
      </c>
      <c r="F1874" s="3">
        <v>1868</v>
      </c>
      <c r="G1874" s="3">
        <f>VLOOKUP(A1874,Übersicht!$C$2:$P$67,14,FALSE)</f>
        <v>10</v>
      </c>
      <c r="H1874" s="3">
        <v>1</v>
      </c>
      <c r="I1874" s="24">
        <v>18737.582101350479</v>
      </c>
      <c r="J1874" s="3">
        <v>2009</v>
      </c>
      <c r="K1874" s="4">
        <f>IF(M1874-('MKG (best case)'!$K$2-J1874)&lt;=0,0,M1874-('MKG (best case)'!$K$2-J1874))</f>
        <v>18</v>
      </c>
      <c r="L1874" s="21">
        <f>VLOOKUP(A1874,Übersicht!$C$2:$F$67,4,FALSE)</f>
        <v>30</v>
      </c>
      <c r="M1874" s="21">
        <f>VLOOKUP(A1874,Übersicht!$C$2:$F$67,4,FALSE)</f>
        <v>30</v>
      </c>
      <c r="N1874" s="3" t="s">
        <v>67</v>
      </c>
      <c r="O1874" s="3">
        <v>1</v>
      </c>
      <c r="P1874" s="4">
        <f>VLOOKUP(A1874,Übersicht!$C$2:$I$67,7,FALSE)*100</f>
        <v>20</v>
      </c>
      <c r="Q1874" s="4" t="s">
        <v>67</v>
      </c>
      <c r="R1874" s="4">
        <f>VLOOKUP(A1874,Übersicht!$C$2:$J$67,8,FALSE)*100</f>
        <v>100</v>
      </c>
      <c r="S1874" s="4" t="str">
        <f>VLOOKUP(A1874,Übersicht!$C$2:$K$67,9,FALSE)</f>
        <v>-</v>
      </c>
      <c r="T1874" s="4" t="str">
        <f>VLOOKUP(A1874,Übersicht!$C$2:$L$67,10,FALSE)</f>
        <v>-</v>
      </c>
      <c r="U1874" s="25">
        <f>VLOOKUP(A1874,Übersicht!$C$2:$M$67,11,FALSE)</f>
        <v>3300.0000000000005</v>
      </c>
      <c r="V1874" s="25" t="str">
        <f>VLOOKUP(A1874,Übersicht!$C$2:$N$67,12,FALSE)</f>
        <v>-</v>
      </c>
      <c r="W1874" s="25" t="str">
        <f>VLOOKUP(A1874,Übersicht!$C$2:$O$67,13,FALSE)</f>
        <v>-</v>
      </c>
      <c r="X1874" s="4" t="s">
        <v>67</v>
      </c>
    </row>
    <row r="1875" spans="1:24" x14ac:dyDescent="0.35">
      <c r="A1875" s="3">
        <v>4604</v>
      </c>
      <c r="B1875" t="s">
        <v>52</v>
      </c>
      <c r="C1875" t="s">
        <v>65</v>
      </c>
      <c r="D1875" s="23">
        <f>VLOOKUP(A1875,Übersicht!$C$2:$D$67,2,FALSE)</f>
        <v>0</v>
      </c>
      <c r="E1875" s="23">
        <f>VLOOKUP(A1875,Übersicht!$C$2:$E$67,3,FALSE)</f>
        <v>0</v>
      </c>
      <c r="F1875" s="3">
        <v>1869</v>
      </c>
      <c r="G1875" s="3">
        <f>VLOOKUP(A1875,Übersicht!$C$2:$P$67,14,FALSE)</f>
        <v>10</v>
      </c>
      <c r="H1875" s="3">
        <v>1</v>
      </c>
      <c r="I1875" s="24">
        <v>18737.582101350479</v>
      </c>
      <c r="J1875" s="3">
        <v>2008</v>
      </c>
      <c r="K1875" s="4">
        <f>IF(M1875-('MKG (best case)'!$K$2-J1875)&lt;=0,0,M1875-('MKG (best case)'!$K$2-J1875))</f>
        <v>17</v>
      </c>
      <c r="L1875" s="21">
        <f>VLOOKUP(A1875,Übersicht!$C$2:$F$67,4,FALSE)</f>
        <v>30</v>
      </c>
      <c r="M1875" s="21">
        <f>VLOOKUP(A1875,Übersicht!$C$2:$F$67,4,FALSE)</f>
        <v>30</v>
      </c>
      <c r="N1875" s="3" t="s">
        <v>67</v>
      </c>
      <c r="O1875" s="3">
        <v>1</v>
      </c>
      <c r="P1875" s="4">
        <f>VLOOKUP(A1875,Übersicht!$C$2:$I$67,7,FALSE)*100</f>
        <v>20</v>
      </c>
      <c r="Q1875" s="4" t="s">
        <v>67</v>
      </c>
      <c r="R1875" s="4">
        <f>VLOOKUP(A1875,Übersicht!$C$2:$J$67,8,FALSE)*100</f>
        <v>100</v>
      </c>
      <c r="S1875" s="4" t="str">
        <f>VLOOKUP(A1875,Übersicht!$C$2:$K$67,9,FALSE)</f>
        <v>-</v>
      </c>
      <c r="T1875" s="4" t="str">
        <f>VLOOKUP(A1875,Übersicht!$C$2:$L$67,10,FALSE)</f>
        <v>-</v>
      </c>
      <c r="U1875" s="25">
        <f>VLOOKUP(A1875,Übersicht!$C$2:$M$67,11,FALSE)</f>
        <v>3300.0000000000005</v>
      </c>
      <c r="V1875" s="25" t="str">
        <f>VLOOKUP(A1875,Übersicht!$C$2:$N$67,12,FALSE)</f>
        <v>-</v>
      </c>
      <c r="W1875" s="25" t="str">
        <f>VLOOKUP(A1875,Übersicht!$C$2:$O$67,13,FALSE)</f>
        <v>-</v>
      </c>
      <c r="X1875" s="4" t="s">
        <v>67</v>
      </c>
    </row>
    <row r="1876" spans="1:24" x14ac:dyDescent="0.35">
      <c r="A1876" s="3">
        <v>4604</v>
      </c>
      <c r="B1876" t="s">
        <v>52</v>
      </c>
      <c r="C1876" t="s">
        <v>65</v>
      </c>
      <c r="D1876" s="23">
        <f>VLOOKUP(A1876,Übersicht!$C$2:$D$67,2,FALSE)</f>
        <v>0</v>
      </c>
      <c r="E1876" s="23">
        <f>VLOOKUP(A1876,Übersicht!$C$2:$E$67,3,FALSE)</f>
        <v>0</v>
      </c>
      <c r="F1876" s="3">
        <v>1870</v>
      </c>
      <c r="G1876" s="3">
        <f>VLOOKUP(A1876,Übersicht!$C$2:$P$67,14,FALSE)</f>
        <v>10</v>
      </c>
      <c r="H1876" s="3">
        <v>1</v>
      </c>
      <c r="I1876" s="24">
        <v>18737.582101350479</v>
      </c>
      <c r="J1876" s="3">
        <v>2007</v>
      </c>
      <c r="K1876" s="4">
        <f>IF(M1876-('MKG (best case)'!$K$2-J1876)&lt;=0,0,M1876-('MKG (best case)'!$K$2-J1876))</f>
        <v>16</v>
      </c>
      <c r="L1876" s="21">
        <f>VLOOKUP(A1876,Übersicht!$C$2:$F$67,4,FALSE)</f>
        <v>30</v>
      </c>
      <c r="M1876" s="21">
        <f>VLOOKUP(A1876,Übersicht!$C$2:$F$67,4,FALSE)</f>
        <v>30</v>
      </c>
      <c r="N1876" s="3" t="s">
        <v>67</v>
      </c>
      <c r="O1876" s="3">
        <v>1</v>
      </c>
      <c r="P1876" s="4">
        <f>VLOOKUP(A1876,Übersicht!$C$2:$I$67,7,FALSE)*100</f>
        <v>20</v>
      </c>
      <c r="Q1876" s="4" t="s">
        <v>67</v>
      </c>
      <c r="R1876" s="4">
        <f>VLOOKUP(A1876,Übersicht!$C$2:$J$67,8,FALSE)*100</f>
        <v>100</v>
      </c>
      <c r="S1876" s="4" t="str">
        <f>VLOOKUP(A1876,Übersicht!$C$2:$K$67,9,FALSE)</f>
        <v>-</v>
      </c>
      <c r="T1876" s="4" t="str">
        <f>VLOOKUP(A1876,Übersicht!$C$2:$L$67,10,FALSE)</f>
        <v>-</v>
      </c>
      <c r="U1876" s="25">
        <f>VLOOKUP(A1876,Übersicht!$C$2:$M$67,11,FALSE)</f>
        <v>3300.0000000000005</v>
      </c>
      <c r="V1876" s="25" t="str">
        <f>VLOOKUP(A1876,Übersicht!$C$2:$N$67,12,FALSE)</f>
        <v>-</v>
      </c>
      <c r="W1876" s="25" t="str">
        <f>VLOOKUP(A1876,Übersicht!$C$2:$O$67,13,FALSE)</f>
        <v>-</v>
      </c>
      <c r="X1876" s="4" t="s">
        <v>67</v>
      </c>
    </row>
    <row r="1877" spans="1:24" x14ac:dyDescent="0.35">
      <c r="A1877" s="3">
        <v>4604</v>
      </c>
      <c r="B1877" t="s">
        <v>52</v>
      </c>
      <c r="C1877" t="s">
        <v>65</v>
      </c>
      <c r="D1877" s="23">
        <f>VLOOKUP(A1877,Übersicht!$C$2:$D$67,2,FALSE)</f>
        <v>0</v>
      </c>
      <c r="E1877" s="23">
        <f>VLOOKUP(A1877,Übersicht!$C$2:$E$67,3,FALSE)</f>
        <v>0</v>
      </c>
      <c r="F1877" s="3">
        <v>1871</v>
      </c>
      <c r="G1877" s="3">
        <f>VLOOKUP(A1877,Übersicht!$C$2:$P$67,14,FALSE)</f>
        <v>10</v>
      </c>
      <c r="H1877" s="3">
        <v>1</v>
      </c>
      <c r="I1877" s="24">
        <v>18737.582101350479</v>
      </c>
      <c r="J1877" s="3">
        <v>2006</v>
      </c>
      <c r="K1877" s="4">
        <f>IF(M1877-('MKG (best case)'!$K$2-J1877)&lt;=0,0,M1877-('MKG (best case)'!$K$2-J1877))</f>
        <v>15</v>
      </c>
      <c r="L1877" s="21">
        <f>VLOOKUP(A1877,Übersicht!$C$2:$F$67,4,FALSE)</f>
        <v>30</v>
      </c>
      <c r="M1877" s="21">
        <f>VLOOKUP(A1877,Übersicht!$C$2:$F$67,4,FALSE)</f>
        <v>30</v>
      </c>
      <c r="N1877" s="3" t="s">
        <v>67</v>
      </c>
      <c r="O1877" s="3">
        <v>1</v>
      </c>
      <c r="P1877" s="4">
        <f>VLOOKUP(A1877,Übersicht!$C$2:$I$67,7,FALSE)*100</f>
        <v>20</v>
      </c>
      <c r="Q1877" s="4" t="s">
        <v>67</v>
      </c>
      <c r="R1877" s="4">
        <f>VLOOKUP(A1877,Übersicht!$C$2:$J$67,8,FALSE)*100</f>
        <v>100</v>
      </c>
      <c r="S1877" s="4" t="str">
        <f>VLOOKUP(A1877,Übersicht!$C$2:$K$67,9,FALSE)</f>
        <v>-</v>
      </c>
      <c r="T1877" s="4" t="str">
        <f>VLOOKUP(A1877,Übersicht!$C$2:$L$67,10,FALSE)</f>
        <v>-</v>
      </c>
      <c r="U1877" s="25">
        <f>VLOOKUP(A1877,Übersicht!$C$2:$M$67,11,FALSE)</f>
        <v>3300.0000000000005</v>
      </c>
      <c r="V1877" s="25" t="str">
        <f>VLOOKUP(A1877,Übersicht!$C$2:$N$67,12,FALSE)</f>
        <v>-</v>
      </c>
      <c r="W1877" s="25" t="str">
        <f>VLOOKUP(A1877,Übersicht!$C$2:$O$67,13,FALSE)</f>
        <v>-</v>
      </c>
      <c r="X1877" s="4" t="s">
        <v>67</v>
      </c>
    </row>
    <row r="1878" spans="1:24" x14ac:dyDescent="0.35">
      <c r="A1878" s="3">
        <v>4604</v>
      </c>
      <c r="B1878" t="s">
        <v>52</v>
      </c>
      <c r="C1878" t="s">
        <v>65</v>
      </c>
      <c r="D1878" s="23">
        <f>VLOOKUP(A1878,Übersicht!$C$2:$D$67,2,FALSE)</f>
        <v>0</v>
      </c>
      <c r="E1878" s="23">
        <f>VLOOKUP(A1878,Übersicht!$C$2:$E$67,3,FALSE)</f>
        <v>0</v>
      </c>
      <c r="F1878" s="3">
        <v>1872</v>
      </c>
      <c r="G1878" s="3">
        <f>VLOOKUP(A1878,Übersicht!$C$2:$P$67,14,FALSE)</f>
        <v>10</v>
      </c>
      <c r="H1878" s="3">
        <v>1</v>
      </c>
      <c r="I1878" s="24">
        <v>18737.582101350479</v>
      </c>
      <c r="J1878" s="3">
        <v>2005</v>
      </c>
      <c r="K1878" s="4">
        <f>IF(M1878-('MKG (best case)'!$K$2-J1878)&lt;=0,0,M1878-('MKG (best case)'!$K$2-J1878))</f>
        <v>14</v>
      </c>
      <c r="L1878" s="21">
        <f>VLOOKUP(A1878,Übersicht!$C$2:$F$67,4,FALSE)</f>
        <v>30</v>
      </c>
      <c r="M1878" s="21">
        <f>VLOOKUP(A1878,Übersicht!$C$2:$F$67,4,FALSE)</f>
        <v>30</v>
      </c>
      <c r="N1878" s="3" t="s">
        <v>67</v>
      </c>
      <c r="O1878" s="3">
        <v>1</v>
      </c>
      <c r="P1878" s="4">
        <f>VLOOKUP(A1878,Übersicht!$C$2:$I$67,7,FALSE)*100</f>
        <v>20</v>
      </c>
      <c r="Q1878" s="4" t="s">
        <v>67</v>
      </c>
      <c r="R1878" s="4">
        <f>VLOOKUP(A1878,Übersicht!$C$2:$J$67,8,FALSE)*100</f>
        <v>100</v>
      </c>
      <c r="S1878" s="4" t="str">
        <f>VLOOKUP(A1878,Übersicht!$C$2:$K$67,9,FALSE)</f>
        <v>-</v>
      </c>
      <c r="T1878" s="4" t="str">
        <f>VLOOKUP(A1878,Übersicht!$C$2:$L$67,10,FALSE)</f>
        <v>-</v>
      </c>
      <c r="U1878" s="25">
        <f>VLOOKUP(A1878,Übersicht!$C$2:$M$67,11,FALSE)</f>
        <v>3300.0000000000005</v>
      </c>
      <c r="V1878" s="25" t="str">
        <f>VLOOKUP(A1878,Übersicht!$C$2:$N$67,12,FALSE)</f>
        <v>-</v>
      </c>
      <c r="W1878" s="25" t="str">
        <f>VLOOKUP(A1878,Übersicht!$C$2:$O$67,13,FALSE)</f>
        <v>-</v>
      </c>
      <c r="X1878" s="4" t="s">
        <v>67</v>
      </c>
    </row>
    <row r="1879" spans="1:24" x14ac:dyDescent="0.35">
      <c r="A1879" s="3">
        <v>4604</v>
      </c>
      <c r="B1879" t="s">
        <v>52</v>
      </c>
      <c r="C1879" t="s">
        <v>65</v>
      </c>
      <c r="D1879" s="23">
        <f>VLOOKUP(A1879,Übersicht!$C$2:$D$67,2,FALSE)</f>
        <v>0</v>
      </c>
      <c r="E1879" s="23">
        <f>VLOOKUP(A1879,Übersicht!$C$2:$E$67,3,FALSE)</f>
        <v>0</v>
      </c>
      <c r="F1879" s="3">
        <v>1873</v>
      </c>
      <c r="G1879" s="3">
        <f>VLOOKUP(A1879,Übersicht!$C$2:$P$67,14,FALSE)</f>
        <v>10</v>
      </c>
      <c r="H1879" s="3">
        <v>1</v>
      </c>
      <c r="I1879" s="24">
        <v>21800.487612077504</v>
      </c>
      <c r="J1879" s="3">
        <v>2004</v>
      </c>
      <c r="K1879" s="4">
        <f>IF(M1879-('MKG (best case)'!$K$2-J1879)&lt;=0,0,M1879-('MKG (best case)'!$K$2-J1879))</f>
        <v>13</v>
      </c>
      <c r="L1879" s="21">
        <f>VLOOKUP(A1879,Übersicht!$C$2:$F$67,4,FALSE)</f>
        <v>30</v>
      </c>
      <c r="M1879" s="21">
        <f>VLOOKUP(A1879,Übersicht!$C$2:$F$67,4,FALSE)</f>
        <v>30</v>
      </c>
      <c r="N1879" s="3" t="s">
        <v>67</v>
      </c>
      <c r="O1879" s="3">
        <v>1</v>
      </c>
      <c r="P1879" s="4">
        <f>VLOOKUP(A1879,Übersicht!$C$2:$I$67,7,FALSE)*100</f>
        <v>20</v>
      </c>
      <c r="Q1879" s="4" t="s">
        <v>67</v>
      </c>
      <c r="R1879" s="4">
        <f>VLOOKUP(A1879,Übersicht!$C$2:$J$67,8,FALSE)*100</f>
        <v>100</v>
      </c>
      <c r="S1879" s="4" t="str">
        <f>VLOOKUP(A1879,Übersicht!$C$2:$K$67,9,FALSE)</f>
        <v>-</v>
      </c>
      <c r="T1879" s="4" t="str">
        <f>VLOOKUP(A1879,Übersicht!$C$2:$L$67,10,FALSE)</f>
        <v>-</v>
      </c>
      <c r="U1879" s="25">
        <f>VLOOKUP(A1879,Übersicht!$C$2:$M$67,11,FALSE)</f>
        <v>3300.0000000000005</v>
      </c>
      <c r="V1879" s="25" t="str">
        <f>VLOOKUP(A1879,Übersicht!$C$2:$N$67,12,FALSE)</f>
        <v>-</v>
      </c>
      <c r="W1879" s="25" t="str">
        <f>VLOOKUP(A1879,Übersicht!$C$2:$O$67,13,FALSE)</f>
        <v>-</v>
      </c>
      <c r="X1879" s="4" t="s">
        <v>67</v>
      </c>
    </row>
    <row r="1880" spans="1:24" x14ac:dyDescent="0.35">
      <c r="A1880" s="3">
        <v>4604</v>
      </c>
      <c r="B1880" t="s">
        <v>52</v>
      </c>
      <c r="C1880" t="s">
        <v>65</v>
      </c>
      <c r="D1880" s="23">
        <f>VLOOKUP(A1880,Übersicht!$C$2:$D$67,2,FALSE)</f>
        <v>0</v>
      </c>
      <c r="E1880" s="23">
        <f>VLOOKUP(A1880,Übersicht!$C$2:$E$67,3,FALSE)</f>
        <v>0</v>
      </c>
      <c r="F1880" s="3">
        <v>1874</v>
      </c>
      <c r="G1880" s="3">
        <f>VLOOKUP(A1880,Übersicht!$C$2:$P$67,14,FALSE)</f>
        <v>10</v>
      </c>
      <c r="H1880" s="3">
        <v>1</v>
      </c>
      <c r="I1880" s="24">
        <v>21800.487612077504</v>
      </c>
      <c r="J1880" s="3">
        <v>2003</v>
      </c>
      <c r="K1880" s="4">
        <f>IF(M1880-('MKG (best case)'!$K$2-J1880)&lt;=0,0,M1880-('MKG (best case)'!$K$2-J1880))</f>
        <v>12</v>
      </c>
      <c r="L1880" s="21">
        <f>VLOOKUP(A1880,Übersicht!$C$2:$F$67,4,FALSE)</f>
        <v>30</v>
      </c>
      <c r="M1880" s="21">
        <f>VLOOKUP(A1880,Übersicht!$C$2:$F$67,4,FALSE)</f>
        <v>30</v>
      </c>
      <c r="N1880" s="3" t="s">
        <v>67</v>
      </c>
      <c r="O1880" s="3">
        <v>1</v>
      </c>
      <c r="P1880" s="4">
        <f>VLOOKUP(A1880,Übersicht!$C$2:$I$67,7,FALSE)*100</f>
        <v>20</v>
      </c>
      <c r="Q1880" s="4" t="s">
        <v>67</v>
      </c>
      <c r="R1880" s="4">
        <f>VLOOKUP(A1880,Übersicht!$C$2:$J$67,8,FALSE)*100</f>
        <v>100</v>
      </c>
      <c r="S1880" s="4" t="str">
        <f>VLOOKUP(A1880,Übersicht!$C$2:$K$67,9,FALSE)</f>
        <v>-</v>
      </c>
      <c r="T1880" s="4" t="str">
        <f>VLOOKUP(A1880,Übersicht!$C$2:$L$67,10,FALSE)</f>
        <v>-</v>
      </c>
      <c r="U1880" s="25">
        <f>VLOOKUP(A1880,Übersicht!$C$2:$M$67,11,FALSE)</f>
        <v>3300.0000000000005</v>
      </c>
      <c r="V1880" s="25" t="str">
        <f>VLOOKUP(A1880,Übersicht!$C$2:$N$67,12,FALSE)</f>
        <v>-</v>
      </c>
      <c r="W1880" s="25" t="str">
        <f>VLOOKUP(A1880,Übersicht!$C$2:$O$67,13,FALSE)</f>
        <v>-</v>
      </c>
      <c r="X1880" s="4" t="s">
        <v>67</v>
      </c>
    </row>
    <row r="1881" spans="1:24" x14ac:dyDescent="0.35">
      <c r="A1881" s="3">
        <v>4604</v>
      </c>
      <c r="B1881" t="s">
        <v>52</v>
      </c>
      <c r="C1881" t="s">
        <v>65</v>
      </c>
      <c r="D1881" s="23">
        <f>VLOOKUP(A1881,Übersicht!$C$2:$D$67,2,FALSE)</f>
        <v>0</v>
      </c>
      <c r="E1881" s="23">
        <f>VLOOKUP(A1881,Übersicht!$C$2:$E$67,3,FALSE)</f>
        <v>0</v>
      </c>
      <c r="F1881" s="3">
        <v>1875</v>
      </c>
      <c r="G1881" s="3">
        <f>VLOOKUP(A1881,Übersicht!$C$2:$P$67,14,FALSE)</f>
        <v>10</v>
      </c>
      <c r="H1881" s="3">
        <v>1</v>
      </c>
      <c r="I1881" s="24">
        <v>21800.487612077504</v>
      </c>
      <c r="J1881" s="3">
        <v>2002</v>
      </c>
      <c r="K1881" s="4">
        <f>IF(M1881-('MKG (best case)'!$K$2-J1881)&lt;=0,0,M1881-('MKG (best case)'!$K$2-J1881))</f>
        <v>11</v>
      </c>
      <c r="L1881" s="21">
        <f>VLOOKUP(A1881,Übersicht!$C$2:$F$67,4,FALSE)</f>
        <v>30</v>
      </c>
      <c r="M1881" s="21">
        <f>VLOOKUP(A1881,Übersicht!$C$2:$F$67,4,FALSE)</f>
        <v>30</v>
      </c>
      <c r="N1881" s="3" t="s">
        <v>67</v>
      </c>
      <c r="O1881" s="3">
        <v>1</v>
      </c>
      <c r="P1881" s="4">
        <f>VLOOKUP(A1881,Übersicht!$C$2:$I$67,7,FALSE)*100</f>
        <v>20</v>
      </c>
      <c r="Q1881" s="4" t="s">
        <v>67</v>
      </c>
      <c r="R1881" s="4">
        <f>VLOOKUP(A1881,Übersicht!$C$2:$J$67,8,FALSE)*100</f>
        <v>100</v>
      </c>
      <c r="S1881" s="4" t="str">
        <f>VLOOKUP(A1881,Übersicht!$C$2:$K$67,9,FALSE)</f>
        <v>-</v>
      </c>
      <c r="T1881" s="4" t="str">
        <f>VLOOKUP(A1881,Übersicht!$C$2:$L$67,10,FALSE)</f>
        <v>-</v>
      </c>
      <c r="U1881" s="25">
        <f>VLOOKUP(A1881,Übersicht!$C$2:$M$67,11,FALSE)</f>
        <v>3300.0000000000005</v>
      </c>
      <c r="V1881" s="25" t="str">
        <f>VLOOKUP(A1881,Übersicht!$C$2:$N$67,12,FALSE)</f>
        <v>-</v>
      </c>
      <c r="W1881" s="25" t="str">
        <f>VLOOKUP(A1881,Übersicht!$C$2:$O$67,13,FALSE)</f>
        <v>-</v>
      </c>
      <c r="X1881" s="4" t="s">
        <v>67</v>
      </c>
    </row>
    <row r="1882" spans="1:24" x14ac:dyDescent="0.35">
      <c r="A1882" s="3">
        <v>4604</v>
      </c>
      <c r="B1882" t="s">
        <v>52</v>
      </c>
      <c r="C1882" t="s">
        <v>65</v>
      </c>
      <c r="D1882" s="23">
        <f>VLOOKUP(A1882,Übersicht!$C$2:$D$67,2,FALSE)</f>
        <v>0</v>
      </c>
      <c r="E1882" s="23">
        <f>VLOOKUP(A1882,Übersicht!$C$2:$E$67,3,FALSE)</f>
        <v>0</v>
      </c>
      <c r="F1882" s="3">
        <v>1876</v>
      </c>
      <c r="G1882" s="3">
        <f>VLOOKUP(A1882,Übersicht!$C$2:$P$67,14,FALSE)</f>
        <v>10</v>
      </c>
      <c r="H1882" s="3">
        <v>1</v>
      </c>
      <c r="I1882" s="24">
        <v>21800.487612077504</v>
      </c>
      <c r="J1882" s="3">
        <v>2001</v>
      </c>
      <c r="K1882" s="4">
        <f>IF(M1882-('MKG (best case)'!$K$2-J1882)&lt;=0,0,M1882-('MKG (best case)'!$K$2-J1882))</f>
        <v>10</v>
      </c>
      <c r="L1882" s="21">
        <f>VLOOKUP(A1882,Übersicht!$C$2:$F$67,4,FALSE)</f>
        <v>30</v>
      </c>
      <c r="M1882" s="21">
        <f>VLOOKUP(A1882,Übersicht!$C$2:$F$67,4,FALSE)</f>
        <v>30</v>
      </c>
      <c r="N1882" s="3" t="s">
        <v>67</v>
      </c>
      <c r="O1882" s="3">
        <v>1</v>
      </c>
      <c r="P1882" s="4">
        <f>VLOOKUP(A1882,Übersicht!$C$2:$I$67,7,FALSE)*100</f>
        <v>20</v>
      </c>
      <c r="Q1882" s="4" t="s">
        <v>67</v>
      </c>
      <c r="R1882" s="4">
        <f>VLOOKUP(A1882,Übersicht!$C$2:$J$67,8,FALSE)*100</f>
        <v>100</v>
      </c>
      <c r="S1882" s="4" t="str">
        <f>VLOOKUP(A1882,Übersicht!$C$2:$K$67,9,FALSE)</f>
        <v>-</v>
      </c>
      <c r="T1882" s="4" t="str">
        <f>VLOOKUP(A1882,Übersicht!$C$2:$L$67,10,FALSE)</f>
        <v>-</v>
      </c>
      <c r="U1882" s="25">
        <f>VLOOKUP(A1882,Übersicht!$C$2:$M$67,11,FALSE)</f>
        <v>3300.0000000000005</v>
      </c>
      <c r="V1882" s="25" t="str">
        <f>VLOOKUP(A1882,Übersicht!$C$2:$N$67,12,FALSE)</f>
        <v>-</v>
      </c>
      <c r="W1882" s="25" t="str">
        <f>VLOOKUP(A1882,Übersicht!$C$2:$O$67,13,FALSE)</f>
        <v>-</v>
      </c>
      <c r="X1882" s="4" t="s">
        <v>67</v>
      </c>
    </row>
    <row r="1883" spans="1:24" x14ac:dyDescent="0.35">
      <c r="A1883" s="3">
        <v>4604</v>
      </c>
      <c r="B1883" t="s">
        <v>52</v>
      </c>
      <c r="C1883" t="s">
        <v>65</v>
      </c>
      <c r="D1883" s="23">
        <f>VLOOKUP(A1883,Übersicht!$C$2:$D$67,2,FALSE)</f>
        <v>0</v>
      </c>
      <c r="E1883" s="23">
        <f>VLOOKUP(A1883,Übersicht!$C$2:$E$67,3,FALSE)</f>
        <v>0</v>
      </c>
      <c r="F1883" s="3">
        <v>1877</v>
      </c>
      <c r="G1883" s="3">
        <f>VLOOKUP(A1883,Übersicht!$C$2:$P$67,14,FALSE)</f>
        <v>10</v>
      </c>
      <c r="H1883" s="3">
        <v>1</v>
      </c>
      <c r="I1883" s="24">
        <v>21800.487612077504</v>
      </c>
      <c r="J1883" s="3">
        <v>2000</v>
      </c>
      <c r="K1883" s="4">
        <f>IF(M1883-('MKG (best case)'!$K$2-J1883)&lt;=0,0,M1883-('MKG (best case)'!$K$2-J1883))</f>
        <v>9</v>
      </c>
      <c r="L1883" s="21">
        <f>VLOOKUP(A1883,Übersicht!$C$2:$F$67,4,FALSE)</f>
        <v>30</v>
      </c>
      <c r="M1883" s="21">
        <f>VLOOKUP(A1883,Übersicht!$C$2:$F$67,4,FALSE)</f>
        <v>30</v>
      </c>
      <c r="N1883" s="3" t="s">
        <v>67</v>
      </c>
      <c r="O1883" s="3">
        <v>1</v>
      </c>
      <c r="P1883" s="4">
        <f>VLOOKUP(A1883,Übersicht!$C$2:$I$67,7,FALSE)*100</f>
        <v>20</v>
      </c>
      <c r="Q1883" s="4" t="s">
        <v>67</v>
      </c>
      <c r="R1883" s="4">
        <f>VLOOKUP(A1883,Übersicht!$C$2:$J$67,8,FALSE)*100</f>
        <v>100</v>
      </c>
      <c r="S1883" s="4" t="str">
        <f>VLOOKUP(A1883,Übersicht!$C$2:$K$67,9,FALSE)</f>
        <v>-</v>
      </c>
      <c r="T1883" s="4" t="str">
        <f>VLOOKUP(A1883,Übersicht!$C$2:$L$67,10,FALSE)</f>
        <v>-</v>
      </c>
      <c r="U1883" s="25">
        <f>VLOOKUP(A1883,Übersicht!$C$2:$M$67,11,FALSE)</f>
        <v>3300.0000000000005</v>
      </c>
      <c r="V1883" s="25" t="str">
        <f>VLOOKUP(A1883,Übersicht!$C$2:$N$67,12,FALSE)</f>
        <v>-</v>
      </c>
      <c r="W1883" s="25" t="str">
        <f>VLOOKUP(A1883,Übersicht!$C$2:$O$67,13,FALSE)</f>
        <v>-</v>
      </c>
      <c r="X1883" s="4" t="s">
        <v>67</v>
      </c>
    </row>
    <row r="1884" spans="1:24" x14ac:dyDescent="0.35">
      <c r="A1884" s="3">
        <v>4604</v>
      </c>
      <c r="B1884" t="s">
        <v>52</v>
      </c>
      <c r="C1884" t="s">
        <v>65</v>
      </c>
      <c r="D1884" s="23">
        <f>VLOOKUP(A1884,Übersicht!$C$2:$D$67,2,FALSE)</f>
        <v>0</v>
      </c>
      <c r="E1884" s="23">
        <f>VLOOKUP(A1884,Übersicht!$C$2:$E$67,3,FALSE)</f>
        <v>0</v>
      </c>
      <c r="F1884" s="3">
        <v>1878</v>
      </c>
      <c r="G1884" s="3">
        <f>VLOOKUP(A1884,Übersicht!$C$2:$P$67,14,FALSE)</f>
        <v>10</v>
      </c>
      <c r="H1884" s="3">
        <v>1</v>
      </c>
      <c r="I1884" s="24">
        <v>17849.772847379198</v>
      </c>
      <c r="J1884" s="3">
        <v>1999</v>
      </c>
      <c r="K1884" s="4">
        <f>IF(M1884-('MKG (best case)'!$K$2-J1884)&lt;=0,0,M1884-('MKG (best case)'!$K$2-J1884))</f>
        <v>8</v>
      </c>
      <c r="L1884" s="21">
        <f>VLOOKUP(A1884,Übersicht!$C$2:$F$67,4,FALSE)</f>
        <v>30</v>
      </c>
      <c r="M1884" s="21">
        <f>VLOOKUP(A1884,Übersicht!$C$2:$F$67,4,FALSE)</f>
        <v>30</v>
      </c>
      <c r="N1884" s="3" t="s">
        <v>67</v>
      </c>
      <c r="O1884" s="3">
        <v>1</v>
      </c>
      <c r="P1884" s="4">
        <f>VLOOKUP(A1884,Übersicht!$C$2:$I$67,7,FALSE)*100</f>
        <v>20</v>
      </c>
      <c r="Q1884" s="4" t="s">
        <v>67</v>
      </c>
      <c r="R1884" s="4">
        <f>VLOOKUP(A1884,Übersicht!$C$2:$J$67,8,FALSE)*100</f>
        <v>100</v>
      </c>
      <c r="S1884" s="4" t="str">
        <f>VLOOKUP(A1884,Übersicht!$C$2:$K$67,9,FALSE)</f>
        <v>-</v>
      </c>
      <c r="T1884" s="4" t="str">
        <f>VLOOKUP(A1884,Übersicht!$C$2:$L$67,10,FALSE)</f>
        <v>-</v>
      </c>
      <c r="U1884" s="25">
        <f>VLOOKUP(A1884,Übersicht!$C$2:$M$67,11,FALSE)</f>
        <v>3300.0000000000005</v>
      </c>
      <c r="V1884" s="25" t="str">
        <f>VLOOKUP(A1884,Übersicht!$C$2:$N$67,12,FALSE)</f>
        <v>-</v>
      </c>
      <c r="W1884" s="25" t="str">
        <f>VLOOKUP(A1884,Übersicht!$C$2:$O$67,13,FALSE)</f>
        <v>-</v>
      </c>
      <c r="X1884" s="4" t="s">
        <v>67</v>
      </c>
    </row>
    <row r="1885" spans="1:24" x14ac:dyDescent="0.35">
      <c r="A1885" s="3">
        <v>4604</v>
      </c>
      <c r="B1885" t="s">
        <v>52</v>
      </c>
      <c r="C1885" t="s">
        <v>65</v>
      </c>
      <c r="D1885" s="23">
        <f>VLOOKUP(A1885,Übersicht!$C$2:$D$67,2,FALSE)</f>
        <v>0</v>
      </c>
      <c r="E1885" s="23">
        <f>VLOOKUP(A1885,Übersicht!$C$2:$E$67,3,FALSE)</f>
        <v>0</v>
      </c>
      <c r="F1885" s="3">
        <v>1879</v>
      </c>
      <c r="G1885" s="3">
        <f>VLOOKUP(A1885,Übersicht!$C$2:$P$67,14,FALSE)</f>
        <v>10</v>
      </c>
      <c r="H1885" s="3">
        <v>1</v>
      </c>
      <c r="I1885" s="24">
        <v>17849.772847379198</v>
      </c>
      <c r="J1885" s="3">
        <v>1998</v>
      </c>
      <c r="K1885" s="4">
        <f>IF(M1885-('MKG (best case)'!$K$2-J1885)&lt;=0,0,M1885-('MKG (best case)'!$K$2-J1885))</f>
        <v>7</v>
      </c>
      <c r="L1885" s="21">
        <f>VLOOKUP(A1885,Übersicht!$C$2:$F$67,4,FALSE)</f>
        <v>30</v>
      </c>
      <c r="M1885" s="21">
        <f>VLOOKUP(A1885,Übersicht!$C$2:$F$67,4,FALSE)</f>
        <v>30</v>
      </c>
      <c r="N1885" s="3" t="s">
        <v>67</v>
      </c>
      <c r="O1885" s="3">
        <v>1</v>
      </c>
      <c r="P1885" s="4">
        <f>VLOOKUP(A1885,Übersicht!$C$2:$I$67,7,FALSE)*100</f>
        <v>20</v>
      </c>
      <c r="Q1885" s="4" t="s">
        <v>67</v>
      </c>
      <c r="R1885" s="4">
        <f>VLOOKUP(A1885,Übersicht!$C$2:$J$67,8,FALSE)*100</f>
        <v>100</v>
      </c>
      <c r="S1885" s="4" t="str">
        <f>VLOOKUP(A1885,Übersicht!$C$2:$K$67,9,FALSE)</f>
        <v>-</v>
      </c>
      <c r="T1885" s="4" t="str">
        <f>VLOOKUP(A1885,Übersicht!$C$2:$L$67,10,FALSE)</f>
        <v>-</v>
      </c>
      <c r="U1885" s="25">
        <f>VLOOKUP(A1885,Übersicht!$C$2:$M$67,11,FALSE)</f>
        <v>3300.0000000000005</v>
      </c>
      <c r="V1885" s="25" t="str">
        <f>VLOOKUP(A1885,Übersicht!$C$2:$N$67,12,FALSE)</f>
        <v>-</v>
      </c>
      <c r="W1885" s="25" t="str">
        <f>VLOOKUP(A1885,Übersicht!$C$2:$O$67,13,FALSE)</f>
        <v>-</v>
      </c>
      <c r="X1885" s="4" t="s">
        <v>67</v>
      </c>
    </row>
    <row r="1886" spans="1:24" x14ac:dyDescent="0.35">
      <c r="A1886" s="3">
        <v>4604</v>
      </c>
      <c r="B1886" t="s">
        <v>52</v>
      </c>
      <c r="C1886" t="s">
        <v>65</v>
      </c>
      <c r="D1886" s="23">
        <f>VLOOKUP(A1886,Übersicht!$C$2:$D$67,2,FALSE)</f>
        <v>0</v>
      </c>
      <c r="E1886" s="23">
        <f>VLOOKUP(A1886,Übersicht!$C$2:$E$67,3,FALSE)</f>
        <v>0</v>
      </c>
      <c r="F1886" s="3">
        <v>1880</v>
      </c>
      <c r="G1886" s="3">
        <f>VLOOKUP(A1886,Übersicht!$C$2:$P$67,14,FALSE)</f>
        <v>10</v>
      </c>
      <c r="H1886" s="3">
        <v>1</v>
      </c>
      <c r="I1886" s="24">
        <v>17849.772847379198</v>
      </c>
      <c r="J1886" s="3">
        <v>1997</v>
      </c>
      <c r="K1886" s="4">
        <f>IF(M1886-('MKG (best case)'!$K$2-J1886)&lt;=0,0,M1886-('MKG (best case)'!$K$2-J1886))</f>
        <v>6</v>
      </c>
      <c r="L1886" s="21">
        <f>VLOOKUP(A1886,Übersicht!$C$2:$F$67,4,FALSE)</f>
        <v>30</v>
      </c>
      <c r="M1886" s="21">
        <f>VLOOKUP(A1886,Übersicht!$C$2:$F$67,4,FALSE)</f>
        <v>30</v>
      </c>
      <c r="N1886" s="3" t="s">
        <v>67</v>
      </c>
      <c r="O1886" s="3">
        <v>1</v>
      </c>
      <c r="P1886" s="4">
        <f>VLOOKUP(A1886,Übersicht!$C$2:$I$67,7,FALSE)*100</f>
        <v>20</v>
      </c>
      <c r="Q1886" s="4" t="s">
        <v>67</v>
      </c>
      <c r="R1886" s="4">
        <f>VLOOKUP(A1886,Übersicht!$C$2:$J$67,8,FALSE)*100</f>
        <v>100</v>
      </c>
      <c r="S1886" s="4" t="str">
        <f>VLOOKUP(A1886,Übersicht!$C$2:$K$67,9,FALSE)</f>
        <v>-</v>
      </c>
      <c r="T1886" s="4" t="str">
        <f>VLOOKUP(A1886,Übersicht!$C$2:$L$67,10,FALSE)</f>
        <v>-</v>
      </c>
      <c r="U1886" s="25">
        <f>VLOOKUP(A1886,Übersicht!$C$2:$M$67,11,FALSE)</f>
        <v>3300.0000000000005</v>
      </c>
      <c r="V1886" s="25" t="str">
        <f>VLOOKUP(A1886,Übersicht!$C$2:$N$67,12,FALSE)</f>
        <v>-</v>
      </c>
      <c r="W1886" s="25" t="str">
        <f>VLOOKUP(A1886,Übersicht!$C$2:$O$67,13,FALSE)</f>
        <v>-</v>
      </c>
      <c r="X1886" s="4" t="s">
        <v>67</v>
      </c>
    </row>
    <row r="1887" spans="1:24" x14ac:dyDescent="0.35">
      <c r="A1887" s="3">
        <v>4604</v>
      </c>
      <c r="B1887" t="s">
        <v>52</v>
      </c>
      <c r="C1887" t="s">
        <v>65</v>
      </c>
      <c r="D1887" s="23">
        <f>VLOOKUP(A1887,Übersicht!$C$2:$D$67,2,FALSE)</f>
        <v>0</v>
      </c>
      <c r="E1887" s="23">
        <f>VLOOKUP(A1887,Übersicht!$C$2:$E$67,3,FALSE)</f>
        <v>0</v>
      </c>
      <c r="F1887" s="3">
        <v>1881</v>
      </c>
      <c r="G1887" s="3">
        <f>VLOOKUP(A1887,Übersicht!$C$2:$P$67,14,FALSE)</f>
        <v>10</v>
      </c>
      <c r="H1887" s="3">
        <v>1</v>
      </c>
      <c r="I1887" s="24">
        <v>17849.772847379198</v>
      </c>
      <c r="J1887" s="3">
        <v>1996</v>
      </c>
      <c r="K1887" s="4">
        <f>IF(M1887-('MKG (best case)'!$K$2-J1887)&lt;=0,0,M1887-('MKG (best case)'!$K$2-J1887))</f>
        <v>5</v>
      </c>
      <c r="L1887" s="21">
        <f>VLOOKUP(A1887,Übersicht!$C$2:$F$67,4,FALSE)</f>
        <v>30</v>
      </c>
      <c r="M1887" s="21">
        <f>VLOOKUP(A1887,Übersicht!$C$2:$F$67,4,FALSE)</f>
        <v>30</v>
      </c>
      <c r="N1887" s="3" t="s">
        <v>67</v>
      </c>
      <c r="O1887" s="3">
        <v>1</v>
      </c>
      <c r="P1887" s="4">
        <f>VLOOKUP(A1887,Übersicht!$C$2:$I$67,7,FALSE)*100</f>
        <v>20</v>
      </c>
      <c r="Q1887" s="4" t="s">
        <v>67</v>
      </c>
      <c r="R1887" s="4">
        <f>VLOOKUP(A1887,Übersicht!$C$2:$J$67,8,FALSE)*100</f>
        <v>100</v>
      </c>
      <c r="S1887" s="4" t="str">
        <f>VLOOKUP(A1887,Übersicht!$C$2:$K$67,9,FALSE)</f>
        <v>-</v>
      </c>
      <c r="T1887" s="4" t="str">
        <f>VLOOKUP(A1887,Übersicht!$C$2:$L$67,10,FALSE)</f>
        <v>-</v>
      </c>
      <c r="U1887" s="25">
        <f>VLOOKUP(A1887,Übersicht!$C$2:$M$67,11,FALSE)</f>
        <v>3300.0000000000005</v>
      </c>
      <c r="V1887" s="25" t="str">
        <f>VLOOKUP(A1887,Übersicht!$C$2:$N$67,12,FALSE)</f>
        <v>-</v>
      </c>
      <c r="W1887" s="25" t="str">
        <f>VLOOKUP(A1887,Übersicht!$C$2:$O$67,13,FALSE)</f>
        <v>-</v>
      </c>
      <c r="X1887" s="4" t="s">
        <v>67</v>
      </c>
    </row>
    <row r="1888" spans="1:24" x14ac:dyDescent="0.35">
      <c r="A1888" s="3">
        <v>4604</v>
      </c>
      <c r="B1888" t="s">
        <v>52</v>
      </c>
      <c r="C1888" t="s">
        <v>65</v>
      </c>
      <c r="D1888" s="23">
        <f>VLOOKUP(A1888,Übersicht!$C$2:$D$67,2,FALSE)</f>
        <v>0</v>
      </c>
      <c r="E1888" s="23">
        <f>VLOOKUP(A1888,Übersicht!$C$2:$E$67,3,FALSE)</f>
        <v>0</v>
      </c>
      <c r="F1888" s="3">
        <v>1882</v>
      </c>
      <c r="G1888" s="3">
        <f>VLOOKUP(A1888,Übersicht!$C$2:$P$67,14,FALSE)</f>
        <v>10</v>
      </c>
      <c r="H1888" s="3">
        <v>1</v>
      </c>
      <c r="I1888" s="24">
        <v>17849.772847379198</v>
      </c>
      <c r="J1888" s="3">
        <v>1995</v>
      </c>
      <c r="K1888" s="4">
        <f>IF(M1888-('MKG (best case)'!$K$2-J1888)&lt;=0,0,M1888-('MKG (best case)'!$K$2-J1888))</f>
        <v>4</v>
      </c>
      <c r="L1888" s="21">
        <f>VLOOKUP(A1888,Übersicht!$C$2:$F$67,4,FALSE)</f>
        <v>30</v>
      </c>
      <c r="M1888" s="21">
        <f>VLOOKUP(A1888,Übersicht!$C$2:$F$67,4,FALSE)</f>
        <v>30</v>
      </c>
      <c r="N1888" s="3" t="s">
        <v>67</v>
      </c>
      <c r="O1888" s="3">
        <v>1</v>
      </c>
      <c r="P1888" s="4">
        <f>VLOOKUP(A1888,Übersicht!$C$2:$I$67,7,FALSE)*100</f>
        <v>20</v>
      </c>
      <c r="Q1888" s="4" t="s">
        <v>67</v>
      </c>
      <c r="R1888" s="4">
        <f>VLOOKUP(A1888,Übersicht!$C$2:$J$67,8,FALSE)*100</f>
        <v>100</v>
      </c>
      <c r="S1888" s="4" t="str">
        <f>VLOOKUP(A1888,Übersicht!$C$2:$K$67,9,FALSE)</f>
        <v>-</v>
      </c>
      <c r="T1888" s="4" t="str">
        <f>VLOOKUP(A1888,Übersicht!$C$2:$L$67,10,FALSE)</f>
        <v>-</v>
      </c>
      <c r="U1888" s="25">
        <f>VLOOKUP(A1888,Übersicht!$C$2:$M$67,11,FALSE)</f>
        <v>3300.0000000000005</v>
      </c>
      <c r="V1888" s="25" t="str">
        <f>VLOOKUP(A1888,Übersicht!$C$2:$N$67,12,FALSE)</f>
        <v>-</v>
      </c>
      <c r="W1888" s="25" t="str">
        <f>VLOOKUP(A1888,Übersicht!$C$2:$O$67,13,FALSE)</f>
        <v>-</v>
      </c>
      <c r="X1888" s="4" t="s">
        <v>67</v>
      </c>
    </row>
    <row r="1889" spans="1:24" x14ac:dyDescent="0.35">
      <c r="A1889" s="3">
        <v>4604</v>
      </c>
      <c r="B1889" t="s">
        <v>52</v>
      </c>
      <c r="C1889" t="s">
        <v>65</v>
      </c>
      <c r="D1889" s="23">
        <f>VLOOKUP(A1889,Übersicht!$C$2:$D$67,2,FALSE)</f>
        <v>0</v>
      </c>
      <c r="E1889" s="23">
        <f>VLOOKUP(A1889,Übersicht!$C$2:$E$67,3,FALSE)</f>
        <v>0</v>
      </c>
      <c r="F1889" s="3">
        <v>1883</v>
      </c>
      <c r="G1889" s="3">
        <f>VLOOKUP(A1889,Übersicht!$C$2:$P$67,14,FALSE)</f>
        <v>10</v>
      </c>
      <c r="H1889" s="3">
        <v>1</v>
      </c>
      <c r="I1889" s="24">
        <v>22490.19668796824</v>
      </c>
      <c r="J1889" s="3">
        <v>1994</v>
      </c>
      <c r="K1889" s="4">
        <f>IF(M1889-('MKG (best case)'!$K$2-J1889)&lt;=0,0,M1889-('MKG (best case)'!$K$2-J1889))</f>
        <v>3</v>
      </c>
      <c r="L1889" s="21">
        <f>VLOOKUP(A1889,Übersicht!$C$2:$F$67,4,FALSE)</f>
        <v>30</v>
      </c>
      <c r="M1889" s="21">
        <f>VLOOKUP(A1889,Übersicht!$C$2:$F$67,4,FALSE)</f>
        <v>30</v>
      </c>
      <c r="N1889" s="3" t="s">
        <v>67</v>
      </c>
      <c r="O1889" s="3">
        <v>1</v>
      </c>
      <c r="P1889" s="4">
        <f>VLOOKUP(A1889,Übersicht!$C$2:$I$67,7,FALSE)*100</f>
        <v>20</v>
      </c>
      <c r="Q1889" s="4" t="s">
        <v>67</v>
      </c>
      <c r="R1889" s="4">
        <f>VLOOKUP(A1889,Übersicht!$C$2:$J$67,8,FALSE)*100</f>
        <v>100</v>
      </c>
      <c r="S1889" s="4" t="str">
        <f>VLOOKUP(A1889,Übersicht!$C$2:$K$67,9,FALSE)</f>
        <v>-</v>
      </c>
      <c r="T1889" s="4" t="str">
        <f>VLOOKUP(A1889,Übersicht!$C$2:$L$67,10,FALSE)</f>
        <v>-</v>
      </c>
      <c r="U1889" s="25">
        <f>VLOOKUP(A1889,Übersicht!$C$2:$M$67,11,FALSE)</f>
        <v>3300.0000000000005</v>
      </c>
      <c r="V1889" s="25" t="str">
        <f>VLOOKUP(A1889,Übersicht!$C$2:$N$67,12,FALSE)</f>
        <v>-</v>
      </c>
      <c r="W1889" s="25" t="str">
        <f>VLOOKUP(A1889,Übersicht!$C$2:$O$67,13,FALSE)</f>
        <v>-</v>
      </c>
      <c r="X1889" s="4" t="s">
        <v>67</v>
      </c>
    </row>
    <row r="1890" spans="1:24" x14ac:dyDescent="0.35">
      <c r="A1890" s="3">
        <v>4604</v>
      </c>
      <c r="B1890" t="s">
        <v>52</v>
      </c>
      <c r="C1890" t="s">
        <v>65</v>
      </c>
      <c r="D1890" s="23">
        <f>VLOOKUP(A1890,Übersicht!$C$2:$D$67,2,FALSE)</f>
        <v>0</v>
      </c>
      <c r="E1890" s="23">
        <f>VLOOKUP(A1890,Übersicht!$C$2:$E$67,3,FALSE)</f>
        <v>0</v>
      </c>
      <c r="F1890" s="3">
        <v>1884</v>
      </c>
      <c r="G1890" s="3">
        <f>VLOOKUP(A1890,Übersicht!$C$2:$P$67,14,FALSE)</f>
        <v>10</v>
      </c>
      <c r="H1890" s="3">
        <v>1</v>
      </c>
      <c r="I1890" s="24">
        <v>22490.19668796824</v>
      </c>
      <c r="J1890" s="3">
        <v>1993</v>
      </c>
      <c r="K1890" s="4">
        <f>IF(M1890-('MKG (best case)'!$K$2-J1890)&lt;=0,0,M1890-('MKG (best case)'!$K$2-J1890))</f>
        <v>2</v>
      </c>
      <c r="L1890" s="21">
        <f>VLOOKUP(A1890,Übersicht!$C$2:$F$67,4,FALSE)</f>
        <v>30</v>
      </c>
      <c r="M1890" s="21">
        <f>VLOOKUP(A1890,Übersicht!$C$2:$F$67,4,FALSE)</f>
        <v>30</v>
      </c>
      <c r="N1890" s="3" t="s">
        <v>67</v>
      </c>
      <c r="O1890" s="3">
        <v>1</v>
      </c>
      <c r="P1890" s="4">
        <f>VLOOKUP(A1890,Übersicht!$C$2:$I$67,7,FALSE)*100</f>
        <v>20</v>
      </c>
      <c r="Q1890" s="4" t="s">
        <v>67</v>
      </c>
      <c r="R1890" s="4">
        <f>VLOOKUP(A1890,Übersicht!$C$2:$J$67,8,FALSE)*100</f>
        <v>100</v>
      </c>
      <c r="S1890" s="4" t="str">
        <f>VLOOKUP(A1890,Übersicht!$C$2:$K$67,9,FALSE)</f>
        <v>-</v>
      </c>
      <c r="T1890" s="4" t="str">
        <f>VLOOKUP(A1890,Übersicht!$C$2:$L$67,10,FALSE)</f>
        <v>-</v>
      </c>
      <c r="U1890" s="25">
        <f>VLOOKUP(A1890,Übersicht!$C$2:$M$67,11,FALSE)</f>
        <v>3300.0000000000005</v>
      </c>
      <c r="V1890" s="25" t="str">
        <f>VLOOKUP(A1890,Übersicht!$C$2:$N$67,12,FALSE)</f>
        <v>-</v>
      </c>
      <c r="W1890" s="25" t="str">
        <f>VLOOKUP(A1890,Übersicht!$C$2:$O$67,13,FALSE)</f>
        <v>-</v>
      </c>
      <c r="X1890" s="4" t="s">
        <v>67</v>
      </c>
    </row>
    <row r="1891" spans="1:24" x14ac:dyDescent="0.35">
      <c r="A1891" s="3">
        <v>4604</v>
      </c>
      <c r="B1891" t="s">
        <v>52</v>
      </c>
      <c r="C1891" t="s">
        <v>65</v>
      </c>
      <c r="D1891" s="23">
        <f>VLOOKUP(A1891,Übersicht!$C$2:$D$67,2,FALSE)</f>
        <v>0</v>
      </c>
      <c r="E1891" s="23">
        <f>VLOOKUP(A1891,Übersicht!$C$2:$E$67,3,FALSE)</f>
        <v>0</v>
      </c>
      <c r="F1891" s="3">
        <v>1885</v>
      </c>
      <c r="G1891" s="3">
        <f>VLOOKUP(A1891,Übersicht!$C$2:$P$67,14,FALSE)</f>
        <v>10</v>
      </c>
      <c r="H1891" s="3">
        <v>1</v>
      </c>
      <c r="I1891" s="24">
        <v>22490.19668796824</v>
      </c>
      <c r="J1891" s="3">
        <v>1992</v>
      </c>
      <c r="K1891" s="4">
        <f>IF(M1891-('MKG (best case)'!$K$2-J1891)&lt;=0,0,M1891-('MKG (best case)'!$K$2-J1891))</f>
        <v>1</v>
      </c>
      <c r="L1891" s="21">
        <f>VLOOKUP(A1891,Übersicht!$C$2:$F$67,4,FALSE)</f>
        <v>30</v>
      </c>
      <c r="M1891" s="21">
        <f>VLOOKUP(A1891,Übersicht!$C$2:$F$67,4,FALSE)</f>
        <v>30</v>
      </c>
      <c r="N1891" s="3" t="s">
        <v>67</v>
      </c>
      <c r="O1891" s="3">
        <v>1</v>
      </c>
      <c r="P1891" s="4">
        <f>VLOOKUP(A1891,Übersicht!$C$2:$I$67,7,FALSE)*100</f>
        <v>20</v>
      </c>
      <c r="Q1891" s="4" t="s">
        <v>67</v>
      </c>
      <c r="R1891" s="4">
        <f>VLOOKUP(A1891,Übersicht!$C$2:$J$67,8,FALSE)*100</f>
        <v>100</v>
      </c>
      <c r="S1891" s="4" t="str">
        <f>VLOOKUP(A1891,Übersicht!$C$2:$K$67,9,FALSE)</f>
        <v>-</v>
      </c>
      <c r="T1891" s="4" t="str">
        <f>VLOOKUP(A1891,Übersicht!$C$2:$L$67,10,FALSE)</f>
        <v>-</v>
      </c>
      <c r="U1891" s="25">
        <f>VLOOKUP(A1891,Übersicht!$C$2:$M$67,11,FALSE)</f>
        <v>3300.0000000000005</v>
      </c>
      <c r="V1891" s="25" t="str">
        <f>VLOOKUP(A1891,Übersicht!$C$2:$N$67,12,FALSE)</f>
        <v>-</v>
      </c>
      <c r="W1891" s="25" t="str">
        <f>VLOOKUP(A1891,Übersicht!$C$2:$O$67,13,FALSE)</f>
        <v>-</v>
      </c>
      <c r="X1891" s="4" t="s">
        <v>67</v>
      </c>
    </row>
    <row r="1892" spans="1:24" x14ac:dyDescent="0.35">
      <c r="A1892" s="3">
        <v>4604</v>
      </c>
      <c r="B1892" t="s">
        <v>52</v>
      </c>
      <c r="C1892" t="s">
        <v>65</v>
      </c>
      <c r="D1892" s="23">
        <f>VLOOKUP(A1892,Übersicht!$C$2:$D$67,2,FALSE)</f>
        <v>0</v>
      </c>
      <c r="E1892" s="23">
        <f>VLOOKUP(A1892,Übersicht!$C$2:$E$67,3,FALSE)</f>
        <v>0</v>
      </c>
      <c r="F1892" s="3">
        <v>1886</v>
      </c>
      <c r="G1892" s="3">
        <f>VLOOKUP(A1892,Übersicht!$C$2:$P$67,14,FALSE)</f>
        <v>10</v>
      </c>
      <c r="H1892" s="3">
        <v>1</v>
      </c>
      <c r="I1892" s="24">
        <v>22490.19668796824</v>
      </c>
      <c r="J1892" s="3">
        <v>1991</v>
      </c>
      <c r="K1892" s="4">
        <f>IF(M1892-('MKG (best case)'!$K$2-J1892)&lt;=0,0,M1892-('MKG (best case)'!$K$2-J1892))</f>
        <v>0</v>
      </c>
      <c r="L1892" s="21">
        <f>VLOOKUP(A1892,Übersicht!$C$2:$F$67,4,FALSE)</f>
        <v>30</v>
      </c>
      <c r="M1892" s="21">
        <f>VLOOKUP(A1892,Übersicht!$C$2:$F$67,4,FALSE)</f>
        <v>30</v>
      </c>
      <c r="N1892" s="3" t="s">
        <v>67</v>
      </c>
      <c r="O1892" s="3">
        <v>1</v>
      </c>
      <c r="P1892" s="4">
        <f>VLOOKUP(A1892,Übersicht!$C$2:$I$67,7,FALSE)*100</f>
        <v>20</v>
      </c>
      <c r="Q1892" s="4" t="s">
        <v>67</v>
      </c>
      <c r="R1892" s="4">
        <f>VLOOKUP(A1892,Übersicht!$C$2:$J$67,8,FALSE)*100</f>
        <v>100</v>
      </c>
      <c r="S1892" s="4" t="str">
        <f>VLOOKUP(A1892,Übersicht!$C$2:$K$67,9,FALSE)</f>
        <v>-</v>
      </c>
      <c r="T1892" s="4" t="str">
        <f>VLOOKUP(A1892,Übersicht!$C$2:$L$67,10,FALSE)</f>
        <v>-</v>
      </c>
      <c r="U1892" s="25">
        <f>VLOOKUP(A1892,Übersicht!$C$2:$M$67,11,FALSE)</f>
        <v>3300.0000000000005</v>
      </c>
      <c r="V1892" s="25" t="str">
        <f>VLOOKUP(A1892,Übersicht!$C$2:$N$67,12,FALSE)</f>
        <v>-</v>
      </c>
      <c r="W1892" s="25" t="str">
        <f>VLOOKUP(A1892,Übersicht!$C$2:$O$67,13,FALSE)</f>
        <v>-</v>
      </c>
      <c r="X1892" s="4" t="s">
        <v>67</v>
      </c>
    </row>
    <row r="1893" spans="1:24" x14ac:dyDescent="0.35">
      <c r="A1893" s="3">
        <v>4604</v>
      </c>
      <c r="B1893" t="s">
        <v>52</v>
      </c>
      <c r="C1893" t="s">
        <v>65</v>
      </c>
      <c r="D1893" s="23">
        <f>VLOOKUP(A1893,Übersicht!$C$2:$D$67,2,FALSE)</f>
        <v>0</v>
      </c>
      <c r="E1893" s="23">
        <f>VLOOKUP(A1893,Übersicht!$C$2:$E$67,3,FALSE)</f>
        <v>0</v>
      </c>
      <c r="F1893" s="3">
        <v>1887</v>
      </c>
      <c r="G1893" s="3">
        <f>VLOOKUP(A1893,Übersicht!$C$2:$P$67,14,FALSE)</f>
        <v>10</v>
      </c>
      <c r="H1893" s="3">
        <v>1</v>
      </c>
      <c r="I1893" s="24">
        <v>22490.19668796824</v>
      </c>
      <c r="J1893" s="3">
        <v>1990</v>
      </c>
      <c r="K1893" s="4">
        <f>IF(M1893-('MKG (best case)'!$K$2-J1893)&lt;=0,0,M1893-('MKG (best case)'!$K$2-J1893))</f>
        <v>0</v>
      </c>
      <c r="L1893" s="21">
        <f>VLOOKUP(A1893,Übersicht!$C$2:$F$67,4,FALSE)</f>
        <v>30</v>
      </c>
      <c r="M1893" s="21">
        <f>VLOOKUP(A1893,Übersicht!$C$2:$F$67,4,FALSE)</f>
        <v>30</v>
      </c>
      <c r="N1893" s="3" t="s">
        <v>67</v>
      </c>
      <c r="O1893" s="3">
        <v>1</v>
      </c>
      <c r="P1893" s="4">
        <f>VLOOKUP(A1893,Übersicht!$C$2:$I$67,7,FALSE)*100</f>
        <v>20</v>
      </c>
      <c r="Q1893" s="4" t="s">
        <v>67</v>
      </c>
      <c r="R1893" s="4">
        <f>VLOOKUP(A1893,Übersicht!$C$2:$J$67,8,FALSE)*100</f>
        <v>100</v>
      </c>
      <c r="S1893" s="4" t="str">
        <f>VLOOKUP(A1893,Übersicht!$C$2:$K$67,9,FALSE)</f>
        <v>-</v>
      </c>
      <c r="T1893" s="4" t="str">
        <f>VLOOKUP(A1893,Übersicht!$C$2:$L$67,10,FALSE)</f>
        <v>-</v>
      </c>
      <c r="U1893" s="25">
        <f>VLOOKUP(A1893,Übersicht!$C$2:$M$67,11,FALSE)</f>
        <v>3300.0000000000005</v>
      </c>
      <c r="V1893" s="25" t="str">
        <f>VLOOKUP(A1893,Übersicht!$C$2:$N$67,12,FALSE)</f>
        <v>-</v>
      </c>
      <c r="W1893" s="25" t="str">
        <f>VLOOKUP(A1893,Übersicht!$C$2:$O$67,13,FALSE)</f>
        <v>-</v>
      </c>
      <c r="X1893" s="4" t="s">
        <v>67</v>
      </c>
    </row>
    <row r="1894" spans="1:24" x14ac:dyDescent="0.35">
      <c r="A1894" s="3">
        <v>4605</v>
      </c>
      <c r="B1894" t="s">
        <v>52</v>
      </c>
      <c r="C1894" t="s">
        <v>66</v>
      </c>
      <c r="D1894" s="23">
        <f>VLOOKUP(A1894,Übersicht!$C$2:$D$67,2,FALSE)</f>
        <v>0</v>
      </c>
      <c r="E1894" s="23">
        <f>VLOOKUP(A1894,Übersicht!$C$2:$E$67,3,FALSE)</f>
        <v>0</v>
      </c>
      <c r="F1894" s="3">
        <v>1888</v>
      </c>
      <c r="G1894" s="3">
        <f>VLOOKUP(A1894,Übersicht!$C$2:$P$67,14,FALSE)</f>
        <v>10</v>
      </c>
      <c r="H1894" s="3">
        <v>1</v>
      </c>
      <c r="I1894" s="24">
        <v>159643.23493753857</v>
      </c>
      <c r="J1894" s="3">
        <v>2019</v>
      </c>
      <c r="K1894" s="4">
        <f>IF(M1894-('MKG (best case)'!$K$2-J1894)&lt;=0,0,M1894-('MKG (best case)'!$K$2-J1894))</f>
        <v>28</v>
      </c>
      <c r="L1894" s="21">
        <f>VLOOKUP(A1894,Übersicht!$C$2:$F$67,4,FALSE)</f>
        <v>30</v>
      </c>
      <c r="M1894" s="21">
        <f>VLOOKUP(A1894,Übersicht!$C$2:$F$67,4,FALSE)</f>
        <v>30</v>
      </c>
      <c r="N1894" s="3" t="s">
        <v>67</v>
      </c>
      <c r="O1894" s="3">
        <v>1</v>
      </c>
      <c r="P1894" s="4">
        <f>VLOOKUP(A1894,Übersicht!$C$2:$I$67,7,FALSE)*100</f>
        <v>20</v>
      </c>
      <c r="Q1894" s="4" t="s">
        <v>67</v>
      </c>
      <c r="R1894" s="4">
        <f>VLOOKUP(A1894,Übersicht!$C$2:$J$67,8,FALSE)*100</f>
        <v>100</v>
      </c>
      <c r="S1894" s="4" t="str">
        <f>VLOOKUP(A1894,Übersicht!$C$2:$K$67,9,FALSE)</f>
        <v>-</v>
      </c>
      <c r="T1894" s="4" t="str">
        <f>VLOOKUP(A1894,Übersicht!$C$2:$L$67,10,FALSE)</f>
        <v>-</v>
      </c>
      <c r="U1894" s="25">
        <f>VLOOKUP(A1894,Übersicht!$C$2:$M$67,11,FALSE)</f>
        <v>385.00000000000006</v>
      </c>
      <c r="V1894" s="25" t="str">
        <f>VLOOKUP(A1894,Übersicht!$C$2:$N$67,12,FALSE)</f>
        <v>-</v>
      </c>
      <c r="W1894" s="25" t="str">
        <f>VLOOKUP(A1894,Übersicht!$C$2:$O$67,13,FALSE)</f>
        <v>-</v>
      </c>
      <c r="X1894" s="4" t="s">
        <v>67</v>
      </c>
    </row>
    <row r="1895" spans="1:24" x14ac:dyDescent="0.35">
      <c r="A1895" s="3">
        <v>4605</v>
      </c>
      <c r="B1895" t="s">
        <v>52</v>
      </c>
      <c r="C1895" t="s">
        <v>66</v>
      </c>
      <c r="D1895" s="23">
        <f>VLOOKUP(A1895,Übersicht!$C$2:$D$67,2,FALSE)</f>
        <v>0</v>
      </c>
      <c r="E1895" s="23">
        <f>VLOOKUP(A1895,Übersicht!$C$2:$E$67,3,FALSE)</f>
        <v>0</v>
      </c>
      <c r="F1895" s="3">
        <v>1889</v>
      </c>
      <c r="G1895" s="3">
        <f>VLOOKUP(A1895,Übersicht!$C$2:$P$67,14,FALSE)</f>
        <v>10</v>
      </c>
      <c r="H1895" s="3">
        <v>1</v>
      </c>
      <c r="I1895" s="24">
        <v>159643.23493753857</v>
      </c>
      <c r="J1895" s="3">
        <v>2018</v>
      </c>
      <c r="K1895" s="4">
        <f>IF(M1895-('MKG (best case)'!$K$2-J1895)&lt;=0,0,M1895-('MKG (best case)'!$K$2-J1895))</f>
        <v>27</v>
      </c>
      <c r="L1895" s="21">
        <f>VLOOKUP(A1895,Übersicht!$C$2:$F$67,4,FALSE)</f>
        <v>30</v>
      </c>
      <c r="M1895" s="21">
        <f>VLOOKUP(A1895,Übersicht!$C$2:$F$67,4,FALSE)</f>
        <v>30</v>
      </c>
      <c r="N1895" s="3" t="s">
        <v>67</v>
      </c>
      <c r="O1895" s="3">
        <v>1</v>
      </c>
      <c r="P1895" s="4">
        <f>VLOOKUP(A1895,Übersicht!$C$2:$I$67,7,FALSE)*100</f>
        <v>20</v>
      </c>
      <c r="Q1895" s="4" t="s">
        <v>67</v>
      </c>
      <c r="R1895" s="4">
        <f>VLOOKUP(A1895,Übersicht!$C$2:$J$67,8,FALSE)*100</f>
        <v>100</v>
      </c>
      <c r="S1895" s="4" t="str">
        <f>VLOOKUP(A1895,Übersicht!$C$2:$K$67,9,FALSE)</f>
        <v>-</v>
      </c>
      <c r="T1895" s="4" t="str">
        <f>VLOOKUP(A1895,Übersicht!$C$2:$L$67,10,FALSE)</f>
        <v>-</v>
      </c>
      <c r="U1895" s="25">
        <f>VLOOKUP(A1895,Übersicht!$C$2:$M$67,11,FALSE)</f>
        <v>385.00000000000006</v>
      </c>
      <c r="V1895" s="25" t="str">
        <f>VLOOKUP(A1895,Übersicht!$C$2:$N$67,12,FALSE)</f>
        <v>-</v>
      </c>
      <c r="W1895" s="25" t="str">
        <f>VLOOKUP(A1895,Übersicht!$C$2:$O$67,13,FALSE)</f>
        <v>-</v>
      </c>
      <c r="X1895" s="4" t="s">
        <v>67</v>
      </c>
    </row>
    <row r="1896" spans="1:24" x14ac:dyDescent="0.35">
      <c r="A1896" s="3">
        <v>4605</v>
      </c>
      <c r="B1896" t="s">
        <v>52</v>
      </c>
      <c r="C1896" t="s">
        <v>66</v>
      </c>
      <c r="D1896" s="23">
        <f>VLOOKUP(A1896,Übersicht!$C$2:$D$67,2,FALSE)</f>
        <v>0</v>
      </c>
      <c r="E1896" s="23">
        <f>VLOOKUP(A1896,Übersicht!$C$2:$E$67,3,FALSE)</f>
        <v>0</v>
      </c>
      <c r="F1896" s="3">
        <v>1890</v>
      </c>
      <c r="G1896" s="3">
        <f>VLOOKUP(A1896,Übersicht!$C$2:$P$67,14,FALSE)</f>
        <v>10</v>
      </c>
      <c r="H1896" s="3">
        <v>1</v>
      </c>
      <c r="I1896" s="24">
        <v>159643.23493753857</v>
      </c>
      <c r="J1896" s="3">
        <v>2017</v>
      </c>
      <c r="K1896" s="4">
        <f>IF(M1896-('MKG (best case)'!$K$2-J1896)&lt;=0,0,M1896-('MKG (best case)'!$K$2-J1896))</f>
        <v>26</v>
      </c>
      <c r="L1896" s="21">
        <f>VLOOKUP(A1896,Übersicht!$C$2:$F$67,4,FALSE)</f>
        <v>30</v>
      </c>
      <c r="M1896" s="21">
        <f>VLOOKUP(A1896,Übersicht!$C$2:$F$67,4,FALSE)</f>
        <v>30</v>
      </c>
      <c r="N1896" s="3" t="s">
        <v>67</v>
      </c>
      <c r="O1896" s="3">
        <v>1</v>
      </c>
      <c r="P1896" s="4">
        <f>VLOOKUP(A1896,Übersicht!$C$2:$I$67,7,FALSE)*100</f>
        <v>20</v>
      </c>
      <c r="Q1896" s="4" t="s">
        <v>67</v>
      </c>
      <c r="R1896" s="4">
        <f>VLOOKUP(A1896,Übersicht!$C$2:$J$67,8,FALSE)*100</f>
        <v>100</v>
      </c>
      <c r="S1896" s="4" t="str">
        <f>VLOOKUP(A1896,Übersicht!$C$2:$K$67,9,FALSE)</f>
        <v>-</v>
      </c>
      <c r="T1896" s="4" t="str">
        <f>VLOOKUP(A1896,Übersicht!$C$2:$L$67,10,FALSE)</f>
        <v>-</v>
      </c>
      <c r="U1896" s="25">
        <f>VLOOKUP(A1896,Übersicht!$C$2:$M$67,11,FALSE)</f>
        <v>385.00000000000006</v>
      </c>
      <c r="V1896" s="25" t="str">
        <f>VLOOKUP(A1896,Übersicht!$C$2:$N$67,12,FALSE)</f>
        <v>-</v>
      </c>
      <c r="W1896" s="25" t="str">
        <f>VLOOKUP(A1896,Übersicht!$C$2:$O$67,13,FALSE)</f>
        <v>-</v>
      </c>
      <c r="X1896" s="4" t="s">
        <v>67</v>
      </c>
    </row>
    <row r="1897" spans="1:24" x14ac:dyDescent="0.35">
      <c r="A1897" s="3">
        <v>4605</v>
      </c>
      <c r="B1897" t="s">
        <v>52</v>
      </c>
      <c r="C1897" t="s">
        <v>66</v>
      </c>
      <c r="D1897" s="23">
        <f>VLOOKUP(A1897,Übersicht!$C$2:$D$67,2,FALSE)</f>
        <v>0</v>
      </c>
      <c r="E1897" s="23">
        <f>VLOOKUP(A1897,Übersicht!$C$2:$E$67,3,FALSE)</f>
        <v>0</v>
      </c>
      <c r="F1897" s="3">
        <v>1891</v>
      </c>
      <c r="G1897" s="3">
        <f>VLOOKUP(A1897,Übersicht!$C$2:$P$67,14,FALSE)</f>
        <v>10</v>
      </c>
      <c r="H1897" s="3">
        <v>1</v>
      </c>
      <c r="I1897" s="24">
        <v>159643.23493753857</v>
      </c>
      <c r="J1897" s="3">
        <v>2016</v>
      </c>
      <c r="K1897" s="4">
        <f>IF(M1897-('MKG (best case)'!$K$2-J1897)&lt;=0,0,M1897-('MKG (best case)'!$K$2-J1897))</f>
        <v>25</v>
      </c>
      <c r="L1897" s="21">
        <f>VLOOKUP(A1897,Übersicht!$C$2:$F$67,4,FALSE)</f>
        <v>30</v>
      </c>
      <c r="M1897" s="21">
        <f>VLOOKUP(A1897,Übersicht!$C$2:$F$67,4,FALSE)</f>
        <v>30</v>
      </c>
      <c r="N1897" s="3" t="s">
        <v>67</v>
      </c>
      <c r="O1897" s="3">
        <v>1</v>
      </c>
      <c r="P1897" s="4">
        <f>VLOOKUP(A1897,Übersicht!$C$2:$I$67,7,FALSE)*100</f>
        <v>20</v>
      </c>
      <c r="Q1897" s="4" t="s">
        <v>67</v>
      </c>
      <c r="R1897" s="4">
        <f>VLOOKUP(A1897,Übersicht!$C$2:$J$67,8,FALSE)*100</f>
        <v>100</v>
      </c>
      <c r="S1897" s="4" t="str">
        <f>VLOOKUP(A1897,Übersicht!$C$2:$K$67,9,FALSE)</f>
        <v>-</v>
      </c>
      <c r="T1897" s="4" t="str">
        <f>VLOOKUP(A1897,Übersicht!$C$2:$L$67,10,FALSE)</f>
        <v>-</v>
      </c>
      <c r="U1897" s="25">
        <f>VLOOKUP(A1897,Übersicht!$C$2:$M$67,11,FALSE)</f>
        <v>385.00000000000006</v>
      </c>
      <c r="V1897" s="25" t="str">
        <f>VLOOKUP(A1897,Übersicht!$C$2:$N$67,12,FALSE)</f>
        <v>-</v>
      </c>
      <c r="W1897" s="25" t="str">
        <f>VLOOKUP(A1897,Übersicht!$C$2:$O$67,13,FALSE)</f>
        <v>-</v>
      </c>
      <c r="X1897" s="4" t="s">
        <v>67</v>
      </c>
    </row>
    <row r="1898" spans="1:24" x14ac:dyDescent="0.35">
      <c r="A1898" s="3">
        <v>4605</v>
      </c>
      <c r="B1898" t="s">
        <v>52</v>
      </c>
      <c r="C1898" t="s">
        <v>66</v>
      </c>
      <c r="D1898" s="23">
        <f>VLOOKUP(A1898,Übersicht!$C$2:$D$67,2,FALSE)</f>
        <v>0</v>
      </c>
      <c r="E1898" s="23">
        <f>VLOOKUP(A1898,Übersicht!$C$2:$E$67,3,FALSE)</f>
        <v>0</v>
      </c>
      <c r="F1898" s="3">
        <v>1892</v>
      </c>
      <c r="G1898" s="3">
        <f>VLOOKUP(A1898,Übersicht!$C$2:$P$67,14,FALSE)</f>
        <v>10</v>
      </c>
      <c r="H1898" s="3">
        <v>1</v>
      </c>
      <c r="I1898" s="24">
        <v>159643.23493753857</v>
      </c>
      <c r="J1898" s="3">
        <v>2015</v>
      </c>
      <c r="K1898" s="4">
        <f>IF(M1898-('MKG (best case)'!$K$2-J1898)&lt;=0,0,M1898-('MKG (best case)'!$K$2-J1898))</f>
        <v>24</v>
      </c>
      <c r="L1898" s="21">
        <f>VLOOKUP(A1898,Übersicht!$C$2:$F$67,4,FALSE)</f>
        <v>30</v>
      </c>
      <c r="M1898" s="21">
        <f>VLOOKUP(A1898,Übersicht!$C$2:$F$67,4,FALSE)</f>
        <v>30</v>
      </c>
      <c r="N1898" s="3" t="s">
        <v>67</v>
      </c>
      <c r="O1898" s="3">
        <v>1</v>
      </c>
      <c r="P1898" s="4">
        <f>VLOOKUP(A1898,Übersicht!$C$2:$I$67,7,FALSE)*100</f>
        <v>20</v>
      </c>
      <c r="Q1898" s="4" t="s">
        <v>67</v>
      </c>
      <c r="R1898" s="4">
        <f>VLOOKUP(A1898,Übersicht!$C$2:$J$67,8,FALSE)*100</f>
        <v>100</v>
      </c>
      <c r="S1898" s="4" t="str">
        <f>VLOOKUP(A1898,Übersicht!$C$2:$K$67,9,FALSE)</f>
        <v>-</v>
      </c>
      <c r="T1898" s="4" t="str">
        <f>VLOOKUP(A1898,Übersicht!$C$2:$L$67,10,FALSE)</f>
        <v>-</v>
      </c>
      <c r="U1898" s="25">
        <f>VLOOKUP(A1898,Übersicht!$C$2:$M$67,11,FALSE)</f>
        <v>385.00000000000006</v>
      </c>
      <c r="V1898" s="25" t="str">
        <f>VLOOKUP(A1898,Übersicht!$C$2:$N$67,12,FALSE)</f>
        <v>-</v>
      </c>
      <c r="W1898" s="25" t="str">
        <f>VLOOKUP(A1898,Übersicht!$C$2:$O$67,13,FALSE)</f>
        <v>-</v>
      </c>
      <c r="X1898" s="4" t="s">
        <v>67</v>
      </c>
    </row>
    <row r="1899" spans="1:24" x14ac:dyDescent="0.35">
      <c r="A1899" s="3">
        <v>4605</v>
      </c>
      <c r="B1899" t="s">
        <v>52</v>
      </c>
      <c r="C1899" t="s">
        <v>66</v>
      </c>
      <c r="D1899" s="23">
        <f>VLOOKUP(A1899,Übersicht!$C$2:$D$67,2,FALSE)</f>
        <v>0</v>
      </c>
      <c r="E1899" s="23">
        <f>VLOOKUP(A1899,Übersicht!$C$2:$E$67,3,FALSE)</f>
        <v>0</v>
      </c>
      <c r="F1899" s="3">
        <v>1893</v>
      </c>
      <c r="G1899" s="3">
        <f>VLOOKUP(A1899,Übersicht!$C$2:$P$67,14,FALSE)</f>
        <v>10</v>
      </c>
      <c r="H1899" s="3">
        <v>1</v>
      </c>
      <c r="I1899" s="24">
        <v>152675.69355934611</v>
      </c>
      <c r="J1899" s="3">
        <v>2014</v>
      </c>
      <c r="K1899" s="4">
        <f>IF(M1899-('MKG (best case)'!$K$2-J1899)&lt;=0,0,M1899-('MKG (best case)'!$K$2-J1899))</f>
        <v>23</v>
      </c>
      <c r="L1899" s="21">
        <f>VLOOKUP(A1899,Übersicht!$C$2:$F$67,4,FALSE)</f>
        <v>30</v>
      </c>
      <c r="M1899" s="21">
        <f>VLOOKUP(A1899,Übersicht!$C$2:$F$67,4,FALSE)</f>
        <v>30</v>
      </c>
      <c r="N1899" s="3" t="s">
        <v>67</v>
      </c>
      <c r="O1899" s="3">
        <v>1</v>
      </c>
      <c r="P1899" s="4">
        <f>VLOOKUP(A1899,Übersicht!$C$2:$I$67,7,FALSE)*100</f>
        <v>20</v>
      </c>
      <c r="Q1899" s="4" t="s">
        <v>67</v>
      </c>
      <c r="R1899" s="4">
        <f>VLOOKUP(A1899,Übersicht!$C$2:$J$67,8,FALSE)*100</f>
        <v>100</v>
      </c>
      <c r="S1899" s="4" t="str">
        <f>VLOOKUP(A1899,Übersicht!$C$2:$K$67,9,FALSE)</f>
        <v>-</v>
      </c>
      <c r="T1899" s="4" t="str">
        <f>VLOOKUP(A1899,Übersicht!$C$2:$L$67,10,FALSE)</f>
        <v>-</v>
      </c>
      <c r="U1899" s="25">
        <f>VLOOKUP(A1899,Übersicht!$C$2:$M$67,11,FALSE)</f>
        <v>385.00000000000006</v>
      </c>
      <c r="V1899" s="25" t="str">
        <f>VLOOKUP(A1899,Übersicht!$C$2:$N$67,12,FALSE)</f>
        <v>-</v>
      </c>
      <c r="W1899" s="25" t="str">
        <f>VLOOKUP(A1899,Übersicht!$C$2:$O$67,13,FALSE)</f>
        <v>-</v>
      </c>
      <c r="X1899" s="4" t="s">
        <v>67</v>
      </c>
    </row>
    <row r="1900" spans="1:24" x14ac:dyDescent="0.35">
      <c r="A1900" s="3">
        <v>4605</v>
      </c>
      <c r="B1900" t="s">
        <v>52</v>
      </c>
      <c r="C1900" t="s">
        <v>66</v>
      </c>
      <c r="D1900" s="23">
        <f>VLOOKUP(A1900,Übersicht!$C$2:$D$67,2,FALSE)</f>
        <v>0</v>
      </c>
      <c r="E1900" s="23">
        <f>VLOOKUP(A1900,Übersicht!$C$2:$E$67,3,FALSE)</f>
        <v>0</v>
      </c>
      <c r="F1900" s="3">
        <v>1894</v>
      </c>
      <c r="G1900" s="3">
        <f>VLOOKUP(A1900,Übersicht!$C$2:$P$67,14,FALSE)</f>
        <v>10</v>
      </c>
      <c r="H1900" s="3">
        <v>1</v>
      </c>
      <c r="I1900" s="24">
        <v>152675.69355934611</v>
      </c>
      <c r="J1900" s="3">
        <v>2013</v>
      </c>
      <c r="K1900" s="4">
        <f>IF(M1900-('MKG (best case)'!$K$2-J1900)&lt;=0,0,M1900-('MKG (best case)'!$K$2-J1900))</f>
        <v>22</v>
      </c>
      <c r="L1900" s="21">
        <f>VLOOKUP(A1900,Übersicht!$C$2:$F$67,4,FALSE)</f>
        <v>30</v>
      </c>
      <c r="M1900" s="21">
        <f>VLOOKUP(A1900,Übersicht!$C$2:$F$67,4,FALSE)</f>
        <v>30</v>
      </c>
      <c r="N1900" s="3" t="s">
        <v>67</v>
      </c>
      <c r="O1900" s="3">
        <v>1</v>
      </c>
      <c r="P1900" s="4">
        <f>VLOOKUP(A1900,Übersicht!$C$2:$I$67,7,FALSE)*100</f>
        <v>20</v>
      </c>
      <c r="Q1900" s="4" t="s">
        <v>67</v>
      </c>
      <c r="R1900" s="4">
        <f>VLOOKUP(A1900,Übersicht!$C$2:$J$67,8,FALSE)*100</f>
        <v>100</v>
      </c>
      <c r="S1900" s="4" t="str">
        <f>VLOOKUP(A1900,Übersicht!$C$2:$K$67,9,FALSE)</f>
        <v>-</v>
      </c>
      <c r="T1900" s="4" t="str">
        <f>VLOOKUP(A1900,Übersicht!$C$2:$L$67,10,FALSE)</f>
        <v>-</v>
      </c>
      <c r="U1900" s="25">
        <f>VLOOKUP(A1900,Übersicht!$C$2:$M$67,11,FALSE)</f>
        <v>385.00000000000006</v>
      </c>
      <c r="V1900" s="25" t="str">
        <f>VLOOKUP(A1900,Übersicht!$C$2:$N$67,12,FALSE)</f>
        <v>-</v>
      </c>
      <c r="W1900" s="25" t="str">
        <f>VLOOKUP(A1900,Übersicht!$C$2:$O$67,13,FALSE)</f>
        <v>-</v>
      </c>
      <c r="X1900" s="4" t="s">
        <v>67</v>
      </c>
    </row>
    <row r="1901" spans="1:24" x14ac:dyDescent="0.35">
      <c r="A1901" s="3">
        <v>4605</v>
      </c>
      <c r="B1901" t="s">
        <v>52</v>
      </c>
      <c r="C1901" t="s">
        <v>66</v>
      </c>
      <c r="D1901" s="23">
        <f>VLOOKUP(A1901,Übersicht!$C$2:$D$67,2,FALSE)</f>
        <v>0</v>
      </c>
      <c r="E1901" s="23">
        <f>VLOOKUP(A1901,Übersicht!$C$2:$E$67,3,FALSE)</f>
        <v>0</v>
      </c>
      <c r="F1901" s="3">
        <v>1895</v>
      </c>
      <c r="G1901" s="3">
        <f>VLOOKUP(A1901,Übersicht!$C$2:$P$67,14,FALSE)</f>
        <v>10</v>
      </c>
      <c r="H1901" s="3">
        <v>1</v>
      </c>
      <c r="I1901" s="24">
        <v>152675.69355934611</v>
      </c>
      <c r="J1901" s="3">
        <v>2012</v>
      </c>
      <c r="K1901" s="4">
        <f>IF(M1901-('MKG (best case)'!$K$2-J1901)&lt;=0,0,M1901-('MKG (best case)'!$K$2-J1901))</f>
        <v>21</v>
      </c>
      <c r="L1901" s="21">
        <f>VLOOKUP(A1901,Übersicht!$C$2:$F$67,4,FALSE)</f>
        <v>30</v>
      </c>
      <c r="M1901" s="21">
        <f>VLOOKUP(A1901,Übersicht!$C$2:$F$67,4,FALSE)</f>
        <v>30</v>
      </c>
      <c r="N1901" s="3" t="s">
        <v>67</v>
      </c>
      <c r="O1901" s="3">
        <v>1</v>
      </c>
      <c r="P1901" s="4">
        <f>VLOOKUP(A1901,Übersicht!$C$2:$I$67,7,FALSE)*100</f>
        <v>20</v>
      </c>
      <c r="Q1901" s="4" t="s">
        <v>67</v>
      </c>
      <c r="R1901" s="4">
        <f>VLOOKUP(A1901,Übersicht!$C$2:$J$67,8,FALSE)*100</f>
        <v>100</v>
      </c>
      <c r="S1901" s="4" t="str">
        <f>VLOOKUP(A1901,Übersicht!$C$2:$K$67,9,FALSE)</f>
        <v>-</v>
      </c>
      <c r="T1901" s="4" t="str">
        <f>VLOOKUP(A1901,Übersicht!$C$2:$L$67,10,FALSE)</f>
        <v>-</v>
      </c>
      <c r="U1901" s="25">
        <f>VLOOKUP(A1901,Übersicht!$C$2:$M$67,11,FALSE)</f>
        <v>385.00000000000006</v>
      </c>
      <c r="V1901" s="25" t="str">
        <f>VLOOKUP(A1901,Übersicht!$C$2:$N$67,12,FALSE)</f>
        <v>-</v>
      </c>
      <c r="W1901" s="25" t="str">
        <f>VLOOKUP(A1901,Übersicht!$C$2:$O$67,13,FALSE)</f>
        <v>-</v>
      </c>
      <c r="X1901" s="4" t="s">
        <v>67</v>
      </c>
    </row>
    <row r="1902" spans="1:24" x14ac:dyDescent="0.35">
      <c r="A1902" s="3">
        <v>4605</v>
      </c>
      <c r="B1902" t="s">
        <v>52</v>
      </c>
      <c r="C1902" t="s">
        <v>66</v>
      </c>
      <c r="D1902" s="23">
        <f>VLOOKUP(A1902,Übersicht!$C$2:$D$67,2,FALSE)</f>
        <v>0</v>
      </c>
      <c r="E1902" s="23">
        <f>VLOOKUP(A1902,Übersicht!$C$2:$E$67,3,FALSE)</f>
        <v>0</v>
      </c>
      <c r="F1902" s="3">
        <v>1896</v>
      </c>
      <c r="G1902" s="3">
        <f>VLOOKUP(A1902,Übersicht!$C$2:$P$67,14,FALSE)</f>
        <v>10</v>
      </c>
      <c r="H1902" s="3">
        <v>1</v>
      </c>
      <c r="I1902" s="24">
        <v>152675.69355934611</v>
      </c>
      <c r="J1902" s="3">
        <v>2011</v>
      </c>
      <c r="K1902" s="4">
        <f>IF(M1902-('MKG (best case)'!$K$2-J1902)&lt;=0,0,M1902-('MKG (best case)'!$K$2-J1902))</f>
        <v>20</v>
      </c>
      <c r="L1902" s="21">
        <f>VLOOKUP(A1902,Übersicht!$C$2:$F$67,4,FALSE)</f>
        <v>30</v>
      </c>
      <c r="M1902" s="21">
        <f>VLOOKUP(A1902,Übersicht!$C$2:$F$67,4,FALSE)</f>
        <v>30</v>
      </c>
      <c r="N1902" s="3" t="s">
        <v>67</v>
      </c>
      <c r="O1902" s="3">
        <v>1</v>
      </c>
      <c r="P1902" s="4">
        <f>VLOOKUP(A1902,Übersicht!$C$2:$I$67,7,FALSE)*100</f>
        <v>20</v>
      </c>
      <c r="Q1902" s="4" t="s">
        <v>67</v>
      </c>
      <c r="R1902" s="4">
        <f>VLOOKUP(A1902,Übersicht!$C$2:$J$67,8,FALSE)*100</f>
        <v>100</v>
      </c>
      <c r="S1902" s="4" t="str">
        <f>VLOOKUP(A1902,Übersicht!$C$2:$K$67,9,FALSE)</f>
        <v>-</v>
      </c>
      <c r="T1902" s="4" t="str">
        <f>VLOOKUP(A1902,Übersicht!$C$2:$L$67,10,FALSE)</f>
        <v>-</v>
      </c>
      <c r="U1902" s="25">
        <f>VLOOKUP(A1902,Übersicht!$C$2:$M$67,11,FALSE)</f>
        <v>385.00000000000006</v>
      </c>
      <c r="V1902" s="25" t="str">
        <f>VLOOKUP(A1902,Übersicht!$C$2:$N$67,12,FALSE)</f>
        <v>-</v>
      </c>
      <c r="W1902" s="25" t="str">
        <f>VLOOKUP(A1902,Übersicht!$C$2:$O$67,13,FALSE)</f>
        <v>-</v>
      </c>
      <c r="X1902" s="4" t="s">
        <v>67</v>
      </c>
    </row>
    <row r="1903" spans="1:24" x14ac:dyDescent="0.35">
      <c r="A1903" s="3">
        <v>4605</v>
      </c>
      <c r="B1903" t="s">
        <v>52</v>
      </c>
      <c r="C1903" t="s">
        <v>66</v>
      </c>
      <c r="D1903" s="23">
        <f>VLOOKUP(A1903,Übersicht!$C$2:$D$67,2,FALSE)</f>
        <v>0</v>
      </c>
      <c r="E1903" s="23">
        <f>VLOOKUP(A1903,Übersicht!$C$2:$E$67,3,FALSE)</f>
        <v>0</v>
      </c>
      <c r="F1903" s="3">
        <v>1897</v>
      </c>
      <c r="G1903" s="3">
        <f>VLOOKUP(A1903,Übersicht!$C$2:$P$67,14,FALSE)</f>
        <v>10</v>
      </c>
      <c r="H1903" s="3">
        <v>1</v>
      </c>
      <c r="I1903" s="24">
        <v>152675.69355934611</v>
      </c>
      <c r="J1903" s="3">
        <v>2010</v>
      </c>
      <c r="K1903" s="4">
        <f>IF(M1903-('MKG (best case)'!$K$2-J1903)&lt;=0,0,M1903-('MKG (best case)'!$K$2-J1903))</f>
        <v>19</v>
      </c>
      <c r="L1903" s="21">
        <f>VLOOKUP(A1903,Übersicht!$C$2:$F$67,4,FALSE)</f>
        <v>30</v>
      </c>
      <c r="M1903" s="21">
        <f>VLOOKUP(A1903,Übersicht!$C$2:$F$67,4,FALSE)</f>
        <v>30</v>
      </c>
      <c r="N1903" s="3" t="s">
        <v>67</v>
      </c>
      <c r="O1903" s="3">
        <v>1</v>
      </c>
      <c r="P1903" s="4">
        <f>VLOOKUP(A1903,Übersicht!$C$2:$I$67,7,FALSE)*100</f>
        <v>20</v>
      </c>
      <c r="Q1903" s="4" t="s">
        <v>67</v>
      </c>
      <c r="R1903" s="4">
        <f>VLOOKUP(A1903,Übersicht!$C$2:$J$67,8,FALSE)*100</f>
        <v>100</v>
      </c>
      <c r="S1903" s="4" t="str">
        <f>VLOOKUP(A1903,Übersicht!$C$2:$K$67,9,FALSE)</f>
        <v>-</v>
      </c>
      <c r="T1903" s="4" t="str">
        <f>VLOOKUP(A1903,Übersicht!$C$2:$L$67,10,FALSE)</f>
        <v>-</v>
      </c>
      <c r="U1903" s="25">
        <f>VLOOKUP(A1903,Übersicht!$C$2:$M$67,11,FALSE)</f>
        <v>385.00000000000006</v>
      </c>
      <c r="V1903" s="25" t="str">
        <f>VLOOKUP(A1903,Übersicht!$C$2:$N$67,12,FALSE)</f>
        <v>-</v>
      </c>
      <c r="W1903" s="25" t="str">
        <f>VLOOKUP(A1903,Übersicht!$C$2:$O$67,13,FALSE)</f>
        <v>-</v>
      </c>
      <c r="X1903" s="4" t="s">
        <v>67</v>
      </c>
    </row>
    <row r="1904" spans="1:24" x14ac:dyDescent="0.35">
      <c r="A1904" s="3">
        <v>4605</v>
      </c>
      <c r="B1904" t="s">
        <v>52</v>
      </c>
      <c r="C1904" t="s">
        <v>66</v>
      </c>
      <c r="D1904" s="23">
        <f>VLOOKUP(A1904,Übersicht!$C$2:$D$67,2,FALSE)</f>
        <v>0</v>
      </c>
      <c r="E1904" s="23">
        <f>VLOOKUP(A1904,Übersicht!$C$2:$E$67,3,FALSE)</f>
        <v>0</v>
      </c>
      <c r="F1904" s="3">
        <v>1898</v>
      </c>
      <c r="G1904" s="3">
        <f>VLOOKUP(A1904,Übersicht!$C$2:$P$67,14,FALSE)</f>
        <v>10</v>
      </c>
      <c r="H1904" s="3">
        <v>1</v>
      </c>
      <c r="I1904" s="24">
        <v>138932.3160685499</v>
      </c>
      <c r="J1904" s="3">
        <v>2009</v>
      </c>
      <c r="K1904" s="4">
        <f>IF(M1904-('MKG (best case)'!$K$2-J1904)&lt;=0,0,M1904-('MKG (best case)'!$K$2-J1904))</f>
        <v>18</v>
      </c>
      <c r="L1904" s="21">
        <f>VLOOKUP(A1904,Übersicht!$C$2:$F$67,4,FALSE)</f>
        <v>30</v>
      </c>
      <c r="M1904" s="21">
        <f>VLOOKUP(A1904,Übersicht!$C$2:$F$67,4,FALSE)</f>
        <v>30</v>
      </c>
      <c r="N1904" s="3" t="s">
        <v>67</v>
      </c>
      <c r="O1904" s="3">
        <v>1</v>
      </c>
      <c r="P1904" s="4">
        <f>VLOOKUP(A1904,Übersicht!$C$2:$I$67,7,FALSE)*100</f>
        <v>20</v>
      </c>
      <c r="Q1904" s="4" t="s">
        <v>67</v>
      </c>
      <c r="R1904" s="4">
        <f>VLOOKUP(A1904,Übersicht!$C$2:$J$67,8,FALSE)*100</f>
        <v>100</v>
      </c>
      <c r="S1904" s="4" t="str">
        <f>VLOOKUP(A1904,Übersicht!$C$2:$K$67,9,FALSE)</f>
        <v>-</v>
      </c>
      <c r="T1904" s="4" t="str">
        <f>VLOOKUP(A1904,Übersicht!$C$2:$L$67,10,FALSE)</f>
        <v>-</v>
      </c>
      <c r="U1904" s="25">
        <f>VLOOKUP(A1904,Übersicht!$C$2:$M$67,11,FALSE)</f>
        <v>385.00000000000006</v>
      </c>
      <c r="V1904" s="25" t="str">
        <f>VLOOKUP(A1904,Übersicht!$C$2:$N$67,12,FALSE)</f>
        <v>-</v>
      </c>
      <c r="W1904" s="25" t="str">
        <f>VLOOKUP(A1904,Übersicht!$C$2:$O$67,13,FALSE)</f>
        <v>-</v>
      </c>
      <c r="X1904" s="4" t="s">
        <v>67</v>
      </c>
    </row>
    <row r="1905" spans="1:24" x14ac:dyDescent="0.35">
      <c r="A1905" s="3">
        <v>4605</v>
      </c>
      <c r="B1905" t="s">
        <v>52</v>
      </c>
      <c r="C1905" t="s">
        <v>66</v>
      </c>
      <c r="D1905" s="23">
        <f>VLOOKUP(A1905,Übersicht!$C$2:$D$67,2,FALSE)</f>
        <v>0</v>
      </c>
      <c r="E1905" s="23">
        <f>VLOOKUP(A1905,Übersicht!$C$2:$E$67,3,FALSE)</f>
        <v>0</v>
      </c>
      <c r="F1905" s="3">
        <v>1899</v>
      </c>
      <c r="G1905" s="3">
        <f>VLOOKUP(A1905,Übersicht!$C$2:$P$67,14,FALSE)</f>
        <v>10</v>
      </c>
      <c r="H1905" s="3">
        <v>1</v>
      </c>
      <c r="I1905" s="24">
        <v>138932.3160685499</v>
      </c>
      <c r="J1905" s="3">
        <v>2008</v>
      </c>
      <c r="K1905" s="4">
        <f>IF(M1905-('MKG (best case)'!$K$2-J1905)&lt;=0,0,M1905-('MKG (best case)'!$K$2-J1905))</f>
        <v>17</v>
      </c>
      <c r="L1905" s="21">
        <f>VLOOKUP(A1905,Übersicht!$C$2:$F$67,4,FALSE)</f>
        <v>30</v>
      </c>
      <c r="M1905" s="21">
        <f>VLOOKUP(A1905,Übersicht!$C$2:$F$67,4,FALSE)</f>
        <v>30</v>
      </c>
      <c r="N1905" s="3" t="s">
        <v>67</v>
      </c>
      <c r="O1905" s="3">
        <v>1</v>
      </c>
      <c r="P1905" s="4">
        <f>VLOOKUP(A1905,Übersicht!$C$2:$I$67,7,FALSE)*100</f>
        <v>20</v>
      </c>
      <c r="Q1905" s="4" t="s">
        <v>67</v>
      </c>
      <c r="R1905" s="4">
        <f>VLOOKUP(A1905,Übersicht!$C$2:$J$67,8,FALSE)*100</f>
        <v>100</v>
      </c>
      <c r="S1905" s="4" t="str">
        <f>VLOOKUP(A1905,Übersicht!$C$2:$K$67,9,FALSE)</f>
        <v>-</v>
      </c>
      <c r="T1905" s="4" t="str">
        <f>VLOOKUP(A1905,Übersicht!$C$2:$L$67,10,FALSE)</f>
        <v>-</v>
      </c>
      <c r="U1905" s="25">
        <f>VLOOKUP(A1905,Übersicht!$C$2:$M$67,11,FALSE)</f>
        <v>385.00000000000006</v>
      </c>
      <c r="V1905" s="25" t="str">
        <f>VLOOKUP(A1905,Übersicht!$C$2:$N$67,12,FALSE)</f>
        <v>-</v>
      </c>
      <c r="W1905" s="25" t="str">
        <f>VLOOKUP(A1905,Übersicht!$C$2:$O$67,13,FALSE)</f>
        <v>-</v>
      </c>
      <c r="X1905" s="4" t="s">
        <v>67</v>
      </c>
    </row>
    <row r="1906" spans="1:24" x14ac:dyDescent="0.35">
      <c r="A1906" s="3">
        <v>4605</v>
      </c>
      <c r="B1906" t="s">
        <v>52</v>
      </c>
      <c r="C1906" t="s">
        <v>66</v>
      </c>
      <c r="D1906" s="23">
        <f>VLOOKUP(A1906,Übersicht!$C$2:$D$67,2,FALSE)</f>
        <v>0</v>
      </c>
      <c r="E1906" s="23">
        <f>VLOOKUP(A1906,Übersicht!$C$2:$E$67,3,FALSE)</f>
        <v>0</v>
      </c>
      <c r="F1906" s="3">
        <v>1900</v>
      </c>
      <c r="G1906" s="3">
        <f>VLOOKUP(A1906,Übersicht!$C$2:$P$67,14,FALSE)</f>
        <v>10</v>
      </c>
      <c r="H1906" s="3">
        <v>1</v>
      </c>
      <c r="I1906" s="24">
        <v>138932.3160685499</v>
      </c>
      <c r="J1906" s="3">
        <v>2007</v>
      </c>
      <c r="K1906" s="4">
        <f>IF(M1906-('MKG (best case)'!$K$2-J1906)&lt;=0,0,M1906-('MKG (best case)'!$K$2-J1906))</f>
        <v>16</v>
      </c>
      <c r="L1906" s="21">
        <f>VLOOKUP(A1906,Übersicht!$C$2:$F$67,4,FALSE)</f>
        <v>30</v>
      </c>
      <c r="M1906" s="21">
        <f>VLOOKUP(A1906,Übersicht!$C$2:$F$67,4,FALSE)</f>
        <v>30</v>
      </c>
      <c r="N1906" s="3" t="s">
        <v>67</v>
      </c>
      <c r="O1906" s="3">
        <v>1</v>
      </c>
      <c r="P1906" s="4">
        <f>VLOOKUP(A1906,Übersicht!$C$2:$I$67,7,FALSE)*100</f>
        <v>20</v>
      </c>
      <c r="Q1906" s="4" t="s">
        <v>67</v>
      </c>
      <c r="R1906" s="4">
        <f>VLOOKUP(A1906,Übersicht!$C$2:$J$67,8,FALSE)*100</f>
        <v>100</v>
      </c>
      <c r="S1906" s="4" t="str">
        <f>VLOOKUP(A1906,Übersicht!$C$2:$K$67,9,FALSE)</f>
        <v>-</v>
      </c>
      <c r="T1906" s="4" t="str">
        <f>VLOOKUP(A1906,Übersicht!$C$2:$L$67,10,FALSE)</f>
        <v>-</v>
      </c>
      <c r="U1906" s="25">
        <f>VLOOKUP(A1906,Übersicht!$C$2:$M$67,11,FALSE)</f>
        <v>385.00000000000006</v>
      </c>
      <c r="V1906" s="25" t="str">
        <f>VLOOKUP(A1906,Übersicht!$C$2:$N$67,12,FALSE)</f>
        <v>-</v>
      </c>
      <c r="W1906" s="25" t="str">
        <f>VLOOKUP(A1906,Übersicht!$C$2:$O$67,13,FALSE)</f>
        <v>-</v>
      </c>
      <c r="X1906" s="4" t="s">
        <v>67</v>
      </c>
    </row>
    <row r="1907" spans="1:24" x14ac:dyDescent="0.35">
      <c r="A1907" s="3">
        <v>4605</v>
      </c>
      <c r="B1907" t="s">
        <v>52</v>
      </c>
      <c r="C1907" t="s">
        <v>66</v>
      </c>
      <c r="D1907" s="23">
        <f>VLOOKUP(A1907,Übersicht!$C$2:$D$67,2,FALSE)</f>
        <v>0</v>
      </c>
      <c r="E1907" s="23">
        <f>VLOOKUP(A1907,Übersicht!$C$2:$E$67,3,FALSE)</f>
        <v>0</v>
      </c>
      <c r="F1907" s="3">
        <v>1901</v>
      </c>
      <c r="G1907" s="3">
        <f>VLOOKUP(A1907,Übersicht!$C$2:$P$67,14,FALSE)</f>
        <v>10</v>
      </c>
      <c r="H1907" s="3">
        <v>1</v>
      </c>
      <c r="I1907" s="24">
        <v>138932.3160685499</v>
      </c>
      <c r="J1907" s="3">
        <v>2006</v>
      </c>
      <c r="K1907" s="4">
        <f>IF(M1907-('MKG (best case)'!$K$2-J1907)&lt;=0,0,M1907-('MKG (best case)'!$K$2-J1907))</f>
        <v>15</v>
      </c>
      <c r="L1907" s="21">
        <f>VLOOKUP(A1907,Übersicht!$C$2:$F$67,4,FALSE)</f>
        <v>30</v>
      </c>
      <c r="M1907" s="21">
        <f>VLOOKUP(A1907,Übersicht!$C$2:$F$67,4,FALSE)</f>
        <v>30</v>
      </c>
      <c r="N1907" s="3" t="s">
        <v>67</v>
      </c>
      <c r="O1907" s="3">
        <v>1</v>
      </c>
      <c r="P1907" s="4">
        <f>VLOOKUP(A1907,Übersicht!$C$2:$I$67,7,FALSE)*100</f>
        <v>20</v>
      </c>
      <c r="Q1907" s="4" t="s">
        <v>67</v>
      </c>
      <c r="R1907" s="4">
        <f>VLOOKUP(A1907,Übersicht!$C$2:$J$67,8,FALSE)*100</f>
        <v>100</v>
      </c>
      <c r="S1907" s="4" t="str">
        <f>VLOOKUP(A1907,Übersicht!$C$2:$K$67,9,FALSE)</f>
        <v>-</v>
      </c>
      <c r="T1907" s="4" t="str">
        <f>VLOOKUP(A1907,Übersicht!$C$2:$L$67,10,FALSE)</f>
        <v>-</v>
      </c>
      <c r="U1907" s="25">
        <f>VLOOKUP(A1907,Übersicht!$C$2:$M$67,11,FALSE)</f>
        <v>385.00000000000006</v>
      </c>
      <c r="V1907" s="25" t="str">
        <f>VLOOKUP(A1907,Übersicht!$C$2:$N$67,12,FALSE)</f>
        <v>-</v>
      </c>
      <c r="W1907" s="25" t="str">
        <f>VLOOKUP(A1907,Übersicht!$C$2:$O$67,13,FALSE)</f>
        <v>-</v>
      </c>
      <c r="X1907" s="4" t="s">
        <v>67</v>
      </c>
    </row>
    <row r="1908" spans="1:24" x14ac:dyDescent="0.35">
      <c r="A1908" s="3">
        <v>4605</v>
      </c>
      <c r="B1908" t="s">
        <v>52</v>
      </c>
      <c r="C1908" t="s">
        <v>66</v>
      </c>
      <c r="D1908" s="23">
        <f>VLOOKUP(A1908,Übersicht!$C$2:$D$67,2,FALSE)</f>
        <v>0</v>
      </c>
      <c r="E1908" s="23">
        <f>VLOOKUP(A1908,Übersicht!$C$2:$E$67,3,FALSE)</f>
        <v>0</v>
      </c>
      <c r="F1908" s="3">
        <v>1902</v>
      </c>
      <c r="G1908" s="3">
        <f>VLOOKUP(A1908,Übersicht!$C$2:$P$67,14,FALSE)</f>
        <v>10</v>
      </c>
      <c r="H1908" s="3">
        <v>1</v>
      </c>
      <c r="I1908" s="24">
        <v>138932.3160685499</v>
      </c>
      <c r="J1908" s="3">
        <v>2005</v>
      </c>
      <c r="K1908" s="4">
        <f>IF(M1908-('MKG (best case)'!$K$2-J1908)&lt;=0,0,M1908-('MKG (best case)'!$K$2-J1908))</f>
        <v>14</v>
      </c>
      <c r="L1908" s="21">
        <f>VLOOKUP(A1908,Übersicht!$C$2:$F$67,4,FALSE)</f>
        <v>30</v>
      </c>
      <c r="M1908" s="21">
        <f>VLOOKUP(A1908,Übersicht!$C$2:$F$67,4,FALSE)</f>
        <v>30</v>
      </c>
      <c r="N1908" s="3" t="s">
        <v>67</v>
      </c>
      <c r="O1908" s="3">
        <v>1</v>
      </c>
      <c r="P1908" s="4">
        <f>VLOOKUP(A1908,Übersicht!$C$2:$I$67,7,FALSE)*100</f>
        <v>20</v>
      </c>
      <c r="Q1908" s="4" t="s">
        <v>67</v>
      </c>
      <c r="R1908" s="4">
        <f>VLOOKUP(A1908,Übersicht!$C$2:$J$67,8,FALSE)*100</f>
        <v>100</v>
      </c>
      <c r="S1908" s="4" t="str">
        <f>VLOOKUP(A1908,Übersicht!$C$2:$K$67,9,FALSE)</f>
        <v>-</v>
      </c>
      <c r="T1908" s="4" t="str">
        <f>VLOOKUP(A1908,Übersicht!$C$2:$L$67,10,FALSE)</f>
        <v>-</v>
      </c>
      <c r="U1908" s="25">
        <f>VLOOKUP(A1908,Übersicht!$C$2:$M$67,11,FALSE)</f>
        <v>385.00000000000006</v>
      </c>
      <c r="V1908" s="25" t="str">
        <f>VLOOKUP(A1908,Übersicht!$C$2:$N$67,12,FALSE)</f>
        <v>-</v>
      </c>
      <c r="W1908" s="25" t="str">
        <f>VLOOKUP(A1908,Übersicht!$C$2:$O$67,13,FALSE)</f>
        <v>-</v>
      </c>
      <c r="X1908" s="4" t="s">
        <v>67</v>
      </c>
    </row>
    <row r="1909" spans="1:24" x14ac:dyDescent="0.35">
      <c r="A1909" s="3">
        <v>4605</v>
      </c>
      <c r="B1909" t="s">
        <v>52</v>
      </c>
      <c r="C1909" t="s">
        <v>66</v>
      </c>
      <c r="D1909" s="23">
        <f>VLOOKUP(A1909,Übersicht!$C$2:$D$67,2,FALSE)</f>
        <v>0</v>
      </c>
      <c r="E1909" s="23">
        <f>VLOOKUP(A1909,Übersicht!$C$2:$E$67,3,FALSE)</f>
        <v>0</v>
      </c>
      <c r="F1909" s="3">
        <v>1903</v>
      </c>
      <c r="G1909" s="3">
        <f>VLOOKUP(A1909,Übersicht!$C$2:$P$67,14,FALSE)</f>
        <v>10</v>
      </c>
      <c r="H1909" s="3">
        <v>1</v>
      </c>
      <c r="I1909" s="24">
        <v>161642.63985540392</v>
      </c>
      <c r="J1909" s="3">
        <v>2004</v>
      </c>
      <c r="K1909" s="4">
        <f>IF(M1909-('MKG (best case)'!$K$2-J1909)&lt;=0,0,M1909-('MKG (best case)'!$K$2-J1909))</f>
        <v>13</v>
      </c>
      <c r="L1909" s="21">
        <f>VLOOKUP(A1909,Übersicht!$C$2:$F$67,4,FALSE)</f>
        <v>30</v>
      </c>
      <c r="M1909" s="21">
        <f>VLOOKUP(A1909,Übersicht!$C$2:$F$67,4,FALSE)</f>
        <v>30</v>
      </c>
      <c r="N1909" s="3" t="s">
        <v>67</v>
      </c>
      <c r="O1909" s="3">
        <v>1</v>
      </c>
      <c r="P1909" s="4">
        <f>VLOOKUP(A1909,Übersicht!$C$2:$I$67,7,FALSE)*100</f>
        <v>20</v>
      </c>
      <c r="Q1909" s="4" t="s">
        <v>67</v>
      </c>
      <c r="R1909" s="4">
        <f>VLOOKUP(A1909,Übersicht!$C$2:$J$67,8,FALSE)*100</f>
        <v>100</v>
      </c>
      <c r="S1909" s="4" t="str">
        <f>VLOOKUP(A1909,Übersicht!$C$2:$K$67,9,FALSE)</f>
        <v>-</v>
      </c>
      <c r="T1909" s="4" t="str">
        <f>VLOOKUP(A1909,Übersicht!$C$2:$L$67,10,FALSE)</f>
        <v>-</v>
      </c>
      <c r="U1909" s="25">
        <f>VLOOKUP(A1909,Übersicht!$C$2:$M$67,11,FALSE)</f>
        <v>385.00000000000006</v>
      </c>
      <c r="V1909" s="25" t="str">
        <f>VLOOKUP(A1909,Übersicht!$C$2:$N$67,12,FALSE)</f>
        <v>-</v>
      </c>
      <c r="W1909" s="25" t="str">
        <f>VLOOKUP(A1909,Übersicht!$C$2:$O$67,13,FALSE)</f>
        <v>-</v>
      </c>
      <c r="X1909" s="4" t="s">
        <v>67</v>
      </c>
    </row>
    <row r="1910" spans="1:24" x14ac:dyDescent="0.35">
      <c r="A1910" s="3">
        <v>4605</v>
      </c>
      <c r="B1910" t="s">
        <v>52</v>
      </c>
      <c r="C1910" t="s">
        <v>66</v>
      </c>
      <c r="D1910" s="23">
        <f>VLOOKUP(A1910,Übersicht!$C$2:$D$67,2,FALSE)</f>
        <v>0</v>
      </c>
      <c r="E1910" s="23">
        <f>VLOOKUP(A1910,Übersicht!$C$2:$E$67,3,FALSE)</f>
        <v>0</v>
      </c>
      <c r="F1910" s="3">
        <v>1904</v>
      </c>
      <c r="G1910" s="3">
        <f>VLOOKUP(A1910,Übersicht!$C$2:$P$67,14,FALSE)</f>
        <v>10</v>
      </c>
      <c r="H1910" s="3">
        <v>1</v>
      </c>
      <c r="I1910" s="24">
        <v>161642.63985540392</v>
      </c>
      <c r="J1910" s="3">
        <v>2003</v>
      </c>
      <c r="K1910" s="4">
        <f>IF(M1910-('MKG (best case)'!$K$2-J1910)&lt;=0,0,M1910-('MKG (best case)'!$K$2-J1910))</f>
        <v>12</v>
      </c>
      <c r="L1910" s="21">
        <f>VLOOKUP(A1910,Übersicht!$C$2:$F$67,4,FALSE)</f>
        <v>30</v>
      </c>
      <c r="M1910" s="21">
        <f>VLOOKUP(A1910,Übersicht!$C$2:$F$67,4,FALSE)</f>
        <v>30</v>
      </c>
      <c r="N1910" s="3" t="s">
        <v>67</v>
      </c>
      <c r="O1910" s="3">
        <v>1</v>
      </c>
      <c r="P1910" s="4">
        <f>VLOOKUP(A1910,Übersicht!$C$2:$I$67,7,FALSE)*100</f>
        <v>20</v>
      </c>
      <c r="Q1910" s="4" t="s">
        <v>67</v>
      </c>
      <c r="R1910" s="4">
        <f>VLOOKUP(A1910,Übersicht!$C$2:$J$67,8,FALSE)*100</f>
        <v>100</v>
      </c>
      <c r="S1910" s="4" t="str">
        <f>VLOOKUP(A1910,Übersicht!$C$2:$K$67,9,FALSE)</f>
        <v>-</v>
      </c>
      <c r="T1910" s="4" t="str">
        <f>VLOOKUP(A1910,Übersicht!$C$2:$L$67,10,FALSE)</f>
        <v>-</v>
      </c>
      <c r="U1910" s="25">
        <f>VLOOKUP(A1910,Übersicht!$C$2:$M$67,11,FALSE)</f>
        <v>385.00000000000006</v>
      </c>
      <c r="V1910" s="25" t="str">
        <f>VLOOKUP(A1910,Übersicht!$C$2:$N$67,12,FALSE)</f>
        <v>-</v>
      </c>
      <c r="W1910" s="25" t="str">
        <f>VLOOKUP(A1910,Übersicht!$C$2:$O$67,13,FALSE)</f>
        <v>-</v>
      </c>
      <c r="X1910" s="4" t="s">
        <v>67</v>
      </c>
    </row>
    <row r="1911" spans="1:24" x14ac:dyDescent="0.35">
      <c r="A1911" s="3">
        <v>4605</v>
      </c>
      <c r="B1911" t="s">
        <v>52</v>
      </c>
      <c r="C1911" t="s">
        <v>66</v>
      </c>
      <c r="D1911" s="23">
        <f>VLOOKUP(A1911,Übersicht!$C$2:$D$67,2,FALSE)</f>
        <v>0</v>
      </c>
      <c r="E1911" s="23">
        <f>VLOOKUP(A1911,Übersicht!$C$2:$E$67,3,FALSE)</f>
        <v>0</v>
      </c>
      <c r="F1911" s="3">
        <v>1905</v>
      </c>
      <c r="G1911" s="3">
        <f>VLOOKUP(A1911,Übersicht!$C$2:$P$67,14,FALSE)</f>
        <v>10</v>
      </c>
      <c r="H1911" s="3">
        <v>1</v>
      </c>
      <c r="I1911" s="24">
        <v>161642.63985540392</v>
      </c>
      <c r="J1911" s="3">
        <v>2002</v>
      </c>
      <c r="K1911" s="4">
        <f>IF(M1911-('MKG (best case)'!$K$2-J1911)&lt;=0,0,M1911-('MKG (best case)'!$K$2-J1911))</f>
        <v>11</v>
      </c>
      <c r="L1911" s="21">
        <f>VLOOKUP(A1911,Übersicht!$C$2:$F$67,4,FALSE)</f>
        <v>30</v>
      </c>
      <c r="M1911" s="21">
        <f>VLOOKUP(A1911,Übersicht!$C$2:$F$67,4,FALSE)</f>
        <v>30</v>
      </c>
      <c r="N1911" s="3" t="s">
        <v>67</v>
      </c>
      <c r="O1911" s="3">
        <v>1</v>
      </c>
      <c r="P1911" s="4">
        <f>VLOOKUP(A1911,Übersicht!$C$2:$I$67,7,FALSE)*100</f>
        <v>20</v>
      </c>
      <c r="Q1911" s="4" t="s">
        <v>67</v>
      </c>
      <c r="R1911" s="4">
        <f>VLOOKUP(A1911,Übersicht!$C$2:$J$67,8,FALSE)*100</f>
        <v>100</v>
      </c>
      <c r="S1911" s="4" t="str">
        <f>VLOOKUP(A1911,Übersicht!$C$2:$K$67,9,FALSE)</f>
        <v>-</v>
      </c>
      <c r="T1911" s="4" t="str">
        <f>VLOOKUP(A1911,Übersicht!$C$2:$L$67,10,FALSE)</f>
        <v>-</v>
      </c>
      <c r="U1911" s="25">
        <f>VLOOKUP(A1911,Übersicht!$C$2:$M$67,11,FALSE)</f>
        <v>385.00000000000006</v>
      </c>
      <c r="V1911" s="25" t="str">
        <f>VLOOKUP(A1911,Übersicht!$C$2:$N$67,12,FALSE)</f>
        <v>-</v>
      </c>
      <c r="W1911" s="25" t="str">
        <f>VLOOKUP(A1911,Übersicht!$C$2:$O$67,13,FALSE)</f>
        <v>-</v>
      </c>
      <c r="X1911" s="4" t="s">
        <v>67</v>
      </c>
    </row>
    <row r="1912" spans="1:24" x14ac:dyDescent="0.35">
      <c r="A1912" s="3">
        <v>4605</v>
      </c>
      <c r="B1912" t="s">
        <v>52</v>
      </c>
      <c r="C1912" t="s">
        <v>66</v>
      </c>
      <c r="D1912" s="23">
        <f>VLOOKUP(A1912,Übersicht!$C$2:$D$67,2,FALSE)</f>
        <v>0</v>
      </c>
      <c r="E1912" s="23">
        <f>VLOOKUP(A1912,Übersicht!$C$2:$E$67,3,FALSE)</f>
        <v>0</v>
      </c>
      <c r="F1912" s="3">
        <v>1906</v>
      </c>
      <c r="G1912" s="3">
        <f>VLOOKUP(A1912,Übersicht!$C$2:$P$67,14,FALSE)</f>
        <v>10</v>
      </c>
      <c r="H1912" s="3">
        <v>1</v>
      </c>
      <c r="I1912" s="24">
        <v>161642.63985540392</v>
      </c>
      <c r="J1912" s="3">
        <v>2001</v>
      </c>
      <c r="K1912" s="4">
        <f>IF(M1912-('MKG (best case)'!$K$2-J1912)&lt;=0,0,M1912-('MKG (best case)'!$K$2-J1912))</f>
        <v>10</v>
      </c>
      <c r="L1912" s="21">
        <f>VLOOKUP(A1912,Übersicht!$C$2:$F$67,4,FALSE)</f>
        <v>30</v>
      </c>
      <c r="M1912" s="21">
        <f>VLOOKUP(A1912,Übersicht!$C$2:$F$67,4,FALSE)</f>
        <v>30</v>
      </c>
      <c r="N1912" s="3" t="s">
        <v>67</v>
      </c>
      <c r="O1912" s="3">
        <v>1</v>
      </c>
      <c r="P1912" s="4">
        <f>VLOOKUP(A1912,Übersicht!$C$2:$I$67,7,FALSE)*100</f>
        <v>20</v>
      </c>
      <c r="Q1912" s="4" t="s">
        <v>67</v>
      </c>
      <c r="R1912" s="4">
        <f>VLOOKUP(A1912,Übersicht!$C$2:$J$67,8,FALSE)*100</f>
        <v>100</v>
      </c>
      <c r="S1912" s="4" t="str">
        <f>VLOOKUP(A1912,Übersicht!$C$2:$K$67,9,FALSE)</f>
        <v>-</v>
      </c>
      <c r="T1912" s="4" t="str">
        <f>VLOOKUP(A1912,Übersicht!$C$2:$L$67,10,FALSE)</f>
        <v>-</v>
      </c>
      <c r="U1912" s="25">
        <f>VLOOKUP(A1912,Übersicht!$C$2:$M$67,11,FALSE)</f>
        <v>385.00000000000006</v>
      </c>
      <c r="V1912" s="25" t="str">
        <f>VLOOKUP(A1912,Übersicht!$C$2:$N$67,12,FALSE)</f>
        <v>-</v>
      </c>
      <c r="W1912" s="25" t="str">
        <f>VLOOKUP(A1912,Übersicht!$C$2:$O$67,13,FALSE)</f>
        <v>-</v>
      </c>
      <c r="X1912" s="4" t="s">
        <v>67</v>
      </c>
    </row>
    <row r="1913" spans="1:24" x14ac:dyDescent="0.35">
      <c r="A1913" s="3">
        <v>4605</v>
      </c>
      <c r="B1913" t="s">
        <v>52</v>
      </c>
      <c r="C1913" t="s">
        <v>66</v>
      </c>
      <c r="D1913" s="23">
        <f>VLOOKUP(A1913,Übersicht!$C$2:$D$67,2,FALSE)</f>
        <v>0</v>
      </c>
      <c r="E1913" s="23">
        <f>VLOOKUP(A1913,Übersicht!$C$2:$E$67,3,FALSE)</f>
        <v>0</v>
      </c>
      <c r="F1913" s="3">
        <v>1907</v>
      </c>
      <c r="G1913" s="3">
        <f>VLOOKUP(A1913,Übersicht!$C$2:$P$67,14,FALSE)</f>
        <v>10</v>
      </c>
      <c r="H1913" s="3">
        <v>1</v>
      </c>
      <c r="I1913" s="24">
        <v>161642.63985540392</v>
      </c>
      <c r="J1913" s="3">
        <v>2000</v>
      </c>
      <c r="K1913" s="4">
        <f>IF(M1913-('MKG (best case)'!$K$2-J1913)&lt;=0,0,M1913-('MKG (best case)'!$K$2-J1913))</f>
        <v>9</v>
      </c>
      <c r="L1913" s="21">
        <f>VLOOKUP(A1913,Übersicht!$C$2:$F$67,4,FALSE)</f>
        <v>30</v>
      </c>
      <c r="M1913" s="21">
        <f>VLOOKUP(A1913,Übersicht!$C$2:$F$67,4,FALSE)</f>
        <v>30</v>
      </c>
      <c r="N1913" s="3" t="s">
        <v>67</v>
      </c>
      <c r="O1913" s="3">
        <v>1</v>
      </c>
      <c r="P1913" s="4">
        <f>VLOOKUP(A1913,Übersicht!$C$2:$I$67,7,FALSE)*100</f>
        <v>20</v>
      </c>
      <c r="Q1913" s="4" t="s">
        <v>67</v>
      </c>
      <c r="R1913" s="4">
        <f>VLOOKUP(A1913,Übersicht!$C$2:$J$67,8,FALSE)*100</f>
        <v>100</v>
      </c>
      <c r="S1913" s="4" t="str">
        <f>VLOOKUP(A1913,Übersicht!$C$2:$K$67,9,FALSE)</f>
        <v>-</v>
      </c>
      <c r="T1913" s="4" t="str">
        <f>VLOOKUP(A1913,Übersicht!$C$2:$L$67,10,FALSE)</f>
        <v>-</v>
      </c>
      <c r="U1913" s="25">
        <f>VLOOKUP(A1913,Übersicht!$C$2:$M$67,11,FALSE)</f>
        <v>385.00000000000006</v>
      </c>
      <c r="V1913" s="25" t="str">
        <f>VLOOKUP(A1913,Übersicht!$C$2:$N$67,12,FALSE)</f>
        <v>-</v>
      </c>
      <c r="W1913" s="25" t="str">
        <f>VLOOKUP(A1913,Übersicht!$C$2:$O$67,13,FALSE)</f>
        <v>-</v>
      </c>
      <c r="X1913" s="4" t="s">
        <v>67</v>
      </c>
    </row>
    <row r="1914" spans="1:24" x14ac:dyDescent="0.35">
      <c r="A1914" s="3">
        <v>4605</v>
      </c>
      <c r="B1914" t="s">
        <v>52</v>
      </c>
      <c r="C1914" t="s">
        <v>66</v>
      </c>
      <c r="D1914" s="23">
        <f>VLOOKUP(A1914,Übersicht!$C$2:$D$67,2,FALSE)</f>
        <v>0</v>
      </c>
      <c r="E1914" s="23">
        <f>VLOOKUP(A1914,Übersicht!$C$2:$E$67,3,FALSE)</f>
        <v>0</v>
      </c>
      <c r="F1914" s="3">
        <v>1908</v>
      </c>
      <c r="G1914" s="3">
        <f>VLOOKUP(A1914,Übersicht!$C$2:$P$67,14,FALSE)</f>
        <v>10</v>
      </c>
      <c r="H1914" s="3">
        <v>1</v>
      </c>
      <c r="I1914" s="24">
        <v>132349.5352586165</v>
      </c>
      <c r="J1914" s="3">
        <v>1999</v>
      </c>
      <c r="K1914" s="4">
        <f>IF(M1914-('MKG (best case)'!$K$2-J1914)&lt;=0,0,M1914-('MKG (best case)'!$K$2-J1914))</f>
        <v>8</v>
      </c>
      <c r="L1914" s="21">
        <f>VLOOKUP(A1914,Übersicht!$C$2:$F$67,4,FALSE)</f>
        <v>30</v>
      </c>
      <c r="M1914" s="21">
        <f>VLOOKUP(A1914,Übersicht!$C$2:$F$67,4,FALSE)</f>
        <v>30</v>
      </c>
      <c r="N1914" s="3" t="s">
        <v>67</v>
      </c>
      <c r="O1914" s="3">
        <v>1</v>
      </c>
      <c r="P1914" s="4">
        <f>VLOOKUP(A1914,Übersicht!$C$2:$I$67,7,FALSE)*100</f>
        <v>20</v>
      </c>
      <c r="Q1914" s="4" t="s">
        <v>67</v>
      </c>
      <c r="R1914" s="4">
        <f>VLOOKUP(A1914,Übersicht!$C$2:$J$67,8,FALSE)*100</f>
        <v>100</v>
      </c>
      <c r="S1914" s="4" t="str">
        <f>VLOOKUP(A1914,Übersicht!$C$2:$K$67,9,FALSE)</f>
        <v>-</v>
      </c>
      <c r="T1914" s="4" t="str">
        <f>VLOOKUP(A1914,Übersicht!$C$2:$L$67,10,FALSE)</f>
        <v>-</v>
      </c>
      <c r="U1914" s="25">
        <f>VLOOKUP(A1914,Übersicht!$C$2:$M$67,11,FALSE)</f>
        <v>385.00000000000006</v>
      </c>
      <c r="V1914" s="25" t="str">
        <f>VLOOKUP(A1914,Übersicht!$C$2:$N$67,12,FALSE)</f>
        <v>-</v>
      </c>
      <c r="W1914" s="25" t="str">
        <f>VLOOKUP(A1914,Übersicht!$C$2:$O$67,13,FALSE)</f>
        <v>-</v>
      </c>
      <c r="X1914" s="4" t="s">
        <v>67</v>
      </c>
    </row>
    <row r="1915" spans="1:24" x14ac:dyDescent="0.35">
      <c r="A1915" s="3">
        <v>4605</v>
      </c>
      <c r="B1915" t="s">
        <v>52</v>
      </c>
      <c r="C1915" t="s">
        <v>66</v>
      </c>
      <c r="D1915" s="23">
        <f>VLOOKUP(A1915,Übersicht!$C$2:$D$67,2,FALSE)</f>
        <v>0</v>
      </c>
      <c r="E1915" s="23">
        <f>VLOOKUP(A1915,Übersicht!$C$2:$E$67,3,FALSE)</f>
        <v>0</v>
      </c>
      <c r="F1915" s="3">
        <v>1909</v>
      </c>
      <c r="G1915" s="3">
        <f>VLOOKUP(A1915,Übersicht!$C$2:$P$67,14,FALSE)</f>
        <v>10</v>
      </c>
      <c r="H1915" s="3">
        <v>1</v>
      </c>
      <c r="I1915" s="24">
        <v>132349.5352586165</v>
      </c>
      <c r="J1915" s="3">
        <v>1998</v>
      </c>
      <c r="K1915" s="4">
        <f>IF(M1915-('MKG (best case)'!$K$2-J1915)&lt;=0,0,M1915-('MKG (best case)'!$K$2-J1915))</f>
        <v>7</v>
      </c>
      <c r="L1915" s="21">
        <f>VLOOKUP(A1915,Übersicht!$C$2:$F$67,4,FALSE)</f>
        <v>30</v>
      </c>
      <c r="M1915" s="21">
        <f>VLOOKUP(A1915,Übersicht!$C$2:$F$67,4,FALSE)</f>
        <v>30</v>
      </c>
      <c r="N1915" s="3" t="s">
        <v>67</v>
      </c>
      <c r="O1915" s="3">
        <v>1</v>
      </c>
      <c r="P1915" s="4">
        <f>VLOOKUP(A1915,Übersicht!$C$2:$I$67,7,FALSE)*100</f>
        <v>20</v>
      </c>
      <c r="Q1915" s="4" t="s">
        <v>67</v>
      </c>
      <c r="R1915" s="4">
        <f>VLOOKUP(A1915,Übersicht!$C$2:$J$67,8,FALSE)*100</f>
        <v>100</v>
      </c>
      <c r="S1915" s="4" t="str">
        <f>VLOOKUP(A1915,Übersicht!$C$2:$K$67,9,FALSE)</f>
        <v>-</v>
      </c>
      <c r="T1915" s="4" t="str">
        <f>VLOOKUP(A1915,Übersicht!$C$2:$L$67,10,FALSE)</f>
        <v>-</v>
      </c>
      <c r="U1915" s="25">
        <f>VLOOKUP(A1915,Übersicht!$C$2:$M$67,11,FALSE)</f>
        <v>385.00000000000006</v>
      </c>
      <c r="V1915" s="25" t="str">
        <f>VLOOKUP(A1915,Übersicht!$C$2:$N$67,12,FALSE)</f>
        <v>-</v>
      </c>
      <c r="W1915" s="25" t="str">
        <f>VLOOKUP(A1915,Übersicht!$C$2:$O$67,13,FALSE)</f>
        <v>-</v>
      </c>
      <c r="X1915" s="4" t="s">
        <v>67</v>
      </c>
    </row>
    <row r="1916" spans="1:24" x14ac:dyDescent="0.35">
      <c r="A1916" s="3">
        <v>4605</v>
      </c>
      <c r="B1916" t="s">
        <v>52</v>
      </c>
      <c r="C1916" t="s">
        <v>66</v>
      </c>
      <c r="D1916" s="23">
        <f>VLOOKUP(A1916,Übersicht!$C$2:$D$67,2,FALSE)</f>
        <v>0</v>
      </c>
      <c r="E1916" s="23">
        <f>VLOOKUP(A1916,Übersicht!$C$2:$E$67,3,FALSE)</f>
        <v>0</v>
      </c>
      <c r="F1916" s="3">
        <v>1910</v>
      </c>
      <c r="G1916" s="3">
        <f>VLOOKUP(A1916,Übersicht!$C$2:$P$67,14,FALSE)</f>
        <v>10</v>
      </c>
      <c r="H1916" s="3">
        <v>1</v>
      </c>
      <c r="I1916" s="24">
        <v>132349.5352586165</v>
      </c>
      <c r="J1916" s="3">
        <v>1997</v>
      </c>
      <c r="K1916" s="4">
        <f>IF(M1916-('MKG (best case)'!$K$2-J1916)&lt;=0,0,M1916-('MKG (best case)'!$K$2-J1916))</f>
        <v>6</v>
      </c>
      <c r="L1916" s="21">
        <f>VLOOKUP(A1916,Übersicht!$C$2:$F$67,4,FALSE)</f>
        <v>30</v>
      </c>
      <c r="M1916" s="21">
        <f>VLOOKUP(A1916,Übersicht!$C$2:$F$67,4,FALSE)</f>
        <v>30</v>
      </c>
      <c r="N1916" s="3" t="s">
        <v>67</v>
      </c>
      <c r="O1916" s="3">
        <v>1</v>
      </c>
      <c r="P1916" s="4">
        <f>VLOOKUP(A1916,Übersicht!$C$2:$I$67,7,FALSE)*100</f>
        <v>20</v>
      </c>
      <c r="Q1916" s="4" t="s">
        <v>67</v>
      </c>
      <c r="R1916" s="4">
        <f>VLOOKUP(A1916,Übersicht!$C$2:$J$67,8,FALSE)*100</f>
        <v>100</v>
      </c>
      <c r="S1916" s="4" t="str">
        <f>VLOOKUP(A1916,Übersicht!$C$2:$K$67,9,FALSE)</f>
        <v>-</v>
      </c>
      <c r="T1916" s="4" t="str">
        <f>VLOOKUP(A1916,Übersicht!$C$2:$L$67,10,FALSE)</f>
        <v>-</v>
      </c>
      <c r="U1916" s="25">
        <f>VLOOKUP(A1916,Übersicht!$C$2:$M$67,11,FALSE)</f>
        <v>385.00000000000006</v>
      </c>
      <c r="V1916" s="25" t="str">
        <f>VLOOKUP(A1916,Übersicht!$C$2:$N$67,12,FALSE)</f>
        <v>-</v>
      </c>
      <c r="W1916" s="25" t="str">
        <f>VLOOKUP(A1916,Übersicht!$C$2:$O$67,13,FALSE)</f>
        <v>-</v>
      </c>
      <c r="X1916" s="4" t="s">
        <v>67</v>
      </c>
    </row>
    <row r="1917" spans="1:24" x14ac:dyDescent="0.35">
      <c r="A1917" s="3">
        <v>4605</v>
      </c>
      <c r="B1917" t="s">
        <v>52</v>
      </c>
      <c r="C1917" t="s">
        <v>66</v>
      </c>
      <c r="D1917" s="23">
        <f>VLOOKUP(A1917,Übersicht!$C$2:$D$67,2,FALSE)</f>
        <v>0</v>
      </c>
      <c r="E1917" s="23">
        <f>VLOOKUP(A1917,Übersicht!$C$2:$E$67,3,FALSE)</f>
        <v>0</v>
      </c>
      <c r="F1917" s="3">
        <v>1911</v>
      </c>
      <c r="G1917" s="3">
        <f>VLOOKUP(A1917,Übersicht!$C$2:$P$67,14,FALSE)</f>
        <v>10</v>
      </c>
      <c r="H1917" s="3">
        <v>1</v>
      </c>
      <c r="I1917" s="24">
        <v>132349.5352586165</v>
      </c>
      <c r="J1917" s="3">
        <v>1996</v>
      </c>
      <c r="K1917" s="4">
        <f>IF(M1917-('MKG (best case)'!$K$2-J1917)&lt;=0,0,M1917-('MKG (best case)'!$K$2-J1917))</f>
        <v>5</v>
      </c>
      <c r="L1917" s="21">
        <f>VLOOKUP(A1917,Übersicht!$C$2:$F$67,4,FALSE)</f>
        <v>30</v>
      </c>
      <c r="M1917" s="21">
        <f>VLOOKUP(A1917,Übersicht!$C$2:$F$67,4,FALSE)</f>
        <v>30</v>
      </c>
      <c r="N1917" s="3" t="s">
        <v>67</v>
      </c>
      <c r="O1917" s="3">
        <v>1</v>
      </c>
      <c r="P1917" s="4">
        <f>VLOOKUP(A1917,Übersicht!$C$2:$I$67,7,FALSE)*100</f>
        <v>20</v>
      </c>
      <c r="Q1917" s="4" t="s">
        <v>67</v>
      </c>
      <c r="R1917" s="4">
        <f>VLOOKUP(A1917,Übersicht!$C$2:$J$67,8,FALSE)*100</f>
        <v>100</v>
      </c>
      <c r="S1917" s="4" t="str">
        <f>VLOOKUP(A1917,Übersicht!$C$2:$K$67,9,FALSE)</f>
        <v>-</v>
      </c>
      <c r="T1917" s="4" t="str">
        <f>VLOOKUP(A1917,Übersicht!$C$2:$L$67,10,FALSE)</f>
        <v>-</v>
      </c>
      <c r="U1917" s="25">
        <f>VLOOKUP(A1917,Übersicht!$C$2:$M$67,11,FALSE)</f>
        <v>385.00000000000006</v>
      </c>
      <c r="V1917" s="25" t="str">
        <f>VLOOKUP(A1917,Übersicht!$C$2:$N$67,12,FALSE)</f>
        <v>-</v>
      </c>
      <c r="W1917" s="25" t="str">
        <f>VLOOKUP(A1917,Übersicht!$C$2:$O$67,13,FALSE)</f>
        <v>-</v>
      </c>
      <c r="X1917" s="4" t="s">
        <v>67</v>
      </c>
    </row>
    <row r="1918" spans="1:24" x14ac:dyDescent="0.35">
      <c r="A1918" s="3">
        <v>4605</v>
      </c>
      <c r="B1918" t="s">
        <v>52</v>
      </c>
      <c r="C1918" t="s">
        <v>66</v>
      </c>
      <c r="D1918" s="23">
        <f>VLOOKUP(A1918,Übersicht!$C$2:$D$67,2,FALSE)</f>
        <v>0</v>
      </c>
      <c r="E1918" s="23">
        <f>VLOOKUP(A1918,Übersicht!$C$2:$E$67,3,FALSE)</f>
        <v>0</v>
      </c>
      <c r="F1918" s="3">
        <v>1912</v>
      </c>
      <c r="G1918" s="3">
        <f>VLOOKUP(A1918,Übersicht!$C$2:$P$67,14,FALSE)</f>
        <v>10</v>
      </c>
      <c r="H1918" s="3">
        <v>1</v>
      </c>
      <c r="I1918" s="24">
        <v>132349.5352586165</v>
      </c>
      <c r="J1918" s="3">
        <v>1995</v>
      </c>
      <c r="K1918" s="4">
        <f>IF(M1918-('MKG (best case)'!$K$2-J1918)&lt;=0,0,M1918-('MKG (best case)'!$K$2-J1918))</f>
        <v>4</v>
      </c>
      <c r="L1918" s="21">
        <f>VLOOKUP(A1918,Übersicht!$C$2:$F$67,4,FALSE)</f>
        <v>30</v>
      </c>
      <c r="M1918" s="21">
        <f>VLOOKUP(A1918,Übersicht!$C$2:$F$67,4,FALSE)</f>
        <v>30</v>
      </c>
      <c r="N1918" s="3" t="s">
        <v>67</v>
      </c>
      <c r="O1918" s="3">
        <v>1</v>
      </c>
      <c r="P1918" s="4">
        <f>VLOOKUP(A1918,Übersicht!$C$2:$I$67,7,FALSE)*100</f>
        <v>20</v>
      </c>
      <c r="Q1918" s="4" t="s">
        <v>67</v>
      </c>
      <c r="R1918" s="4">
        <f>VLOOKUP(A1918,Übersicht!$C$2:$J$67,8,FALSE)*100</f>
        <v>100</v>
      </c>
      <c r="S1918" s="4" t="str">
        <f>VLOOKUP(A1918,Übersicht!$C$2:$K$67,9,FALSE)</f>
        <v>-</v>
      </c>
      <c r="T1918" s="4" t="str">
        <f>VLOOKUP(A1918,Übersicht!$C$2:$L$67,10,FALSE)</f>
        <v>-</v>
      </c>
      <c r="U1918" s="25">
        <f>VLOOKUP(A1918,Übersicht!$C$2:$M$67,11,FALSE)</f>
        <v>385.00000000000006</v>
      </c>
      <c r="V1918" s="25" t="str">
        <f>VLOOKUP(A1918,Übersicht!$C$2:$N$67,12,FALSE)</f>
        <v>-</v>
      </c>
      <c r="W1918" s="25" t="str">
        <f>VLOOKUP(A1918,Übersicht!$C$2:$O$67,13,FALSE)</f>
        <v>-</v>
      </c>
      <c r="X1918" s="4" t="s">
        <v>67</v>
      </c>
    </row>
    <row r="1919" spans="1:24" x14ac:dyDescent="0.35">
      <c r="A1919" s="3">
        <v>4605</v>
      </c>
      <c r="B1919" t="s">
        <v>52</v>
      </c>
      <c r="C1919" t="s">
        <v>66</v>
      </c>
      <c r="D1919" s="23">
        <f>VLOOKUP(A1919,Übersicht!$C$2:$D$67,2,FALSE)</f>
        <v>0</v>
      </c>
      <c r="E1919" s="23">
        <f>VLOOKUP(A1919,Übersicht!$C$2:$E$67,3,FALSE)</f>
        <v>0</v>
      </c>
      <c r="F1919" s="3">
        <v>1913</v>
      </c>
      <c r="G1919" s="3">
        <f>VLOOKUP(A1919,Übersicht!$C$2:$P$67,14,FALSE)</f>
        <v>10</v>
      </c>
      <c r="H1919" s="3">
        <v>1</v>
      </c>
      <c r="I1919" s="24">
        <v>166756.58032054498</v>
      </c>
      <c r="J1919" s="3">
        <v>1994</v>
      </c>
      <c r="K1919" s="4">
        <f>IF(M1919-('MKG (best case)'!$K$2-J1919)&lt;=0,0,M1919-('MKG (best case)'!$K$2-J1919))</f>
        <v>3</v>
      </c>
      <c r="L1919" s="21">
        <f>VLOOKUP(A1919,Übersicht!$C$2:$F$67,4,FALSE)</f>
        <v>30</v>
      </c>
      <c r="M1919" s="21">
        <f>VLOOKUP(A1919,Übersicht!$C$2:$F$67,4,FALSE)</f>
        <v>30</v>
      </c>
      <c r="N1919" s="3" t="s">
        <v>67</v>
      </c>
      <c r="O1919" s="3">
        <v>1</v>
      </c>
      <c r="P1919" s="4">
        <f>VLOOKUP(A1919,Übersicht!$C$2:$I$67,7,FALSE)*100</f>
        <v>20</v>
      </c>
      <c r="Q1919" s="4" t="s">
        <v>67</v>
      </c>
      <c r="R1919" s="4">
        <f>VLOOKUP(A1919,Übersicht!$C$2:$J$67,8,FALSE)*100</f>
        <v>100</v>
      </c>
      <c r="S1919" s="4" t="str">
        <f>VLOOKUP(A1919,Übersicht!$C$2:$K$67,9,FALSE)</f>
        <v>-</v>
      </c>
      <c r="T1919" s="4" t="str">
        <f>VLOOKUP(A1919,Übersicht!$C$2:$L$67,10,FALSE)</f>
        <v>-</v>
      </c>
      <c r="U1919" s="25">
        <f>VLOOKUP(A1919,Übersicht!$C$2:$M$67,11,FALSE)</f>
        <v>385.00000000000006</v>
      </c>
      <c r="V1919" s="25" t="str">
        <f>VLOOKUP(A1919,Übersicht!$C$2:$N$67,12,FALSE)</f>
        <v>-</v>
      </c>
      <c r="W1919" s="25" t="str">
        <f>VLOOKUP(A1919,Übersicht!$C$2:$O$67,13,FALSE)</f>
        <v>-</v>
      </c>
      <c r="X1919" s="4" t="s">
        <v>67</v>
      </c>
    </row>
    <row r="1920" spans="1:24" x14ac:dyDescent="0.35">
      <c r="A1920" s="3">
        <v>4605</v>
      </c>
      <c r="B1920" t="s">
        <v>52</v>
      </c>
      <c r="C1920" t="s">
        <v>66</v>
      </c>
      <c r="D1920" s="23">
        <f>VLOOKUP(A1920,Übersicht!$C$2:$D$67,2,FALSE)</f>
        <v>0</v>
      </c>
      <c r="E1920" s="23">
        <f>VLOOKUP(A1920,Übersicht!$C$2:$E$67,3,FALSE)</f>
        <v>0</v>
      </c>
      <c r="F1920" s="3">
        <v>1914</v>
      </c>
      <c r="G1920" s="3">
        <f>VLOOKUP(A1920,Übersicht!$C$2:$P$67,14,FALSE)</f>
        <v>10</v>
      </c>
      <c r="H1920" s="3">
        <v>1</v>
      </c>
      <c r="I1920" s="24">
        <v>166756.58032054498</v>
      </c>
      <c r="J1920" s="3">
        <v>1993</v>
      </c>
      <c r="K1920" s="4">
        <f>IF(M1920-('MKG (best case)'!$K$2-J1920)&lt;=0,0,M1920-('MKG (best case)'!$K$2-J1920))</f>
        <v>2</v>
      </c>
      <c r="L1920" s="21">
        <f>VLOOKUP(A1920,Übersicht!$C$2:$F$67,4,FALSE)</f>
        <v>30</v>
      </c>
      <c r="M1920" s="21">
        <f>VLOOKUP(A1920,Übersicht!$C$2:$F$67,4,FALSE)</f>
        <v>30</v>
      </c>
      <c r="N1920" s="3" t="s">
        <v>67</v>
      </c>
      <c r="O1920" s="3">
        <v>1</v>
      </c>
      <c r="P1920" s="4">
        <f>VLOOKUP(A1920,Übersicht!$C$2:$I$67,7,FALSE)*100</f>
        <v>20</v>
      </c>
      <c r="Q1920" s="4" t="s">
        <v>67</v>
      </c>
      <c r="R1920" s="4">
        <f>VLOOKUP(A1920,Übersicht!$C$2:$J$67,8,FALSE)*100</f>
        <v>100</v>
      </c>
      <c r="S1920" s="4" t="str">
        <f>VLOOKUP(A1920,Übersicht!$C$2:$K$67,9,FALSE)</f>
        <v>-</v>
      </c>
      <c r="T1920" s="4" t="str">
        <f>VLOOKUP(A1920,Übersicht!$C$2:$L$67,10,FALSE)</f>
        <v>-</v>
      </c>
      <c r="U1920" s="25">
        <f>VLOOKUP(A1920,Übersicht!$C$2:$M$67,11,FALSE)</f>
        <v>385.00000000000006</v>
      </c>
      <c r="V1920" s="25" t="str">
        <f>VLOOKUP(A1920,Übersicht!$C$2:$N$67,12,FALSE)</f>
        <v>-</v>
      </c>
      <c r="W1920" s="25" t="str">
        <f>VLOOKUP(A1920,Übersicht!$C$2:$O$67,13,FALSE)</f>
        <v>-</v>
      </c>
      <c r="X1920" s="4" t="s">
        <v>67</v>
      </c>
    </row>
    <row r="1921" spans="1:24" x14ac:dyDescent="0.35">
      <c r="A1921" s="3">
        <v>4605</v>
      </c>
      <c r="B1921" t="s">
        <v>52</v>
      </c>
      <c r="C1921" t="s">
        <v>66</v>
      </c>
      <c r="D1921" s="23">
        <f>VLOOKUP(A1921,Übersicht!$C$2:$D$67,2,FALSE)</f>
        <v>0</v>
      </c>
      <c r="E1921" s="23">
        <f>VLOOKUP(A1921,Übersicht!$C$2:$E$67,3,FALSE)</f>
        <v>0</v>
      </c>
      <c r="F1921" s="3">
        <v>1915</v>
      </c>
      <c r="G1921" s="3">
        <f>VLOOKUP(A1921,Übersicht!$C$2:$P$67,14,FALSE)</f>
        <v>10</v>
      </c>
      <c r="H1921" s="3">
        <v>1</v>
      </c>
      <c r="I1921" s="24">
        <v>166756.58032054498</v>
      </c>
      <c r="J1921" s="3">
        <v>1992</v>
      </c>
      <c r="K1921" s="4">
        <f>IF(M1921-('MKG (best case)'!$K$2-J1921)&lt;=0,0,M1921-('MKG (best case)'!$K$2-J1921))</f>
        <v>1</v>
      </c>
      <c r="L1921" s="21">
        <f>VLOOKUP(A1921,Übersicht!$C$2:$F$67,4,FALSE)</f>
        <v>30</v>
      </c>
      <c r="M1921" s="21">
        <f>VLOOKUP(A1921,Übersicht!$C$2:$F$67,4,FALSE)</f>
        <v>30</v>
      </c>
      <c r="N1921" s="3" t="s">
        <v>67</v>
      </c>
      <c r="O1921" s="3">
        <v>1</v>
      </c>
      <c r="P1921" s="4">
        <f>VLOOKUP(A1921,Übersicht!$C$2:$I$67,7,FALSE)*100</f>
        <v>20</v>
      </c>
      <c r="Q1921" s="4" t="s">
        <v>67</v>
      </c>
      <c r="R1921" s="4">
        <f>VLOOKUP(A1921,Übersicht!$C$2:$J$67,8,FALSE)*100</f>
        <v>100</v>
      </c>
      <c r="S1921" s="4" t="str">
        <f>VLOOKUP(A1921,Übersicht!$C$2:$K$67,9,FALSE)</f>
        <v>-</v>
      </c>
      <c r="T1921" s="4" t="str">
        <f>VLOOKUP(A1921,Übersicht!$C$2:$L$67,10,FALSE)</f>
        <v>-</v>
      </c>
      <c r="U1921" s="25">
        <f>VLOOKUP(A1921,Übersicht!$C$2:$M$67,11,FALSE)</f>
        <v>385.00000000000006</v>
      </c>
      <c r="V1921" s="25" t="str">
        <f>VLOOKUP(A1921,Übersicht!$C$2:$N$67,12,FALSE)</f>
        <v>-</v>
      </c>
      <c r="W1921" s="25" t="str">
        <f>VLOOKUP(A1921,Übersicht!$C$2:$O$67,13,FALSE)</f>
        <v>-</v>
      </c>
      <c r="X1921" s="4" t="s">
        <v>67</v>
      </c>
    </row>
    <row r="1922" spans="1:24" x14ac:dyDescent="0.35">
      <c r="A1922" s="3">
        <v>4605</v>
      </c>
      <c r="B1922" t="s">
        <v>52</v>
      </c>
      <c r="C1922" t="s">
        <v>66</v>
      </c>
      <c r="D1922" s="23">
        <f>VLOOKUP(A1922,Übersicht!$C$2:$D$67,2,FALSE)</f>
        <v>0</v>
      </c>
      <c r="E1922" s="23">
        <f>VLOOKUP(A1922,Übersicht!$C$2:$E$67,3,FALSE)</f>
        <v>0</v>
      </c>
      <c r="F1922" s="3">
        <v>1916</v>
      </c>
      <c r="G1922" s="3">
        <f>VLOOKUP(A1922,Übersicht!$C$2:$P$67,14,FALSE)</f>
        <v>10</v>
      </c>
      <c r="H1922" s="3">
        <v>1</v>
      </c>
      <c r="I1922" s="24">
        <v>166756.58032054498</v>
      </c>
      <c r="J1922" s="3">
        <v>1991</v>
      </c>
      <c r="K1922" s="4">
        <f>IF(M1922-('MKG (best case)'!$K$2-J1922)&lt;=0,0,M1922-('MKG (best case)'!$K$2-J1922))</f>
        <v>0</v>
      </c>
      <c r="L1922" s="21">
        <f>VLOOKUP(A1922,Übersicht!$C$2:$F$67,4,FALSE)</f>
        <v>30</v>
      </c>
      <c r="M1922" s="21">
        <f>VLOOKUP(A1922,Übersicht!$C$2:$F$67,4,FALSE)</f>
        <v>30</v>
      </c>
      <c r="N1922" s="3" t="s">
        <v>67</v>
      </c>
      <c r="O1922" s="3">
        <v>1</v>
      </c>
      <c r="P1922" s="4">
        <f>VLOOKUP(A1922,Übersicht!$C$2:$I$67,7,FALSE)*100</f>
        <v>20</v>
      </c>
      <c r="Q1922" s="4" t="s">
        <v>67</v>
      </c>
      <c r="R1922" s="4">
        <f>VLOOKUP(A1922,Übersicht!$C$2:$J$67,8,FALSE)*100</f>
        <v>100</v>
      </c>
      <c r="S1922" s="4" t="str">
        <f>VLOOKUP(A1922,Übersicht!$C$2:$K$67,9,FALSE)</f>
        <v>-</v>
      </c>
      <c r="T1922" s="4" t="str">
        <f>VLOOKUP(A1922,Übersicht!$C$2:$L$67,10,FALSE)</f>
        <v>-</v>
      </c>
      <c r="U1922" s="25">
        <f>VLOOKUP(A1922,Übersicht!$C$2:$M$67,11,FALSE)</f>
        <v>385.00000000000006</v>
      </c>
      <c r="V1922" s="25" t="str">
        <f>VLOOKUP(A1922,Übersicht!$C$2:$N$67,12,FALSE)</f>
        <v>-</v>
      </c>
      <c r="W1922" s="25" t="str">
        <f>VLOOKUP(A1922,Übersicht!$C$2:$O$67,13,FALSE)</f>
        <v>-</v>
      </c>
      <c r="X1922" s="4" t="s">
        <v>67</v>
      </c>
    </row>
    <row r="1923" spans="1:24" x14ac:dyDescent="0.35">
      <c r="A1923" s="3">
        <v>4605</v>
      </c>
      <c r="B1923" t="s">
        <v>52</v>
      </c>
      <c r="C1923" t="s">
        <v>66</v>
      </c>
      <c r="D1923" s="23">
        <f>VLOOKUP(A1923,Übersicht!$C$2:$D$67,2,FALSE)</f>
        <v>0</v>
      </c>
      <c r="E1923" s="23">
        <f>VLOOKUP(A1923,Übersicht!$C$2:$E$67,3,FALSE)</f>
        <v>0</v>
      </c>
      <c r="F1923" s="3">
        <v>1917</v>
      </c>
      <c r="G1923" s="3">
        <f>VLOOKUP(A1923,Übersicht!$C$2:$P$67,14,FALSE)</f>
        <v>10</v>
      </c>
      <c r="H1923" s="3">
        <v>1</v>
      </c>
      <c r="I1923" s="24">
        <v>166756.58032054498</v>
      </c>
      <c r="J1923" s="3">
        <v>1990</v>
      </c>
      <c r="K1923" s="4">
        <f>IF(M1923-('MKG (best case)'!$K$2-J1923)&lt;=0,0,M1923-('MKG (best case)'!$K$2-J1923))</f>
        <v>0</v>
      </c>
      <c r="L1923" s="21">
        <f>VLOOKUP(A1923,Übersicht!$C$2:$F$67,4,FALSE)</f>
        <v>30</v>
      </c>
      <c r="M1923" s="21">
        <f>VLOOKUP(A1923,Übersicht!$C$2:$F$67,4,FALSE)</f>
        <v>30</v>
      </c>
      <c r="N1923" s="3" t="s">
        <v>67</v>
      </c>
      <c r="O1923" s="3">
        <v>1</v>
      </c>
      <c r="P1923" s="4">
        <f>VLOOKUP(A1923,Übersicht!$C$2:$I$67,7,FALSE)*100</f>
        <v>20</v>
      </c>
      <c r="Q1923" s="4" t="s">
        <v>67</v>
      </c>
      <c r="R1923" s="4">
        <f>VLOOKUP(A1923,Übersicht!$C$2:$J$67,8,FALSE)*100</f>
        <v>100</v>
      </c>
      <c r="S1923" s="4" t="str">
        <f>VLOOKUP(A1923,Übersicht!$C$2:$K$67,9,FALSE)</f>
        <v>-</v>
      </c>
      <c r="T1923" s="4" t="str">
        <f>VLOOKUP(A1923,Übersicht!$C$2:$L$67,10,FALSE)</f>
        <v>-</v>
      </c>
      <c r="U1923" s="25">
        <f>VLOOKUP(A1923,Übersicht!$C$2:$M$67,11,FALSE)</f>
        <v>385.00000000000006</v>
      </c>
      <c r="V1923" s="25" t="str">
        <f>VLOOKUP(A1923,Übersicht!$C$2:$N$67,12,FALSE)</f>
        <v>-</v>
      </c>
      <c r="W1923" s="25" t="str">
        <f>VLOOKUP(A1923,Übersicht!$C$2:$O$67,13,FALSE)</f>
        <v>-</v>
      </c>
      <c r="X1923" s="4" t="s">
        <v>67</v>
      </c>
    </row>
    <row r="1924" spans="1:24" x14ac:dyDescent="0.35">
      <c r="A1924" s="3">
        <v>2300</v>
      </c>
      <c r="B1924" t="s">
        <v>15</v>
      </c>
      <c r="C1924" t="s">
        <v>87</v>
      </c>
      <c r="D1924" s="23">
        <v>0</v>
      </c>
      <c r="E1924" s="23">
        <v>0</v>
      </c>
      <c r="F1924" s="3">
        <v>1918</v>
      </c>
      <c r="G1924" s="3">
        <v>5</v>
      </c>
      <c r="H1924" s="3">
        <v>1</v>
      </c>
      <c r="I1924" s="24">
        <v>1</v>
      </c>
      <c r="J1924" s="3">
        <v>2020</v>
      </c>
      <c r="K1924" s="4" t="e">
        <f>IF(M1924-(#REF!-J1924)&lt;=0,0,M1924-(#REF!-J1924))</f>
        <v>#REF!</v>
      </c>
      <c r="L1924" s="21">
        <f>VLOOKUP(A1924,Übersicht!$C$2:$F$67,4,FALSE)</f>
        <v>100</v>
      </c>
      <c r="M1924" s="21">
        <f>VLOOKUP(A1924,Übersicht!$C$2:$F$67,4,FALSE)</f>
        <v>100</v>
      </c>
      <c r="N1924" s="3" t="s">
        <v>67</v>
      </c>
      <c r="O1924" s="3">
        <v>1</v>
      </c>
      <c r="P1924" s="4">
        <f>VLOOKUP(A1924,Übersicht!$C$2:$I$67,7,FALSE)*100</f>
        <v>5</v>
      </c>
      <c r="Q1924" s="4" t="s">
        <v>67</v>
      </c>
      <c r="R1924" s="4">
        <f>VLOOKUP(A1924,Übersicht!$C$2:$J$67,8,FALSE)*100</f>
        <v>100</v>
      </c>
      <c r="S1924" s="4" t="str">
        <f>VLOOKUP(A1924,Übersicht!$C$2:$K$67,9,FALSE)</f>
        <v>-</v>
      </c>
      <c r="T1924" s="4" t="str">
        <f>VLOOKUP(A1924,Übersicht!$C$2:$L$67,10,FALSE)</f>
        <v>-</v>
      </c>
      <c r="U1924" s="26">
        <v>9364008.5</v>
      </c>
      <c r="V1924" s="25" t="str">
        <f>VLOOKUP(A1924,Übersicht!$C$2:$N$67,12,FALSE)</f>
        <v>-</v>
      </c>
      <c r="W1924" s="25" t="str">
        <f>VLOOKUP(A1924,Übersicht!$C$2:$O$67,13,FALSE)</f>
        <v>-</v>
      </c>
      <c r="X1924" s="4" t="s">
        <v>67</v>
      </c>
    </row>
    <row r="1925" spans="1:24" x14ac:dyDescent="0.35">
      <c r="A1925" s="3">
        <v>2300</v>
      </c>
      <c r="B1925" t="s">
        <v>15</v>
      </c>
      <c r="C1925" t="s">
        <v>87</v>
      </c>
      <c r="D1925" s="23">
        <v>0</v>
      </c>
      <c r="E1925" s="23">
        <v>0</v>
      </c>
      <c r="F1925" s="3">
        <v>1919</v>
      </c>
      <c r="G1925" s="3">
        <v>5</v>
      </c>
      <c r="H1925" s="3">
        <v>1</v>
      </c>
      <c r="I1925" s="24">
        <v>1</v>
      </c>
      <c r="J1925" s="3">
        <v>2020</v>
      </c>
      <c r="K1925" s="4" t="e">
        <f>IF(M1925-(#REF!-J1925)&lt;=0,0,M1925-(#REF!-J1925))</f>
        <v>#REF!</v>
      </c>
      <c r="L1925" s="21">
        <f>VLOOKUP(A1925,Übersicht!$C$2:$F$67,4,FALSE)</f>
        <v>100</v>
      </c>
      <c r="M1925" s="21">
        <f>VLOOKUP(A1925,Übersicht!$C$2:$F$67,4,FALSE)</f>
        <v>100</v>
      </c>
      <c r="N1925" s="3" t="s">
        <v>67</v>
      </c>
      <c r="O1925" s="3">
        <v>1</v>
      </c>
      <c r="P1925" s="4">
        <f>VLOOKUP(A1925,Übersicht!$C$2:$I$67,7,FALSE)*100</f>
        <v>5</v>
      </c>
      <c r="Q1925" s="4" t="s">
        <v>67</v>
      </c>
      <c r="R1925" s="4">
        <f>VLOOKUP(A1925,Übersicht!$C$2:$J$67,8,FALSE)*100</f>
        <v>100</v>
      </c>
      <c r="S1925" s="4" t="str">
        <f>VLOOKUP(A1925,Übersicht!$C$2:$K$67,9,FALSE)</f>
        <v>-</v>
      </c>
      <c r="T1925" s="4" t="str">
        <f>VLOOKUP(A1925,Übersicht!$C$2:$L$67,10,FALSE)</f>
        <v>-</v>
      </c>
      <c r="U1925" s="26">
        <v>9364008.5</v>
      </c>
      <c r="V1925" s="25" t="str">
        <f>VLOOKUP(A1925,Übersicht!$C$2:$N$67,12,FALSE)</f>
        <v>-</v>
      </c>
      <c r="W1925" s="25" t="str">
        <f>VLOOKUP(A1925,Übersicht!$C$2:$O$67,13,FALSE)</f>
        <v>-</v>
      </c>
      <c r="X1925" s="4" t="s">
        <v>67</v>
      </c>
    </row>
    <row r="1926" spans="1:24" x14ac:dyDescent="0.35">
      <c r="A1926" s="3">
        <v>2300</v>
      </c>
      <c r="B1926" t="s">
        <v>15</v>
      </c>
      <c r="C1926" t="s">
        <v>87</v>
      </c>
      <c r="D1926" s="23">
        <v>0</v>
      </c>
      <c r="E1926" s="23">
        <v>0</v>
      </c>
      <c r="F1926" s="3">
        <v>1920</v>
      </c>
      <c r="G1926" s="3">
        <v>5</v>
      </c>
      <c r="H1926" s="3">
        <v>1</v>
      </c>
      <c r="I1926" s="24">
        <v>1</v>
      </c>
      <c r="J1926" s="3">
        <v>2020</v>
      </c>
      <c r="K1926" s="4" t="e">
        <f>IF(M1926-(#REF!-J1926)&lt;=0,0,M1926-(#REF!-J1926))</f>
        <v>#REF!</v>
      </c>
      <c r="L1926" s="21">
        <f>VLOOKUP(A1926,Übersicht!$C$2:$F$67,4,FALSE)</f>
        <v>100</v>
      </c>
      <c r="M1926" s="21">
        <f>VLOOKUP(A1926,Übersicht!$C$2:$F$67,4,FALSE)</f>
        <v>100</v>
      </c>
      <c r="N1926" s="3" t="s">
        <v>67</v>
      </c>
      <c r="O1926" s="3">
        <v>1</v>
      </c>
      <c r="P1926" s="4">
        <f>VLOOKUP(A1926,Übersicht!$C$2:$I$67,7,FALSE)*100</f>
        <v>5</v>
      </c>
      <c r="Q1926" s="4" t="s">
        <v>67</v>
      </c>
      <c r="R1926" s="4">
        <f>VLOOKUP(A1926,Übersicht!$C$2:$J$67,8,FALSE)*100</f>
        <v>100</v>
      </c>
      <c r="S1926" s="4" t="str">
        <f>VLOOKUP(A1926,Übersicht!$C$2:$K$67,9,FALSE)</f>
        <v>-</v>
      </c>
      <c r="T1926" s="4" t="str">
        <f>VLOOKUP(A1926,Übersicht!$C$2:$L$67,10,FALSE)</f>
        <v>-</v>
      </c>
      <c r="U1926" s="26">
        <v>21547680</v>
      </c>
      <c r="V1926" s="25" t="str">
        <f>VLOOKUP(A1926,Übersicht!$C$2:$N$67,12,FALSE)</f>
        <v>-</v>
      </c>
      <c r="W1926" s="25" t="str">
        <f>VLOOKUP(A1926,Übersicht!$C$2:$O$67,13,FALSE)</f>
        <v>-</v>
      </c>
      <c r="X1926" s="4" t="s">
        <v>67</v>
      </c>
    </row>
    <row r="1927" spans="1:24" x14ac:dyDescent="0.35">
      <c r="A1927" s="3">
        <v>2300</v>
      </c>
      <c r="B1927" t="s">
        <v>15</v>
      </c>
      <c r="C1927" t="s">
        <v>87</v>
      </c>
      <c r="D1927" s="23">
        <v>0</v>
      </c>
      <c r="E1927" s="23">
        <v>0</v>
      </c>
      <c r="F1927" s="3">
        <v>1921</v>
      </c>
      <c r="G1927" s="3">
        <v>5</v>
      </c>
      <c r="H1927" s="3">
        <v>1</v>
      </c>
      <c r="I1927" s="24">
        <v>1</v>
      </c>
      <c r="J1927" s="3">
        <v>2020</v>
      </c>
      <c r="K1927" s="4" t="e">
        <f>IF(M1927-(#REF!-J1927)&lt;=0,0,M1927-(#REF!-J1927))</f>
        <v>#REF!</v>
      </c>
      <c r="L1927" s="21">
        <f>VLOOKUP(A1927,Übersicht!$C$2:$F$67,4,FALSE)</f>
        <v>100</v>
      </c>
      <c r="M1927" s="21">
        <f>VLOOKUP(A1927,Übersicht!$C$2:$F$67,4,FALSE)</f>
        <v>100</v>
      </c>
      <c r="N1927" s="3" t="s">
        <v>67</v>
      </c>
      <c r="O1927" s="3">
        <v>1</v>
      </c>
      <c r="P1927" s="4">
        <f>VLOOKUP(A1927,Übersicht!$C$2:$I$67,7,FALSE)*100</f>
        <v>5</v>
      </c>
      <c r="Q1927" s="4" t="s">
        <v>67</v>
      </c>
      <c r="R1927" s="4">
        <f>VLOOKUP(A1927,Übersicht!$C$2:$J$67,8,FALSE)*100</f>
        <v>100</v>
      </c>
      <c r="S1927" s="4" t="str">
        <f>VLOOKUP(A1927,Übersicht!$C$2:$K$67,9,FALSE)</f>
        <v>-</v>
      </c>
      <c r="T1927" s="4" t="str">
        <f>VLOOKUP(A1927,Übersicht!$C$2:$L$67,10,FALSE)</f>
        <v>-</v>
      </c>
      <c r="U1927" s="26">
        <v>21547680</v>
      </c>
      <c r="V1927" s="25" t="str">
        <f>VLOOKUP(A1927,Übersicht!$C$2:$N$67,12,FALSE)</f>
        <v>-</v>
      </c>
      <c r="W1927" s="25" t="str">
        <f>VLOOKUP(A1927,Übersicht!$C$2:$O$67,13,FALSE)</f>
        <v>-</v>
      </c>
      <c r="X1927" s="4" t="s">
        <v>67</v>
      </c>
    </row>
    <row r="1928" spans="1:24" x14ac:dyDescent="0.35">
      <c r="A1928" s="3">
        <v>2300</v>
      </c>
      <c r="B1928" t="s">
        <v>15</v>
      </c>
      <c r="C1928" t="s">
        <v>87</v>
      </c>
      <c r="D1928" s="23">
        <v>0</v>
      </c>
      <c r="E1928" s="23">
        <v>0</v>
      </c>
      <c r="F1928" s="3">
        <v>1922</v>
      </c>
      <c r="G1928" s="3">
        <v>5</v>
      </c>
      <c r="H1928" s="3">
        <v>1</v>
      </c>
      <c r="I1928" s="24">
        <v>1</v>
      </c>
      <c r="J1928" s="3">
        <v>2020</v>
      </c>
      <c r="K1928" s="4" t="e">
        <f>IF(M1928-(#REF!-J1928)&lt;=0,0,M1928-(#REF!-J1928))</f>
        <v>#REF!</v>
      </c>
      <c r="L1928" s="21">
        <f>VLOOKUP(A1928,Übersicht!$C$2:$F$67,4,FALSE)</f>
        <v>100</v>
      </c>
      <c r="M1928" s="21">
        <f>VLOOKUP(A1928,Übersicht!$C$2:$F$67,4,FALSE)</f>
        <v>100</v>
      </c>
      <c r="N1928" s="3" t="s">
        <v>67</v>
      </c>
      <c r="O1928" s="3">
        <v>1</v>
      </c>
      <c r="P1928" s="4">
        <f>VLOOKUP(A1928,Übersicht!$C$2:$I$67,7,FALSE)*100</f>
        <v>5</v>
      </c>
      <c r="Q1928" s="4" t="s">
        <v>67</v>
      </c>
      <c r="R1928" s="4">
        <f>VLOOKUP(A1928,Übersicht!$C$2:$J$67,8,FALSE)*100</f>
        <v>100</v>
      </c>
      <c r="S1928" s="4" t="str">
        <f>VLOOKUP(A1928,Übersicht!$C$2:$K$67,9,FALSE)</f>
        <v>-</v>
      </c>
      <c r="T1928" s="4" t="str">
        <f>VLOOKUP(A1928,Übersicht!$C$2:$L$67,10,FALSE)</f>
        <v>-</v>
      </c>
      <c r="U1928" s="26">
        <v>26892250</v>
      </c>
      <c r="V1928" s="25" t="str">
        <f>VLOOKUP(A1928,Übersicht!$C$2:$N$67,12,FALSE)</f>
        <v>-</v>
      </c>
      <c r="W1928" s="25" t="str">
        <f>VLOOKUP(A1928,Übersicht!$C$2:$O$67,13,FALSE)</f>
        <v>-</v>
      </c>
      <c r="X1928" s="4" t="s">
        <v>67</v>
      </c>
    </row>
    <row r="1929" spans="1:24" x14ac:dyDescent="0.35">
      <c r="A1929" s="3">
        <v>2300</v>
      </c>
      <c r="B1929" t="s">
        <v>15</v>
      </c>
      <c r="C1929" t="s">
        <v>87</v>
      </c>
      <c r="D1929" s="23">
        <v>0</v>
      </c>
      <c r="E1929" s="23">
        <v>0</v>
      </c>
      <c r="F1929" s="3">
        <v>1923</v>
      </c>
      <c r="G1929" s="3">
        <v>5</v>
      </c>
      <c r="H1929" s="3">
        <v>1</v>
      </c>
      <c r="I1929" s="24">
        <v>1</v>
      </c>
      <c r="J1929" s="3">
        <v>2020</v>
      </c>
      <c r="K1929" s="4" t="e">
        <f>IF(M1929-(#REF!-J1929)&lt;=0,0,M1929-(#REF!-J1929))</f>
        <v>#REF!</v>
      </c>
      <c r="L1929" s="21">
        <f>VLOOKUP(A1929,Übersicht!$C$2:$F$67,4,FALSE)</f>
        <v>100</v>
      </c>
      <c r="M1929" s="21">
        <f>VLOOKUP(A1929,Übersicht!$C$2:$F$67,4,FALSE)</f>
        <v>100</v>
      </c>
      <c r="N1929" s="3" t="s">
        <v>67</v>
      </c>
      <c r="O1929" s="3">
        <v>1</v>
      </c>
      <c r="P1929" s="4">
        <f>VLOOKUP(A1929,Übersicht!$C$2:$I$67,7,FALSE)*100</f>
        <v>5</v>
      </c>
      <c r="Q1929" s="4" t="s">
        <v>67</v>
      </c>
      <c r="R1929" s="4">
        <f>VLOOKUP(A1929,Übersicht!$C$2:$J$67,8,FALSE)*100</f>
        <v>100</v>
      </c>
      <c r="S1929" s="4" t="str">
        <f>VLOOKUP(A1929,Übersicht!$C$2:$K$67,9,FALSE)</f>
        <v>-</v>
      </c>
      <c r="T1929" s="4" t="str">
        <f>VLOOKUP(A1929,Übersicht!$C$2:$L$67,10,FALSE)</f>
        <v>-</v>
      </c>
      <c r="U1929" s="26">
        <v>80253250</v>
      </c>
      <c r="V1929" s="25" t="str">
        <f>VLOOKUP(A1929,Übersicht!$C$2:$N$67,12,FALSE)</f>
        <v>-</v>
      </c>
      <c r="W1929" s="25" t="str">
        <f>VLOOKUP(A1929,Übersicht!$C$2:$O$67,13,FALSE)</f>
        <v>-</v>
      </c>
      <c r="X1929" s="4" t="s">
        <v>67</v>
      </c>
    </row>
    <row r="1930" spans="1:24" x14ac:dyDescent="0.35">
      <c r="A1930" s="3">
        <v>2300</v>
      </c>
      <c r="B1930" t="s">
        <v>15</v>
      </c>
      <c r="C1930" t="s">
        <v>87</v>
      </c>
      <c r="D1930" s="23">
        <v>0</v>
      </c>
      <c r="E1930" s="23">
        <v>0</v>
      </c>
      <c r="F1930" s="3">
        <v>1924</v>
      </c>
      <c r="G1930" s="3">
        <v>5</v>
      </c>
      <c r="H1930" s="3">
        <v>1</v>
      </c>
      <c r="I1930" s="24">
        <v>1</v>
      </c>
      <c r="J1930" s="3">
        <v>2020</v>
      </c>
      <c r="K1930" s="4" t="e">
        <f>IF(M1930-(#REF!-J1930)&lt;=0,0,M1930-(#REF!-J1930))</f>
        <v>#REF!</v>
      </c>
      <c r="L1930" s="21">
        <f>VLOOKUP(A1930,Übersicht!$C$2:$F$67,4,FALSE)</f>
        <v>100</v>
      </c>
      <c r="M1930" s="21">
        <f>VLOOKUP(A1930,Übersicht!$C$2:$F$67,4,FALSE)</f>
        <v>100</v>
      </c>
      <c r="N1930" s="3" t="s">
        <v>67</v>
      </c>
      <c r="O1930" s="3">
        <v>1</v>
      </c>
      <c r="P1930" s="4">
        <f>VLOOKUP(A1930,Übersicht!$C$2:$I$67,7,FALSE)*100</f>
        <v>5</v>
      </c>
      <c r="Q1930" s="4" t="s">
        <v>67</v>
      </c>
      <c r="R1930" s="4">
        <f>VLOOKUP(A1930,Übersicht!$C$2:$J$67,8,FALSE)*100</f>
        <v>100</v>
      </c>
      <c r="S1930" s="4" t="str">
        <f>VLOOKUP(A1930,Übersicht!$C$2:$K$67,9,FALSE)</f>
        <v>-</v>
      </c>
      <c r="T1930" s="4" t="str">
        <f>VLOOKUP(A1930,Übersicht!$C$2:$L$67,10,FALSE)</f>
        <v>-</v>
      </c>
      <c r="U1930" s="26">
        <v>24275867</v>
      </c>
      <c r="V1930" s="25" t="str">
        <f>VLOOKUP(A1930,Übersicht!$C$2:$N$67,12,FALSE)</f>
        <v>-</v>
      </c>
      <c r="W1930" s="25" t="str">
        <f>VLOOKUP(A1930,Übersicht!$C$2:$O$67,13,FALSE)</f>
        <v>-</v>
      </c>
      <c r="X1930" s="4" t="s">
        <v>67</v>
      </c>
    </row>
    <row r="1931" spans="1:24" x14ac:dyDescent="0.35">
      <c r="A1931" s="3">
        <v>2300</v>
      </c>
      <c r="B1931" t="s">
        <v>15</v>
      </c>
      <c r="C1931" t="s">
        <v>87</v>
      </c>
      <c r="D1931" s="23">
        <v>0</v>
      </c>
      <c r="E1931" s="23">
        <v>0</v>
      </c>
      <c r="F1931" s="3">
        <v>1925</v>
      </c>
      <c r="G1931" s="3">
        <v>5</v>
      </c>
      <c r="H1931" s="3">
        <v>1</v>
      </c>
      <c r="I1931" s="24">
        <v>1</v>
      </c>
      <c r="J1931" s="3">
        <v>2020</v>
      </c>
      <c r="K1931" s="4" t="e">
        <f>IF(M1931-(#REF!-J1931)&lt;=0,0,M1931-(#REF!-J1931))</f>
        <v>#REF!</v>
      </c>
      <c r="L1931" s="21">
        <f>VLOOKUP(A1931,Übersicht!$C$2:$F$67,4,FALSE)</f>
        <v>100</v>
      </c>
      <c r="M1931" s="21">
        <f>VLOOKUP(A1931,Übersicht!$C$2:$F$67,4,FALSE)</f>
        <v>100</v>
      </c>
      <c r="N1931" s="3" t="s">
        <v>67</v>
      </c>
      <c r="O1931" s="3">
        <v>1</v>
      </c>
      <c r="P1931" s="4">
        <f>VLOOKUP(A1931,Übersicht!$C$2:$I$67,7,FALSE)*100</f>
        <v>5</v>
      </c>
      <c r="Q1931" s="4" t="s">
        <v>67</v>
      </c>
      <c r="R1931" s="4">
        <f>VLOOKUP(A1931,Übersicht!$C$2:$J$67,8,FALSE)*100</f>
        <v>100</v>
      </c>
      <c r="S1931" s="4" t="str">
        <f>VLOOKUP(A1931,Übersicht!$C$2:$K$67,9,FALSE)</f>
        <v>-</v>
      </c>
      <c r="T1931" s="4" t="str">
        <f>VLOOKUP(A1931,Übersicht!$C$2:$L$67,10,FALSE)</f>
        <v>-</v>
      </c>
      <c r="U1931" s="26">
        <v>3145758</v>
      </c>
      <c r="V1931" s="25" t="str">
        <f>VLOOKUP(A1931,Übersicht!$C$2:$N$67,12,FALSE)</f>
        <v>-</v>
      </c>
      <c r="W1931" s="25" t="str">
        <f>VLOOKUP(A1931,Übersicht!$C$2:$O$67,13,FALSE)</f>
        <v>-</v>
      </c>
      <c r="X1931" s="4" t="s">
        <v>67</v>
      </c>
    </row>
    <row r="1932" spans="1:24" x14ac:dyDescent="0.35">
      <c r="A1932" s="3">
        <v>2300</v>
      </c>
      <c r="B1932" t="s">
        <v>15</v>
      </c>
      <c r="C1932" t="s">
        <v>87</v>
      </c>
      <c r="D1932" s="23">
        <v>0</v>
      </c>
      <c r="E1932" s="23">
        <v>0</v>
      </c>
      <c r="F1932" s="3">
        <v>1926</v>
      </c>
      <c r="G1932" s="3">
        <v>5</v>
      </c>
      <c r="H1932" s="3">
        <v>1</v>
      </c>
      <c r="I1932" s="24">
        <v>1</v>
      </c>
      <c r="J1932" s="3">
        <v>2018</v>
      </c>
      <c r="K1932" s="4" t="e">
        <f>IF(M1932-(#REF!-J1932)&lt;=0,0,M1932-(#REF!-J1932))</f>
        <v>#REF!</v>
      </c>
      <c r="L1932" s="21">
        <f>VLOOKUP(A1932,Übersicht!$C$2:$F$67,4,FALSE)</f>
        <v>100</v>
      </c>
      <c r="M1932" s="21">
        <f>VLOOKUP(A1932,Übersicht!$C$2:$F$67,4,FALSE)</f>
        <v>100</v>
      </c>
      <c r="N1932" s="3" t="s">
        <v>67</v>
      </c>
      <c r="O1932" s="3">
        <v>1</v>
      </c>
      <c r="P1932" s="4">
        <f>VLOOKUP(A1932,Übersicht!$C$2:$I$67,7,FALSE)*100</f>
        <v>5</v>
      </c>
      <c r="Q1932" s="4" t="s">
        <v>67</v>
      </c>
      <c r="R1932" s="4">
        <f>VLOOKUP(A1932,Übersicht!$C$2:$J$67,8,FALSE)*100</f>
        <v>100</v>
      </c>
      <c r="S1932" s="4" t="str">
        <f>VLOOKUP(A1932,Übersicht!$C$2:$K$67,9,FALSE)</f>
        <v>-</v>
      </c>
      <c r="T1932" s="4" t="str">
        <f>VLOOKUP(A1932,Übersicht!$C$2:$L$67,10,FALSE)</f>
        <v>-</v>
      </c>
      <c r="U1932" s="26">
        <v>4870250</v>
      </c>
      <c r="V1932" s="25" t="str">
        <f>VLOOKUP(A1932,Übersicht!$C$2:$N$67,12,FALSE)</f>
        <v>-</v>
      </c>
      <c r="W1932" s="25" t="str">
        <f>VLOOKUP(A1932,Übersicht!$C$2:$O$67,13,FALSE)</f>
        <v>-</v>
      </c>
      <c r="X1932" s="4" t="s">
        <v>67</v>
      </c>
    </row>
    <row r="1933" spans="1:24" x14ac:dyDescent="0.35">
      <c r="A1933" s="3">
        <v>2300</v>
      </c>
      <c r="B1933" t="s">
        <v>15</v>
      </c>
      <c r="C1933" t="s">
        <v>87</v>
      </c>
      <c r="D1933" s="23">
        <v>0</v>
      </c>
      <c r="E1933" s="23">
        <v>0</v>
      </c>
      <c r="F1933" s="3">
        <v>1927</v>
      </c>
      <c r="G1933" s="3">
        <v>5</v>
      </c>
      <c r="H1933" s="3">
        <v>1</v>
      </c>
      <c r="I1933" s="24">
        <v>1</v>
      </c>
      <c r="J1933" s="3">
        <v>2017</v>
      </c>
      <c r="K1933" s="4" t="e">
        <f>IF(M1933-(#REF!-J1933)&lt;=0,0,M1933-(#REF!-J1933))</f>
        <v>#REF!</v>
      </c>
      <c r="L1933" s="21">
        <f>VLOOKUP(A1933,Übersicht!$C$2:$F$67,4,FALSE)</f>
        <v>100</v>
      </c>
      <c r="M1933" s="21">
        <f>VLOOKUP(A1933,Übersicht!$C$2:$F$67,4,FALSE)</f>
        <v>100</v>
      </c>
      <c r="N1933" s="3" t="s">
        <v>67</v>
      </c>
      <c r="O1933" s="3">
        <v>1</v>
      </c>
      <c r="P1933" s="4">
        <f>VLOOKUP(A1933,Übersicht!$C$2:$I$67,7,FALSE)*100</f>
        <v>5</v>
      </c>
      <c r="Q1933" s="4" t="s">
        <v>67</v>
      </c>
      <c r="R1933" s="4">
        <f>VLOOKUP(A1933,Übersicht!$C$2:$J$67,8,FALSE)*100</f>
        <v>100</v>
      </c>
      <c r="S1933" s="4" t="str">
        <f>VLOOKUP(A1933,Übersicht!$C$2:$K$67,9,FALSE)</f>
        <v>-</v>
      </c>
      <c r="T1933" s="4" t="str">
        <f>VLOOKUP(A1933,Übersicht!$C$2:$L$67,10,FALSE)</f>
        <v>-</v>
      </c>
      <c r="U1933" s="26">
        <v>27317867.5</v>
      </c>
      <c r="V1933" s="25" t="str">
        <f>VLOOKUP(A1933,Übersicht!$C$2:$N$67,12,FALSE)</f>
        <v>-</v>
      </c>
      <c r="W1933" s="25" t="str">
        <f>VLOOKUP(A1933,Übersicht!$C$2:$O$67,13,FALSE)</f>
        <v>-</v>
      </c>
      <c r="X1933" s="4" t="s">
        <v>67</v>
      </c>
    </row>
    <row r="1934" spans="1:24" x14ac:dyDescent="0.35">
      <c r="A1934" s="3">
        <v>2300</v>
      </c>
      <c r="B1934" t="s">
        <v>15</v>
      </c>
      <c r="C1934" t="s">
        <v>87</v>
      </c>
      <c r="D1934" s="23">
        <v>0</v>
      </c>
      <c r="E1934" s="23">
        <v>0</v>
      </c>
      <c r="F1934" s="3">
        <v>1928</v>
      </c>
      <c r="G1934" s="3">
        <v>5</v>
      </c>
      <c r="H1934" s="3">
        <v>1</v>
      </c>
      <c r="I1934" s="24">
        <v>1</v>
      </c>
      <c r="J1934" s="3">
        <v>2017</v>
      </c>
      <c r="K1934" s="4" t="e">
        <f>IF(M1934-(#REF!-J1934)&lt;=0,0,M1934-(#REF!-J1934))</f>
        <v>#REF!</v>
      </c>
      <c r="L1934" s="21">
        <f>VLOOKUP(A1934,Übersicht!$C$2:$F$67,4,FALSE)</f>
        <v>100</v>
      </c>
      <c r="M1934" s="21">
        <f>VLOOKUP(A1934,Übersicht!$C$2:$F$67,4,FALSE)</f>
        <v>100</v>
      </c>
      <c r="N1934" s="3" t="s">
        <v>67</v>
      </c>
      <c r="O1934" s="3">
        <v>1</v>
      </c>
      <c r="P1934" s="4">
        <f>VLOOKUP(A1934,Übersicht!$C$2:$I$67,7,FALSE)*100</f>
        <v>5</v>
      </c>
      <c r="Q1934" s="4" t="s">
        <v>67</v>
      </c>
      <c r="R1934" s="4">
        <f>VLOOKUP(A1934,Übersicht!$C$2:$J$67,8,FALSE)*100</f>
        <v>100</v>
      </c>
      <c r="S1934" s="4" t="str">
        <f>VLOOKUP(A1934,Übersicht!$C$2:$K$67,9,FALSE)</f>
        <v>-</v>
      </c>
      <c r="T1934" s="4" t="str">
        <f>VLOOKUP(A1934,Übersicht!$C$2:$L$67,10,FALSE)</f>
        <v>-</v>
      </c>
      <c r="U1934" s="26">
        <v>9317000</v>
      </c>
      <c r="V1934" s="25" t="str">
        <f>VLOOKUP(A1934,Übersicht!$C$2:$N$67,12,FALSE)</f>
        <v>-</v>
      </c>
      <c r="W1934" s="25" t="str">
        <f>VLOOKUP(A1934,Übersicht!$C$2:$O$67,13,FALSE)</f>
        <v>-</v>
      </c>
      <c r="X1934" s="4" t="s">
        <v>67</v>
      </c>
    </row>
    <row r="1935" spans="1:24" x14ac:dyDescent="0.35">
      <c r="A1935" s="3">
        <v>2300</v>
      </c>
      <c r="B1935" t="s">
        <v>15</v>
      </c>
      <c r="C1935" t="s">
        <v>87</v>
      </c>
      <c r="D1935" s="23">
        <v>0</v>
      </c>
      <c r="E1935" s="23">
        <v>0</v>
      </c>
      <c r="F1935" s="3">
        <v>1929</v>
      </c>
      <c r="G1935" s="3">
        <v>5</v>
      </c>
      <c r="H1935" s="3">
        <v>1</v>
      </c>
      <c r="I1935" s="24">
        <v>1</v>
      </c>
      <c r="J1935" s="3">
        <v>2017</v>
      </c>
      <c r="K1935" s="4" t="e">
        <f>IF(M1935-(#REF!-J1935)&lt;=0,0,M1935-(#REF!-J1935))</f>
        <v>#REF!</v>
      </c>
      <c r="L1935" s="21">
        <f>VLOOKUP(A1935,Übersicht!$C$2:$F$67,4,FALSE)</f>
        <v>100</v>
      </c>
      <c r="M1935" s="21">
        <f>VLOOKUP(A1935,Übersicht!$C$2:$F$67,4,FALSE)</f>
        <v>100</v>
      </c>
      <c r="N1935" s="3" t="s">
        <v>67</v>
      </c>
      <c r="O1935" s="3">
        <v>1</v>
      </c>
      <c r="P1935" s="4">
        <f>VLOOKUP(A1935,Übersicht!$C$2:$I$67,7,FALSE)*100</f>
        <v>5</v>
      </c>
      <c r="Q1935" s="4" t="s">
        <v>67</v>
      </c>
      <c r="R1935" s="4">
        <f>VLOOKUP(A1935,Übersicht!$C$2:$J$67,8,FALSE)*100</f>
        <v>100</v>
      </c>
      <c r="S1935" s="4" t="str">
        <f>VLOOKUP(A1935,Übersicht!$C$2:$K$67,9,FALSE)</f>
        <v>-</v>
      </c>
      <c r="T1935" s="4" t="str">
        <f>VLOOKUP(A1935,Übersicht!$C$2:$L$67,10,FALSE)</f>
        <v>-</v>
      </c>
      <c r="U1935" s="26">
        <v>4391694.9999999991</v>
      </c>
      <c r="V1935" s="25" t="str">
        <f>VLOOKUP(A1935,Übersicht!$C$2:$N$67,12,FALSE)</f>
        <v>-</v>
      </c>
      <c r="W1935" s="25" t="str">
        <f>VLOOKUP(A1935,Übersicht!$C$2:$O$67,13,FALSE)</f>
        <v>-</v>
      </c>
      <c r="X1935" s="4" t="s">
        <v>67</v>
      </c>
    </row>
    <row r="1936" spans="1:24" x14ac:dyDescent="0.35">
      <c r="A1936" s="3">
        <v>2300</v>
      </c>
      <c r="B1936" t="s">
        <v>15</v>
      </c>
      <c r="C1936" t="s">
        <v>87</v>
      </c>
      <c r="D1936" s="23">
        <v>0</v>
      </c>
      <c r="E1936" s="23">
        <v>0</v>
      </c>
      <c r="F1936" s="3">
        <v>1930</v>
      </c>
      <c r="G1936" s="3">
        <v>5</v>
      </c>
      <c r="H1936" s="3">
        <v>1</v>
      </c>
      <c r="I1936" s="24">
        <v>1</v>
      </c>
      <c r="J1936" s="3">
        <v>2017</v>
      </c>
      <c r="K1936" s="4" t="e">
        <f>IF(M1936-(#REF!-J1936)&lt;=0,0,M1936-(#REF!-J1936))</f>
        <v>#REF!</v>
      </c>
      <c r="L1936" s="21">
        <f>VLOOKUP(A1936,Übersicht!$C$2:$F$67,4,FALSE)</f>
        <v>100</v>
      </c>
      <c r="M1936" s="21">
        <f>VLOOKUP(A1936,Übersicht!$C$2:$F$67,4,FALSE)</f>
        <v>100</v>
      </c>
      <c r="N1936" s="3" t="s">
        <v>67</v>
      </c>
      <c r="O1936" s="3">
        <v>1</v>
      </c>
      <c r="P1936" s="4">
        <f>VLOOKUP(A1936,Übersicht!$C$2:$I$67,7,FALSE)*100</f>
        <v>5</v>
      </c>
      <c r="Q1936" s="4" t="s">
        <v>67</v>
      </c>
      <c r="R1936" s="4">
        <f>VLOOKUP(A1936,Übersicht!$C$2:$J$67,8,FALSE)*100</f>
        <v>100</v>
      </c>
      <c r="S1936" s="4" t="str">
        <f>VLOOKUP(A1936,Übersicht!$C$2:$K$67,9,FALSE)</f>
        <v>-</v>
      </c>
      <c r="T1936" s="4" t="str">
        <f>VLOOKUP(A1936,Übersicht!$C$2:$L$67,10,FALSE)</f>
        <v>-</v>
      </c>
      <c r="U1936" s="26">
        <v>1849848.0000000002</v>
      </c>
      <c r="V1936" s="25" t="str">
        <f>VLOOKUP(A1936,Übersicht!$C$2:$N$67,12,FALSE)</f>
        <v>-</v>
      </c>
      <c r="W1936" s="25" t="str">
        <f>VLOOKUP(A1936,Übersicht!$C$2:$O$67,13,FALSE)</f>
        <v>-</v>
      </c>
      <c r="X1936" s="4" t="s">
        <v>67</v>
      </c>
    </row>
    <row r="1937" spans="1:24" x14ac:dyDescent="0.35">
      <c r="A1937" s="3">
        <v>2300</v>
      </c>
      <c r="B1937" t="s">
        <v>15</v>
      </c>
      <c r="C1937" t="s">
        <v>87</v>
      </c>
      <c r="D1937" s="23">
        <v>0</v>
      </c>
      <c r="E1937" s="23">
        <v>0</v>
      </c>
      <c r="F1937" s="3">
        <v>1931</v>
      </c>
      <c r="G1937" s="3">
        <v>5</v>
      </c>
      <c r="H1937" s="3">
        <v>1</v>
      </c>
      <c r="I1937" s="24">
        <v>1</v>
      </c>
      <c r="J1937" s="3">
        <v>2017</v>
      </c>
      <c r="K1937" s="4" t="e">
        <f>IF(M1937-(#REF!-J1937)&lt;=0,0,M1937-(#REF!-J1937))</f>
        <v>#REF!</v>
      </c>
      <c r="L1937" s="21">
        <f>VLOOKUP(A1937,Übersicht!$C$2:$F$67,4,FALSE)</f>
        <v>100</v>
      </c>
      <c r="M1937" s="21">
        <f>VLOOKUP(A1937,Übersicht!$C$2:$F$67,4,FALSE)</f>
        <v>100</v>
      </c>
      <c r="N1937" s="3" t="s">
        <v>67</v>
      </c>
      <c r="O1937" s="3">
        <v>1</v>
      </c>
      <c r="P1937" s="4">
        <f>VLOOKUP(A1937,Übersicht!$C$2:$I$67,7,FALSE)*100</f>
        <v>5</v>
      </c>
      <c r="Q1937" s="4" t="s">
        <v>67</v>
      </c>
      <c r="R1937" s="4">
        <f>VLOOKUP(A1937,Übersicht!$C$2:$J$67,8,FALSE)*100</f>
        <v>100</v>
      </c>
      <c r="S1937" s="4" t="str">
        <f>VLOOKUP(A1937,Übersicht!$C$2:$K$67,9,FALSE)</f>
        <v>-</v>
      </c>
      <c r="T1937" s="4" t="str">
        <f>VLOOKUP(A1937,Übersicht!$C$2:$L$67,10,FALSE)</f>
        <v>-</v>
      </c>
      <c r="U1937" s="26">
        <v>3172015</v>
      </c>
      <c r="V1937" s="25" t="str">
        <f>VLOOKUP(A1937,Übersicht!$C$2:$N$67,12,FALSE)</f>
        <v>-</v>
      </c>
      <c r="W1937" s="25" t="str">
        <f>VLOOKUP(A1937,Übersicht!$C$2:$O$67,13,FALSE)</f>
        <v>-</v>
      </c>
      <c r="X1937" s="4" t="s">
        <v>67</v>
      </c>
    </row>
    <row r="1938" spans="1:24" x14ac:dyDescent="0.35">
      <c r="A1938" s="3">
        <v>2300</v>
      </c>
      <c r="B1938" t="s">
        <v>15</v>
      </c>
      <c r="C1938" t="s">
        <v>87</v>
      </c>
      <c r="D1938" s="23">
        <v>0</v>
      </c>
      <c r="E1938" s="23">
        <v>0</v>
      </c>
      <c r="F1938" s="3">
        <v>1932</v>
      </c>
      <c r="G1938" s="3">
        <v>5</v>
      </c>
      <c r="H1938" s="3">
        <v>1</v>
      </c>
      <c r="I1938" s="24">
        <v>1</v>
      </c>
      <c r="J1938" s="3">
        <v>2017</v>
      </c>
      <c r="K1938" s="4" t="e">
        <f>IF(M1938-(#REF!-J1938)&lt;=0,0,M1938-(#REF!-J1938))</f>
        <v>#REF!</v>
      </c>
      <c r="L1938" s="21">
        <f>VLOOKUP(A1938,Übersicht!$C$2:$F$67,4,FALSE)</f>
        <v>100</v>
      </c>
      <c r="M1938" s="21">
        <f>VLOOKUP(A1938,Übersicht!$C$2:$F$67,4,FALSE)</f>
        <v>100</v>
      </c>
      <c r="N1938" s="3" t="s">
        <v>67</v>
      </c>
      <c r="O1938" s="3">
        <v>1</v>
      </c>
      <c r="P1938" s="4">
        <f>VLOOKUP(A1938,Übersicht!$C$2:$I$67,7,FALSE)*100</f>
        <v>5</v>
      </c>
      <c r="Q1938" s="4" t="s">
        <v>67</v>
      </c>
      <c r="R1938" s="4">
        <f>VLOOKUP(A1938,Übersicht!$C$2:$J$67,8,FALSE)*100</f>
        <v>100</v>
      </c>
      <c r="S1938" s="4" t="str">
        <f>VLOOKUP(A1938,Übersicht!$C$2:$K$67,9,FALSE)</f>
        <v>-</v>
      </c>
      <c r="T1938" s="4" t="str">
        <f>VLOOKUP(A1938,Übersicht!$C$2:$L$67,10,FALSE)</f>
        <v>-</v>
      </c>
      <c r="U1938" s="26">
        <v>2401245</v>
      </c>
      <c r="V1938" s="25" t="str">
        <f>VLOOKUP(A1938,Übersicht!$C$2:$N$67,12,FALSE)</f>
        <v>-</v>
      </c>
      <c r="W1938" s="25" t="str">
        <f>VLOOKUP(A1938,Übersicht!$C$2:$O$67,13,FALSE)</f>
        <v>-</v>
      </c>
      <c r="X1938" s="4" t="s">
        <v>67</v>
      </c>
    </row>
    <row r="1939" spans="1:24" x14ac:dyDescent="0.35">
      <c r="A1939" s="3">
        <v>2300</v>
      </c>
      <c r="B1939" t="s">
        <v>15</v>
      </c>
      <c r="C1939" t="s">
        <v>87</v>
      </c>
      <c r="D1939" s="23">
        <v>0</v>
      </c>
      <c r="E1939" s="23">
        <v>0</v>
      </c>
      <c r="F1939" s="3">
        <v>1933</v>
      </c>
      <c r="G1939" s="3">
        <v>5</v>
      </c>
      <c r="H1939" s="3">
        <v>1</v>
      </c>
      <c r="I1939" s="24">
        <v>1</v>
      </c>
      <c r="J1939" s="3">
        <v>2017</v>
      </c>
      <c r="K1939" s="4" t="e">
        <f>IF(M1939-(#REF!-J1939)&lt;=0,0,M1939-(#REF!-J1939))</f>
        <v>#REF!</v>
      </c>
      <c r="L1939" s="21">
        <f>VLOOKUP(A1939,Übersicht!$C$2:$F$67,4,FALSE)</f>
        <v>100</v>
      </c>
      <c r="M1939" s="21">
        <f>VLOOKUP(A1939,Übersicht!$C$2:$F$67,4,FALSE)</f>
        <v>100</v>
      </c>
      <c r="N1939" s="3" t="s">
        <v>67</v>
      </c>
      <c r="O1939" s="3">
        <v>1</v>
      </c>
      <c r="P1939" s="4">
        <f>VLOOKUP(A1939,Übersicht!$C$2:$I$67,7,FALSE)*100</f>
        <v>5</v>
      </c>
      <c r="Q1939" s="4" t="s">
        <v>67</v>
      </c>
      <c r="R1939" s="4">
        <f>VLOOKUP(A1939,Übersicht!$C$2:$J$67,8,FALSE)*100</f>
        <v>100</v>
      </c>
      <c r="S1939" s="4" t="str">
        <f>VLOOKUP(A1939,Übersicht!$C$2:$K$67,9,FALSE)</f>
        <v>-</v>
      </c>
      <c r="T1939" s="4" t="str">
        <f>VLOOKUP(A1939,Übersicht!$C$2:$L$67,10,FALSE)</f>
        <v>-</v>
      </c>
      <c r="U1939" s="26">
        <v>2401245</v>
      </c>
      <c r="V1939" s="25" t="str">
        <f>VLOOKUP(A1939,Übersicht!$C$2:$N$67,12,FALSE)</f>
        <v>-</v>
      </c>
      <c r="W1939" s="25" t="str">
        <f>VLOOKUP(A1939,Übersicht!$C$2:$O$67,13,FALSE)</f>
        <v>-</v>
      </c>
      <c r="X1939" s="4" t="s">
        <v>67</v>
      </c>
    </row>
    <row r="1940" spans="1:24" x14ac:dyDescent="0.35">
      <c r="A1940" s="3">
        <v>2300</v>
      </c>
      <c r="B1940" t="s">
        <v>15</v>
      </c>
      <c r="C1940" t="s">
        <v>87</v>
      </c>
      <c r="D1940" s="23">
        <v>0</v>
      </c>
      <c r="E1940" s="23">
        <v>0</v>
      </c>
      <c r="F1940" s="3">
        <v>1934</v>
      </c>
      <c r="G1940" s="3">
        <v>5</v>
      </c>
      <c r="H1940" s="3">
        <v>1</v>
      </c>
      <c r="I1940" s="24">
        <v>1</v>
      </c>
      <c r="J1940" s="38">
        <v>2017</v>
      </c>
      <c r="K1940" s="4" t="e">
        <f>IF(M1940-(#REF!-J1940)&lt;=0,0,M1940-(#REF!-J1940))</f>
        <v>#REF!</v>
      </c>
      <c r="L1940" s="21">
        <f>VLOOKUP(A1940,Übersicht!$C$2:$F$67,4,FALSE)</f>
        <v>100</v>
      </c>
      <c r="M1940" s="21">
        <f>VLOOKUP(A1940,Übersicht!$C$2:$F$67,4,FALSE)</f>
        <v>100</v>
      </c>
      <c r="N1940" s="3" t="s">
        <v>67</v>
      </c>
      <c r="O1940" s="3">
        <v>1</v>
      </c>
      <c r="P1940" s="4">
        <f>VLOOKUP(A1940,Übersicht!$C$2:$I$67,7,FALSE)*100</f>
        <v>5</v>
      </c>
      <c r="Q1940" s="4" t="s">
        <v>67</v>
      </c>
      <c r="R1940" s="4">
        <f>VLOOKUP(A1940,Übersicht!$C$2:$J$67,8,FALSE)*100</f>
        <v>100</v>
      </c>
      <c r="S1940" s="4" t="str">
        <f>VLOOKUP(A1940,Übersicht!$C$2:$K$67,9,FALSE)</f>
        <v>-</v>
      </c>
      <c r="T1940" s="4" t="str">
        <f>VLOOKUP(A1940,Übersicht!$C$2:$L$67,10,FALSE)</f>
        <v>-</v>
      </c>
      <c r="U1940" s="26">
        <v>2329250</v>
      </c>
      <c r="V1940" s="25" t="str">
        <f>VLOOKUP(A1940,Übersicht!$C$2:$N$67,12,FALSE)</f>
        <v>-</v>
      </c>
      <c r="W1940" s="25" t="str">
        <f>VLOOKUP(A1940,Übersicht!$C$2:$O$67,13,FALSE)</f>
        <v>-</v>
      </c>
      <c r="X1940" s="4" t="s">
        <v>67</v>
      </c>
    </row>
    <row r="1941" spans="1:24" x14ac:dyDescent="0.35">
      <c r="A1941" s="3">
        <v>2300</v>
      </c>
      <c r="B1941" t="s">
        <v>15</v>
      </c>
      <c r="C1941" t="s">
        <v>87</v>
      </c>
      <c r="D1941" s="23">
        <v>0</v>
      </c>
      <c r="E1941" s="23">
        <v>0</v>
      </c>
      <c r="F1941" s="3">
        <v>1935</v>
      </c>
      <c r="G1941" s="3">
        <v>5</v>
      </c>
      <c r="H1941" s="3">
        <v>1</v>
      </c>
      <c r="I1941" s="24">
        <v>1</v>
      </c>
      <c r="J1941" s="3">
        <v>2017</v>
      </c>
      <c r="K1941" s="4" t="e">
        <f>IF(M1941-(#REF!-J1941)&lt;=0,0,M1941-(#REF!-J1941))</f>
        <v>#REF!</v>
      </c>
      <c r="L1941" s="21">
        <f>VLOOKUP(A1941,Übersicht!$C$2:$F$67,4,FALSE)</f>
        <v>100</v>
      </c>
      <c r="M1941" s="21">
        <f>VLOOKUP(A1941,Übersicht!$C$2:$F$67,4,FALSE)</f>
        <v>100</v>
      </c>
      <c r="N1941" s="3" t="s">
        <v>67</v>
      </c>
      <c r="O1941" s="3">
        <v>1</v>
      </c>
      <c r="P1941" s="4">
        <f>VLOOKUP(A1941,Übersicht!$C$2:$I$67,7,FALSE)*100</f>
        <v>5</v>
      </c>
      <c r="Q1941" s="4" t="s">
        <v>67</v>
      </c>
      <c r="R1941" s="4">
        <f>VLOOKUP(A1941,Übersicht!$C$2:$J$67,8,FALSE)*100</f>
        <v>100</v>
      </c>
      <c r="S1941" s="4" t="str">
        <f>VLOOKUP(A1941,Übersicht!$C$2:$K$67,9,FALSE)</f>
        <v>-</v>
      </c>
      <c r="T1941" s="4" t="str">
        <f>VLOOKUP(A1941,Übersicht!$C$2:$L$67,10,FALSE)</f>
        <v>-</v>
      </c>
      <c r="U1941" s="26">
        <v>2325015</v>
      </c>
      <c r="V1941" s="25" t="str">
        <f>VLOOKUP(A1941,Übersicht!$C$2:$N$67,12,FALSE)</f>
        <v>-</v>
      </c>
      <c r="W1941" s="25" t="str">
        <f>VLOOKUP(A1941,Übersicht!$C$2:$O$67,13,FALSE)</f>
        <v>-</v>
      </c>
      <c r="X1941" s="4" t="s">
        <v>67</v>
      </c>
    </row>
    <row r="1942" spans="1:24" x14ac:dyDescent="0.35">
      <c r="A1942" s="3">
        <v>2300</v>
      </c>
      <c r="B1942" t="s">
        <v>15</v>
      </c>
      <c r="C1942" t="s">
        <v>87</v>
      </c>
      <c r="D1942" s="23">
        <v>0</v>
      </c>
      <c r="E1942" s="23">
        <v>0</v>
      </c>
      <c r="F1942" s="3">
        <v>1936</v>
      </c>
      <c r="G1942" s="3">
        <v>5</v>
      </c>
      <c r="H1942" s="3">
        <v>1</v>
      </c>
      <c r="I1942" s="24">
        <v>1</v>
      </c>
      <c r="J1942" s="3">
        <v>2017</v>
      </c>
      <c r="K1942" s="4" t="e">
        <f>IF(M1942-(#REF!-J1942)&lt;=0,0,M1942-(#REF!-J1942))</f>
        <v>#REF!</v>
      </c>
      <c r="L1942" s="21">
        <f>VLOOKUP(A1942,Übersicht!$C$2:$F$67,4,FALSE)</f>
        <v>100</v>
      </c>
      <c r="M1942" s="21">
        <f>VLOOKUP(A1942,Übersicht!$C$2:$F$67,4,FALSE)</f>
        <v>100</v>
      </c>
      <c r="N1942" s="3" t="s">
        <v>67</v>
      </c>
      <c r="O1942" s="3">
        <v>1</v>
      </c>
      <c r="P1942" s="4">
        <f>VLOOKUP(A1942,Übersicht!$C$2:$I$67,7,FALSE)*100</f>
        <v>5</v>
      </c>
      <c r="Q1942" s="4" t="s">
        <v>67</v>
      </c>
      <c r="R1942" s="4">
        <f>VLOOKUP(A1942,Übersicht!$C$2:$J$67,8,FALSE)*100</f>
        <v>100</v>
      </c>
      <c r="S1942" s="4" t="str">
        <f>VLOOKUP(A1942,Übersicht!$C$2:$K$67,9,FALSE)</f>
        <v>-</v>
      </c>
      <c r="T1942" s="4" t="str">
        <f>VLOOKUP(A1942,Übersicht!$C$2:$L$67,10,FALSE)</f>
        <v>-</v>
      </c>
      <c r="U1942" s="26">
        <v>2329250</v>
      </c>
      <c r="V1942" s="25" t="str">
        <f>VLOOKUP(A1942,Übersicht!$C$2:$N$67,12,FALSE)</f>
        <v>-</v>
      </c>
      <c r="W1942" s="25" t="str">
        <f>VLOOKUP(A1942,Übersicht!$C$2:$O$67,13,FALSE)</f>
        <v>-</v>
      </c>
      <c r="X1942" s="4" t="s">
        <v>67</v>
      </c>
    </row>
    <row r="1943" spans="1:24" x14ac:dyDescent="0.35">
      <c r="A1943" s="3">
        <v>2300</v>
      </c>
      <c r="B1943" t="s">
        <v>15</v>
      </c>
      <c r="C1943" t="s">
        <v>87</v>
      </c>
      <c r="D1943" s="23">
        <v>0</v>
      </c>
      <c r="E1943" s="23">
        <v>0</v>
      </c>
      <c r="F1943" s="3">
        <v>1937</v>
      </c>
      <c r="G1943" s="3">
        <v>5</v>
      </c>
      <c r="H1943" s="3">
        <v>1</v>
      </c>
      <c r="I1943" s="24">
        <v>1</v>
      </c>
      <c r="J1943" s="3">
        <v>2016</v>
      </c>
      <c r="K1943" s="4" t="e">
        <f>IF(M1943-(#REF!-J1943)&lt;=0,0,M1943-(#REF!-J1943))</f>
        <v>#REF!</v>
      </c>
      <c r="L1943" s="21">
        <f>VLOOKUP(A1943,Übersicht!$C$2:$F$67,4,FALSE)</f>
        <v>100</v>
      </c>
      <c r="M1943" s="21">
        <f>VLOOKUP(A1943,Übersicht!$C$2:$F$67,4,FALSE)</f>
        <v>100</v>
      </c>
      <c r="N1943" s="3" t="s">
        <v>67</v>
      </c>
      <c r="O1943" s="3">
        <v>1</v>
      </c>
      <c r="P1943" s="4">
        <f>VLOOKUP(A1943,Übersicht!$C$2:$I$67,7,FALSE)*100</f>
        <v>5</v>
      </c>
      <c r="Q1943" s="4" t="s">
        <v>67</v>
      </c>
      <c r="R1943" s="4">
        <f>VLOOKUP(A1943,Übersicht!$C$2:$J$67,8,FALSE)*100</f>
        <v>100</v>
      </c>
      <c r="S1943" s="4" t="str">
        <f>VLOOKUP(A1943,Übersicht!$C$2:$K$67,9,FALSE)</f>
        <v>-</v>
      </c>
      <c r="T1943" s="4" t="str">
        <f>VLOOKUP(A1943,Übersicht!$C$2:$L$67,10,FALSE)</f>
        <v>-</v>
      </c>
      <c r="U1943" s="26">
        <v>5759600</v>
      </c>
      <c r="V1943" s="25" t="str">
        <f>VLOOKUP(A1943,Übersicht!$C$2:$N$67,12,FALSE)</f>
        <v>-</v>
      </c>
      <c r="W1943" s="25" t="str">
        <f>VLOOKUP(A1943,Übersicht!$C$2:$O$67,13,FALSE)</f>
        <v>-</v>
      </c>
      <c r="X1943" s="4" t="s">
        <v>67</v>
      </c>
    </row>
    <row r="1944" spans="1:24" x14ac:dyDescent="0.35">
      <c r="A1944" s="3">
        <v>2300</v>
      </c>
      <c r="B1944" t="s">
        <v>15</v>
      </c>
      <c r="C1944" t="s">
        <v>87</v>
      </c>
      <c r="D1944" s="23">
        <v>0</v>
      </c>
      <c r="E1944" s="23">
        <v>0</v>
      </c>
      <c r="F1944" s="3">
        <v>1938</v>
      </c>
      <c r="G1944" s="3">
        <v>5</v>
      </c>
      <c r="H1944" s="3">
        <v>1</v>
      </c>
      <c r="I1944" s="24">
        <v>1</v>
      </c>
      <c r="J1944" s="3">
        <v>2016</v>
      </c>
      <c r="K1944" s="4" t="e">
        <f>IF(M1944-(#REF!-J1944)&lt;=0,0,M1944-(#REF!-J1944))</f>
        <v>#REF!</v>
      </c>
      <c r="L1944" s="21">
        <f>VLOOKUP(A1944,Übersicht!$C$2:$F$67,4,FALSE)</f>
        <v>100</v>
      </c>
      <c r="M1944" s="21">
        <f>VLOOKUP(A1944,Übersicht!$C$2:$F$67,4,FALSE)</f>
        <v>100</v>
      </c>
      <c r="N1944" s="3" t="s">
        <v>67</v>
      </c>
      <c r="O1944" s="3">
        <v>1</v>
      </c>
      <c r="P1944" s="4">
        <f>VLOOKUP(A1944,Übersicht!$C$2:$I$67,7,FALSE)*100</f>
        <v>5</v>
      </c>
      <c r="Q1944" s="4" t="s">
        <v>67</v>
      </c>
      <c r="R1944" s="4">
        <f>VLOOKUP(A1944,Übersicht!$C$2:$J$67,8,FALSE)*100</f>
        <v>100</v>
      </c>
      <c r="S1944" s="4" t="str">
        <f>VLOOKUP(A1944,Übersicht!$C$2:$K$67,9,FALSE)</f>
        <v>-</v>
      </c>
      <c r="T1944" s="4" t="str">
        <f>VLOOKUP(A1944,Übersicht!$C$2:$L$67,10,FALSE)</f>
        <v>-</v>
      </c>
      <c r="U1944" s="26">
        <v>19904500</v>
      </c>
      <c r="V1944" s="25" t="str">
        <f>VLOOKUP(A1944,Übersicht!$C$2:$N$67,12,FALSE)</f>
        <v>-</v>
      </c>
      <c r="W1944" s="25" t="str">
        <f>VLOOKUP(A1944,Übersicht!$C$2:$O$67,13,FALSE)</f>
        <v>-</v>
      </c>
      <c r="X1944" s="4" t="s">
        <v>67</v>
      </c>
    </row>
    <row r="1945" spans="1:24" x14ac:dyDescent="0.35">
      <c r="A1945" s="3">
        <v>2300</v>
      </c>
      <c r="B1945" t="s">
        <v>15</v>
      </c>
      <c r="C1945" t="s">
        <v>87</v>
      </c>
      <c r="D1945" s="23">
        <v>0</v>
      </c>
      <c r="E1945" s="23">
        <v>0</v>
      </c>
      <c r="F1945" s="3">
        <v>1939</v>
      </c>
      <c r="G1945" s="3">
        <v>5</v>
      </c>
      <c r="H1945" s="3">
        <v>1</v>
      </c>
      <c r="I1945" s="24">
        <v>1</v>
      </c>
      <c r="J1945" s="3">
        <v>2016</v>
      </c>
      <c r="K1945" s="4" t="e">
        <f>IF(M1945-(#REF!-J1945)&lt;=0,0,M1945-(#REF!-J1945))</f>
        <v>#REF!</v>
      </c>
      <c r="L1945" s="21">
        <f>VLOOKUP(A1945,Übersicht!$C$2:$F$67,4,FALSE)</f>
        <v>100</v>
      </c>
      <c r="M1945" s="21">
        <f>VLOOKUP(A1945,Übersicht!$C$2:$F$67,4,FALSE)</f>
        <v>100</v>
      </c>
      <c r="N1945" s="3" t="s">
        <v>67</v>
      </c>
      <c r="O1945" s="3">
        <v>1</v>
      </c>
      <c r="P1945" s="4">
        <f>VLOOKUP(A1945,Übersicht!$C$2:$I$67,7,FALSE)*100</f>
        <v>5</v>
      </c>
      <c r="Q1945" s="4" t="s">
        <v>67</v>
      </c>
      <c r="R1945" s="4">
        <f>VLOOKUP(A1945,Übersicht!$C$2:$J$67,8,FALSE)*100</f>
        <v>100</v>
      </c>
      <c r="S1945" s="4" t="str">
        <f>VLOOKUP(A1945,Übersicht!$C$2:$K$67,9,FALSE)</f>
        <v>-</v>
      </c>
      <c r="T1945" s="4" t="str">
        <f>VLOOKUP(A1945,Übersicht!$C$2:$L$67,10,FALSE)</f>
        <v>-</v>
      </c>
      <c r="U1945" s="26">
        <v>67413500</v>
      </c>
      <c r="V1945" s="25" t="str">
        <f>VLOOKUP(A1945,Übersicht!$C$2:$N$67,12,FALSE)</f>
        <v>-</v>
      </c>
      <c r="W1945" s="25" t="str">
        <f>VLOOKUP(A1945,Übersicht!$C$2:$O$67,13,FALSE)</f>
        <v>-</v>
      </c>
      <c r="X1945" s="4" t="s">
        <v>67</v>
      </c>
    </row>
    <row r="1946" spans="1:24" x14ac:dyDescent="0.35">
      <c r="A1946" s="3">
        <v>2300</v>
      </c>
      <c r="B1946" t="s">
        <v>15</v>
      </c>
      <c r="C1946" t="s">
        <v>87</v>
      </c>
      <c r="D1946" s="23">
        <v>0</v>
      </c>
      <c r="E1946" s="23">
        <v>0</v>
      </c>
      <c r="F1946" s="3">
        <v>1940</v>
      </c>
      <c r="G1946" s="3">
        <v>5</v>
      </c>
      <c r="H1946" s="3">
        <v>1</v>
      </c>
      <c r="I1946" s="24">
        <v>1</v>
      </c>
      <c r="J1946" s="3">
        <v>2016</v>
      </c>
      <c r="K1946" s="4" t="e">
        <f>IF(M1946-(#REF!-J1946)&lt;=0,0,M1946-(#REF!-J1946))</f>
        <v>#REF!</v>
      </c>
      <c r="L1946" s="21">
        <f>VLOOKUP(A1946,Übersicht!$C$2:$F$67,4,FALSE)</f>
        <v>100</v>
      </c>
      <c r="M1946" s="21">
        <f>VLOOKUP(A1946,Übersicht!$C$2:$F$67,4,FALSE)</f>
        <v>100</v>
      </c>
      <c r="N1946" s="3" t="s">
        <v>67</v>
      </c>
      <c r="O1946" s="3">
        <v>1</v>
      </c>
      <c r="P1946" s="4">
        <f>VLOOKUP(A1946,Übersicht!$C$2:$I$67,7,FALSE)*100</f>
        <v>5</v>
      </c>
      <c r="Q1946" s="4" t="s">
        <v>67</v>
      </c>
      <c r="R1946" s="4">
        <f>VLOOKUP(A1946,Übersicht!$C$2:$J$67,8,FALSE)*100</f>
        <v>100</v>
      </c>
      <c r="S1946" s="4" t="str">
        <f>VLOOKUP(A1946,Übersicht!$C$2:$K$67,9,FALSE)</f>
        <v>-</v>
      </c>
      <c r="T1946" s="4" t="str">
        <f>VLOOKUP(A1946,Übersicht!$C$2:$L$67,10,FALSE)</f>
        <v>-</v>
      </c>
      <c r="U1946" s="26">
        <v>2096325</v>
      </c>
      <c r="V1946" s="25" t="str">
        <f>VLOOKUP(A1946,Übersicht!$C$2:$N$67,12,FALSE)</f>
        <v>-</v>
      </c>
      <c r="W1946" s="25" t="str">
        <f>VLOOKUP(A1946,Übersicht!$C$2:$O$67,13,FALSE)</f>
        <v>-</v>
      </c>
      <c r="X1946" s="4" t="s">
        <v>67</v>
      </c>
    </row>
    <row r="1947" spans="1:24" x14ac:dyDescent="0.35">
      <c r="A1947" s="3">
        <v>2300</v>
      </c>
      <c r="B1947" t="s">
        <v>15</v>
      </c>
      <c r="C1947" t="s">
        <v>87</v>
      </c>
      <c r="D1947" s="23">
        <v>0</v>
      </c>
      <c r="E1947" s="23">
        <v>0</v>
      </c>
      <c r="F1947" s="3">
        <v>1941</v>
      </c>
      <c r="G1947" s="3">
        <v>5</v>
      </c>
      <c r="H1947" s="3">
        <v>1</v>
      </c>
      <c r="I1947" s="24">
        <v>1</v>
      </c>
      <c r="J1947" s="3">
        <v>2015</v>
      </c>
      <c r="K1947" s="4" t="e">
        <f>IF(M1947-(#REF!-J1947)&lt;=0,0,M1947-(#REF!-J1947))</f>
        <v>#REF!</v>
      </c>
      <c r="L1947" s="21">
        <f>VLOOKUP(A1947,Übersicht!$C$2:$F$67,4,FALSE)</f>
        <v>100</v>
      </c>
      <c r="M1947" s="21">
        <f>VLOOKUP(A1947,Übersicht!$C$2:$F$67,4,FALSE)</f>
        <v>100</v>
      </c>
      <c r="N1947" s="3" t="s">
        <v>67</v>
      </c>
      <c r="O1947" s="3">
        <v>1</v>
      </c>
      <c r="P1947" s="4">
        <f>VLOOKUP(A1947,Übersicht!$C$2:$I$67,7,FALSE)*100</f>
        <v>5</v>
      </c>
      <c r="Q1947" s="4" t="s">
        <v>67</v>
      </c>
      <c r="R1947" s="4">
        <f>VLOOKUP(A1947,Übersicht!$C$2:$J$67,8,FALSE)*100</f>
        <v>100</v>
      </c>
      <c r="S1947" s="4" t="str">
        <f>VLOOKUP(A1947,Übersicht!$C$2:$K$67,9,FALSE)</f>
        <v>-</v>
      </c>
      <c r="T1947" s="4" t="str">
        <f>VLOOKUP(A1947,Übersicht!$C$2:$L$67,10,FALSE)</f>
        <v>-</v>
      </c>
      <c r="U1947" s="26">
        <v>1482250</v>
      </c>
      <c r="V1947" s="25" t="str">
        <f>VLOOKUP(A1947,Übersicht!$C$2:$N$67,12,FALSE)</f>
        <v>-</v>
      </c>
      <c r="W1947" s="25" t="str">
        <f>VLOOKUP(A1947,Übersicht!$C$2:$O$67,13,FALSE)</f>
        <v>-</v>
      </c>
      <c r="X1947" s="4" t="s">
        <v>67</v>
      </c>
    </row>
    <row r="1948" spans="1:24" x14ac:dyDescent="0.35">
      <c r="A1948" s="3">
        <v>2300</v>
      </c>
      <c r="B1948" t="s">
        <v>15</v>
      </c>
      <c r="C1948" t="s">
        <v>87</v>
      </c>
      <c r="D1948" s="23">
        <v>0</v>
      </c>
      <c r="E1948" s="23">
        <v>0</v>
      </c>
      <c r="F1948" s="3">
        <v>1942</v>
      </c>
      <c r="G1948" s="3">
        <v>5</v>
      </c>
      <c r="H1948" s="3">
        <v>1</v>
      </c>
      <c r="I1948" s="24">
        <v>1</v>
      </c>
      <c r="J1948" s="3">
        <v>2015</v>
      </c>
      <c r="K1948" s="4" t="e">
        <f>IF(M1948-(#REF!-J1948)&lt;=0,0,M1948-(#REF!-J1948))</f>
        <v>#REF!</v>
      </c>
      <c r="L1948" s="21">
        <f>VLOOKUP(A1948,Übersicht!$C$2:$F$67,4,FALSE)</f>
        <v>100</v>
      </c>
      <c r="M1948" s="21">
        <f>VLOOKUP(A1948,Übersicht!$C$2:$F$67,4,FALSE)</f>
        <v>100</v>
      </c>
      <c r="N1948" s="3" t="s">
        <v>67</v>
      </c>
      <c r="O1948" s="3">
        <v>1</v>
      </c>
      <c r="P1948" s="4">
        <f>VLOOKUP(A1948,Übersicht!$C$2:$I$67,7,FALSE)*100</f>
        <v>5</v>
      </c>
      <c r="Q1948" s="4" t="s">
        <v>67</v>
      </c>
      <c r="R1948" s="4">
        <f>VLOOKUP(A1948,Übersicht!$C$2:$J$67,8,FALSE)*100</f>
        <v>100</v>
      </c>
      <c r="S1948" s="4" t="str">
        <f>VLOOKUP(A1948,Übersicht!$C$2:$K$67,9,FALSE)</f>
        <v>-</v>
      </c>
      <c r="T1948" s="4" t="str">
        <f>VLOOKUP(A1948,Übersicht!$C$2:$L$67,10,FALSE)</f>
        <v>-</v>
      </c>
      <c r="U1948" s="26">
        <v>7051274.9999999991</v>
      </c>
      <c r="V1948" s="25" t="str">
        <f>VLOOKUP(A1948,Übersicht!$C$2:$N$67,12,FALSE)</f>
        <v>-</v>
      </c>
      <c r="W1948" s="25" t="str">
        <f>VLOOKUP(A1948,Übersicht!$C$2:$O$67,13,FALSE)</f>
        <v>-</v>
      </c>
      <c r="X1948" s="4" t="s">
        <v>67</v>
      </c>
    </row>
    <row r="1949" spans="1:24" x14ac:dyDescent="0.35">
      <c r="A1949" s="3">
        <v>2300</v>
      </c>
      <c r="B1949" t="s">
        <v>15</v>
      </c>
      <c r="C1949" t="s">
        <v>87</v>
      </c>
      <c r="D1949" s="23">
        <v>0</v>
      </c>
      <c r="E1949" s="23">
        <v>0</v>
      </c>
      <c r="F1949" s="3">
        <v>1943</v>
      </c>
      <c r="G1949" s="3">
        <v>5</v>
      </c>
      <c r="H1949" s="3">
        <v>1</v>
      </c>
      <c r="I1949" s="24">
        <v>1</v>
      </c>
      <c r="J1949" s="3">
        <v>2014</v>
      </c>
      <c r="K1949" s="4" t="e">
        <f>IF(M1949-(#REF!-J1949)&lt;=0,0,M1949-(#REF!-J1949))</f>
        <v>#REF!</v>
      </c>
      <c r="L1949" s="21">
        <f>VLOOKUP(A1949,Übersicht!$C$2:$F$67,4,FALSE)</f>
        <v>100</v>
      </c>
      <c r="M1949" s="21">
        <f>VLOOKUP(A1949,Übersicht!$C$2:$F$67,4,FALSE)</f>
        <v>100</v>
      </c>
      <c r="N1949" s="3" t="s">
        <v>67</v>
      </c>
      <c r="O1949" s="3">
        <v>1</v>
      </c>
      <c r="P1949" s="4">
        <f>VLOOKUP(A1949,Übersicht!$C$2:$I$67,7,FALSE)*100</f>
        <v>5</v>
      </c>
      <c r="Q1949" s="4" t="s">
        <v>67</v>
      </c>
      <c r="R1949" s="4">
        <f>VLOOKUP(A1949,Übersicht!$C$2:$J$67,8,FALSE)*100</f>
        <v>100</v>
      </c>
      <c r="S1949" s="4" t="str">
        <f>VLOOKUP(A1949,Übersicht!$C$2:$K$67,9,FALSE)</f>
        <v>-</v>
      </c>
      <c r="T1949" s="4" t="str">
        <f>VLOOKUP(A1949,Übersicht!$C$2:$L$67,10,FALSE)</f>
        <v>-</v>
      </c>
      <c r="U1949" s="26">
        <v>13810335</v>
      </c>
      <c r="V1949" s="25" t="str">
        <f>VLOOKUP(A1949,Übersicht!$C$2:$N$67,12,FALSE)</f>
        <v>-</v>
      </c>
      <c r="W1949" s="25" t="str">
        <f>VLOOKUP(A1949,Übersicht!$C$2:$O$67,13,FALSE)</f>
        <v>-</v>
      </c>
      <c r="X1949" s="4" t="s">
        <v>67</v>
      </c>
    </row>
    <row r="1950" spans="1:24" x14ac:dyDescent="0.35">
      <c r="A1950" s="3">
        <v>2300</v>
      </c>
      <c r="B1950" t="s">
        <v>15</v>
      </c>
      <c r="C1950" t="s">
        <v>87</v>
      </c>
      <c r="D1950" s="23">
        <v>0</v>
      </c>
      <c r="E1950" s="23">
        <v>0</v>
      </c>
      <c r="F1950" s="3">
        <v>1944</v>
      </c>
      <c r="G1950" s="3">
        <v>5</v>
      </c>
      <c r="H1950" s="3">
        <v>1</v>
      </c>
      <c r="I1950" s="24">
        <v>1</v>
      </c>
      <c r="J1950" s="38">
        <v>2014</v>
      </c>
      <c r="K1950" s="4" t="e">
        <f>IF(M1950-(#REF!-J1950)&lt;=0,0,M1950-(#REF!-J1950))</f>
        <v>#REF!</v>
      </c>
      <c r="L1950" s="21">
        <f>VLOOKUP(A1950,Übersicht!$C$2:$F$67,4,FALSE)</f>
        <v>100</v>
      </c>
      <c r="M1950" s="21">
        <f>VLOOKUP(A1950,Übersicht!$C$2:$F$67,4,FALSE)</f>
        <v>100</v>
      </c>
      <c r="N1950" s="3" t="s">
        <v>67</v>
      </c>
      <c r="O1950" s="3">
        <v>1</v>
      </c>
      <c r="P1950" s="4">
        <f>VLOOKUP(A1950,Übersicht!$C$2:$I$67,7,FALSE)*100</f>
        <v>5</v>
      </c>
      <c r="Q1950" s="4" t="s">
        <v>67</v>
      </c>
      <c r="R1950" s="4">
        <f>VLOOKUP(A1950,Übersicht!$C$2:$J$67,8,FALSE)*100</f>
        <v>100</v>
      </c>
      <c r="S1950" s="4" t="str">
        <f>VLOOKUP(A1950,Übersicht!$C$2:$K$67,9,FALSE)</f>
        <v>-</v>
      </c>
      <c r="T1950" s="4" t="str">
        <f>VLOOKUP(A1950,Übersicht!$C$2:$L$67,10,FALSE)</f>
        <v>-</v>
      </c>
      <c r="U1950" s="26">
        <v>2837450</v>
      </c>
      <c r="V1950" s="25" t="str">
        <f>VLOOKUP(A1950,Übersicht!$C$2:$N$67,12,FALSE)</f>
        <v>-</v>
      </c>
      <c r="W1950" s="25" t="str">
        <f>VLOOKUP(A1950,Übersicht!$C$2:$O$67,13,FALSE)</f>
        <v>-</v>
      </c>
      <c r="X1950" s="4" t="s">
        <v>67</v>
      </c>
    </row>
    <row r="1951" spans="1:24" x14ac:dyDescent="0.35">
      <c r="A1951" s="3">
        <v>2300</v>
      </c>
      <c r="B1951" t="s">
        <v>15</v>
      </c>
      <c r="C1951" t="s">
        <v>87</v>
      </c>
      <c r="D1951" s="23">
        <v>0</v>
      </c>
      <c r="E1951" s="23">
        <v>0</v>
      </c>
      <c r="F1951" s="3">
        <v>1945</v>
      </c>
      <c r="G1951" s="3">
        <v>5</v>
      </c>
      <c r="H1951" s="3">
        <v>1</v>
      </c>
      <c r="I1951" s="24">
        <v>1</v>
      </c>
      <c r="J1951" s="3">
        <v>2014</v>
      </c>
      <c r="K1951" s="4" t="e">
        <f>IF(M1951-(#REF!-J1951)&lt;=0,0,M1951-(#REF!-J1951))</f>
        <v>#REF!</v>
      </c>
      <c r="L1951" s="21">
        <f>VLOOKUP(A1951,Übersicht!$C$2:$F$67,4,FALSE)</f>
        <v>100</v>
      </c>
      <c r="M1951" s="21">
        <f>VLOOKUP(A1951,Übersicht!$C$2:$F$67,4,FALSE)</f>
        <v>100</v>
      </c>
      <c r="N1951" s="3" t="s">
        <v>67</v>
      </c>
      <c r="O1951" s="3">
        <v>1</v>
      </c>
      <c r="P1951" s="4">
        <f>VLOOKUP(A1951,Übersicht!$C$2:$I$67,7,FALSE)*100</f>
        <v>5</v>
      </c>
      <c r="Q1951" s="4" t="s">
        <v>67</v>
      </c>
      <c r="R1951" s="4">
        <f>VLOOKUP(A1951,Übersicht!$C$2:$J$67,8,FALSE)*100</f>
        <v>100</v>
      </c>
      <c r="S1951" s="4" t="str">
        <f>VLOOKUP(A1951,Übersicht!$C$2:$K$67,9,FALSE)</f>
        <v>-</v>
      </c>
      <c r="T1951" s="4" t="str">
        <f>VLOOKUP(A1951,Übersicht!$C$2:$L$67,10,FALSE)</f>
        <v>-</v>
      </c>
      <c r="U1951" s="26">
        <v>2259796</v>
      </c>
      <c r="V1951" s="25" t="str">
        <f>VLOOKUP(A1951,Übersicht!$C$2:$N$67,12,FALSE)</f>
        <v>-</v>
      </c>
      <c r="W1951" s="25" t="str">
        <f>VLOOKUP(A1951,Übersicht!$C$2:$O$67,13,FALSE)</f>
        <v>-</v>
      </c>
      <c r="X1951" s="4" t="s">
        <v>67</v>
      </c>
    </row>
    <row r="1952" spans="1:24" x14ac:dyDescent="0.35">
      <c r="A1952" s="3">
        <v>2300</v>
      </c>
      <c r="B1952" t="s">
        <v>15</v>
      </c>
      <c r="C1952" t="s">
        <v>87</v>
      </c>
      <c r="D1952" s="23">
        <v>0</v>
      </c>
      <c r="E1952" s="23">
        <v>0</v>
      </c>
      <c r="F1952" s="3">
        <v>1946</v>
      </c>
      <c r="G1952" s="3">
        <v>5</v>
      </c>
      <c r="H1952" s="3">
        <v>1</v>
      </c>
      <c r="I1952" s="24">
        <v>1</v>
      </c>
      <c r="J1952" s="3">
        <v>2014</v>
      </c>
      <c r="K1952" s="4" t="e">
        <f>IF(M1952-(#REF!-J1952)&lt;=0,0,M1952-(#REF!-J1952))</f>
        <v>#REF!</v>
      </c>
      <c r="L1952" s="21">
        <f>VLOOKUP(A1952,Übersicht!$C$2:$F$67,4,FALSE)</f>
        <v>100</v>
      </c>
      <c r="M1952" s="21">
        <f>VLOOKUP(A1952,Übersicht!$C$2:$F$67,4,FALSE)</f>
        <v>100</v>
      </c>
      <c r="N1952" s="3" t="s">
        <v>67</v>
      </c>
      <c r="O1952" s="3">
        <v>1</v>
      </c>
      <c r="P1952" s="4">
        <f>VLOOKUP(A1952,Übersicht!$C$2:$I$67,7,FALSE)*100</f>
        <v>5</v>
      </c>
      <c r="Q1952" s="4" t="s">
        <v>67</v>
      </c>
      <c r="R1952" s="4">
        <f>VLOOKUP(A1952,Übersicht!$C$2:$J$67,8,FALSE)*100</f>
        <v>100</v>
      </c>
      <c r="S1952" s="4" t="str">
        <f>VLOOKUP(A1952,Übersicht!$C$2:$K$67,9,FALSE)</f>
        <v>-</v>
      </c>
      <c r="T1952" s="4" t="str">
        <f>VLOOKUP(A1952,Übersicht!$C$2:$L$67,10,FALSE)</f>
        <v>-</v>
      </c>
      <c r="U1952" s="26">
        <v>2259796</v>
      </c>
      <c r="V1952" s="25" t="str">
        <f>VLOOKUP(A1952,Übersicht!$C$2:$N$67,12,FALSE)</f>
        <v>-</v>
      </c>
      <c r="W1952" s="25" t="str">
        <f>VLOOKUP(A1952,Übersicht!$C$2:$O$67,13,FALSE)</f>
        <v>-</v>
      </c>
      <c r="X1952" s="4" t="s">
        <v>67</v>
      </c>
    </row>
    <row r="1953" spans="1:24" x14ac:dyDescent="0.35">
      <c r="A1953" s="3">
        <v>2300</v>
      </c>
      <c r="B1953" t="s">
        <v>15</v>
      </c>
      <c r="C1953" t="s">
        <v>87</v>
      </c>
      <c r="D1953" s="23">
        <v>0</v>
      </c>
      <c r="E1953" s="23">
        <v>0</v>
      </c>
      <c r="F1953" s="3">
        <v>1947</v>
      </c>
      <c r="G1953" s="3">
        <v>5</v>
      </c>
      <c r="H1953" s="3">
        <v>1</v>
      </c>
      <c r="I1953" s="24">
        <v>1</v>
      </c>
      <c r="J1953" s="3">
        <v>2014</v>
      </c>
      <c r="K1953" s="4" t="e">
        <f>IF(M1953-(#REF!-J1953)&lt;=0,0,M1953-(#REF!-J1953))</f>
        <v>#REF!</v>
      </c>
      <c r="L1953" s="21">
        <f>VLOOKUP(A1953,Übersicht!$C$2:$F$67,4,FALSE)</f>
        <v>100</v>
      </c>
      <c r="M1953" s="21">
        <f>VLOOKUP(A1953,Übersicht!$C$2:$F$67,4,FALSE)</f>
        <v>100</v>
      </c>
      <c r="N1953" s="3" t="s">
        <v>67</v>
      </c>
      <c r="O1953" s="3">
        <v>1</v>
      </c>
      <c r="P1953" s="4">
        <f>VLOOKUP(A1953,Übersicht!$C$2:$I$67,7,FALSE)*100</f>
        <v>5</v>
      </c>
      <c r="Q1953" s="4" t="s">
        <v>67</v>
      </c>
      <c r="R1953" s="4">
        <f>VLOOKUP(A1953,Übersicht!$C$2:$J$67,8,FALSE)*100</f>
        <v>100</v>
      </c>
      <c r="S1953" s="4" t="str">
        <f>VLOOKUP(A1953,Übersicht!$C$2:$K$67,9,FALSE)</f>
        <v>-</v>
      </c>
      <c r="T1953" s="4" t="str">
        <f>VLOOKUP(A1953,Übersicht!$C$2:$L$67,10,FALSE)</f>
        <v>-</v>
      </c>
      <c r="U1953" s="26">
        <v>1778700</v>
      </c>
      <c r="V1953" s="25" t="str">
        <f>VLOOKUP(A1953,Übersicht!$C$2:$N$67,12,FALSE)</f>
        <v>-</v>
      </c>
      <c r="W1953" s="25" t="str">
        <f>VLOOKUP(A1953,Übersicht!$C$2:$O$67,13,FALSE)</f>
        <v>-</v>
      </c>
      <c r="X1953" s="4" t="s">
        <v>67</v>
      </c>
    </row>
    <row r="1954" spans="1:24" x14ac:dyDescent="0.35">
      <c r="A1954" s="3">
        <v>2300</v>
      </c>
      <c r="B1954" t="s">
        <v>15</v>
      </c>
      <c r="C1954" t="s">
        <v>87</v>
      </c>
      <c r="D1954" s="23">
        <v>0</v>
      </c>
      <c r="E1954" s="23">
        <v>0</v>
      </c>
      <c r="F1954" s="3">
        <v>1948</v>
      </c>
      <c r="G1954" s="3">
        <v>5</v>
      </c>
      <c r="H1954" s="3">
        <v>1</v>
      </c>
      <c r="I1954" s="24">
        <v>1</v>
      </c>
      <c r="J1954" s="3">
        <v>2014</v>
      </c>
      <c r="K1954" s="4" t="e">
        <f>IF(M1954-(#REF!-J1954)&lt;=0,0,M1954-(#REF!-J1954))</f>
        <v>#REF!</v>
      </c>
      <c r="L1954" s="21">
        <f>VLOOKUP(A1954,Übersicht!$C$2:$F$67,4,FALSE)</f>
        <v>100</v>
      </c>
      <c r="M1954" s="21">
        <f>VLOOKUP(A1954,Übersicht!$C$2:$F$67,4,FALSE)</f>
        <v>100</v>
      </c>
      <c r="N1954" s="3" t="s">
        <v>67</v>
      </c>
      <c r="O1954" s="3">
        <v>1</v>
      </c>
      <c r="P1954" s="4">
        <f>VLOOKUP(A1954,Übersicht!$C$2:$I$67,7,FALSE)*100</f>
        <v>5</v>
      </c>
      <c r="Q1954" s="4" t="s">
        <v>67</v>
      </c>
      <c r="R1954" s="4">
        <f>VLOOKUP(A1954,Übersicht!$C$2:$J$67,8,FALSE)*100</f>
        <v>100</v>
      </c>
      <c r="S1954" s="4" t="str">
        <f>VLOOKUP(A1954,Übersicht!$C$2:$K$67,9,FALSE)</f>
        <v>-</v>
      </c>
      <c r="T1954" s="4" t="str">
        <f>VLOOKUP(A1954,Übersicht!$C$2:$L$67,10,FALSE)</f>
        <v>-</v>
      </c>
      <c r="U1954" s="26">
        <v>6303797.5</v>
      </c>
      <c r="V1954" s="25" t="str">
        <f>VLOOKUP(A1954,Übersicht!$C$2:$N$67,12,FALSE)</f>
        <v>-</v>
      </c>
      <c r="W1954" s="25" t="str">
        <f>VLOOKUP(A1954,Übersicht!$C$2:$O$67,13,FALSE)</f>
        <v>-</v>
      </c>
      <c r="X1954" s="4" t="s">
        <v>67</v>
      </c>
    </row>
    <row r="1955" spans="1:24" x14ac:dyDescent="0.35">
      <c r="A1955" s="3">
        <v>2300</v>
      </c>
      <c r="B1955" t="s">
        <v>15</v>
      </c>
      <c r="C1955" t="s">
        <v>87</v>
      </c>
      <c r="D1955" s="23">
        <v>0</v>
      </c>
      <c r="E1955" s="23">
        <v>0</v>
      </c>
      <c r="F1955" s="3">
        <v>1949</v>
      </c>
      <c r="G1955" s="3">
        <v>5</v>
      </c>
      <c r="H1955" s="3">
        <v>1</v>
      </c>
      <c r="I1955" s="24">
        <v>1</v>
      </c>
      <c r="J1955" s="3">
        <v>2014</v>
      </c>
      <c r="K1955" s="4" t="e">
        <f>IF(M1955-(#REF!-J1955)&lt;=0,0,M1955-(#REF!-J1955))</f>
        <v>#REF!</v>
      </c>
      <c r="L1955" s="21">
        <f>VLOOKUP(A1955,Übersicht!$C$2:$F$67,4,FALSE)</f>
        <v>100</v>
      </c>
      <c r="M1955" s="21">
        <f>VLOOKUP(A1955,Übersicht!$C$2:$F$67,4,FALSE)</f>
        <v>100</v>
      </c>
      <c r="N1955" s="3" t="s">
        <v>67</v>
      </c>
      <c r="O1955" s="3">
        <v>1</v>
      </c>
      <c r="P1955" s="4">
        <f>VLOOKUP(A1955,Übersicht!$C$2:$I$67,7,FALSE)*100</f>
        <v>5</v>
      </c>
      <c r="Q1955" s="4" t="s">
        <v>67</v>
      </c>
      <c r="R1955" s="4">
        <f>VLOOKUP(A1955,Übersicht!$C$2:$J$67,8,FALSE)*100</f>
        <v>100</v>
      </c>
      <c r="S1955" s="4" t="str">
        <f>VLOOKUP(A1955,Übersicht!$C$2:$K$67,9,FALSE)</f>
        <v>-</v>
      </c>
      <c r="T1955" s="4" t="str">
        <f>VLOOKUP(A1955,Übersicht!$C$2:$L$67,10,FALSE)</f>
        <v>-</v>
      </c>
      <c r="U1955" s="26">
        <v>6303797.5</v>
      </c>
      <c r="V1955" s="25" t="str">
        <f>VLOOKUP(A1955,Übersicht!$C$2:$N$67,12,FALSE)</f>
        <v>-</v>
      </c>
      <c r="W1955" s="25" t="str">
        <f>VLOOKUP(A1955,Übersicht!$C$2:$O$67,13,FALSE)</f>
        <v>-</v>
      </c>
      <c r="X1955" s="4" t="s">
        <v>67</v>
      </c>
    </row>
    <row r="1956" spans="1:24" x14ac:dyDescent="0.35">
      <c r="A1956" s="3">
        <v>2300</v>
      </c>
      <c r="B1956" t="s">
        <v>15</v>
      </c>
      <c r="C1956" t="s">
        <v>87</v>
      </c>
      <c r="D1956" s="23">
        <v>0</v>
      </c>
      <c r="E1956" s="23">
        <v>0</v>
      </c>
      <c r="F1956" s="3">
        <v>1950</v>
      </c>
      <c r="G1956" s="3">
        <v>5</v>
      </c>
      <c r="H1956" s="3">
        <v>1</v>
      </c>
      <c r="I1956" s="24">
        <v>1</v>
      </c>
      <c r="J1956" s="3">
        <v>2014</v>
      </c>
      <c r="K1956" s="4" t="e">
        <f>IF(M1956-(#REF!-J1956)&lt;=0,0,M1956-(#REF!-J1956))</f>
        <v>#REF!</v>
      </c>
      <c r="L1956" s="21">
        <f>VLOOKUP(A1956,Übersicht!$C$2:$F$67,4,FALSE)</f>
        <v>100</v>
      </c>
      <c r="M1956" s="21">
        <f>VLOOKUP(A1956,Übersicht!$C$2:$F$67,4,FALSE)</f>
        <v>100</v>
      </c>
      <c r="N1956" s="3" t="s">
        <v>67</v>
      </c>
      <c r="O1956" s="3">
        <v>1</v>
      </c>
      <c r="P1956" s="4">
        <f>VLOOKUP(A1956,Übersicht!$C$2:$I$67,7,FALSE)*100</f>
        <v>5</v>
      </c>
      <c r="Q1956" s="4" t="s">
        <v>67</v>
      </c>
      <c r="R1956" s="4">
        <f>VLOOKUP(A1956,Übersicht!$C$2:$J$67,8,FALSE)*100</f>
        <v>100</v>
      </c>
      <c r="S1956" s="4" t="str">
        <f>VLOOKUP(A1956,Übersicht!$C$2:$K$67,9,FALSE)</f>
        <v>-</v>
      </c>
      <c r="T1956" s="4" t="str">
        <f>VLOOKUP(A1956,Übersicht!$C$2:$L$67,10,FALSE)</f>
        <v>-</v>
      </c>
      <c r="U1956" s="26">
        <v>12772760</v>
      </c>
      <c r="V1956" s="25" t="str">
        <f>VLOOKUP(A1956,Übersicht!$C$2:$N$67,12,FALSE)</f>
        <v>-</v>
      </c>
      <c r="W1956" s="25" t="str">
        <f>VLOOKUP(A1956,Übersicht!$C$2:$O$67,13,FALSE)</f>
        <v>-</v>
      </c>
      <c r="X1956" s="4" t="s">
        <v>67</v>
      </c>
    </row>
    <row r="1957" spans="1:24" x14ac:dyDescent="0.35">
      <c r="A1957" s="3">
        <v>2300</v>
      </c>
      <c r="B1957" t="s">
        <v>15</v>
      </c>
      <c r="C1957" t="s">
        <v>87</v>
      </c>
      <c r="D1957" s="23">
        <v>0</v>
      </c>
      <c r="E1957" s="23">
        <v>0</v>
      </c>
      <c r="F1957" s="3">
        <v>1951</v>
      </c>
      <c r="G1957" s="3">
        <v>5</v>
      </c>
      <c r="H1957" s="3">
        <v>1</v>
      </c>
      <c r="I1957" s="24">
        <v>1</v>
      </c>
      <c r="J1957" s="3">
        <v>2014</v>
      </c>
      <c r="K1957" s="4" t="e">
        <f>IF(M1957-(#REF!-J1957)&lt;=0,0,M1957-(#REF!-J1957))</f>
        <v>#REF!</v>
      </c>
      <c r="L1957" s="21">
        <f>VLOOKUP(A1957,Übersicht!$C$2:$F$67,4,FALSE)</f>
        <v>100</v>
      </c>
      <c r="M1957" s="21">
        <f>VLOOKUP(A1957,Übersicht!$C$2:$F$67,4,FALSE)</f>
        <v>100</v>
      </c>
      <c r="N1957" s="3" t="s">
        <v>67</v>
      </c>
      <c r="O1957" s="3">
        <v>1</v>
      </c>
      <c r="P1957" s="4">
        <f>VLOOKUP(A1957,Übersicht!$C$2:$I$67,7,FALSE)*100</f>
        <v>5</v>
      </c>
      <c r="Q1957" s="4" t="s">
        <v>67</v>
      </c>
      <c r="R1957" s="4">
        <f>VLOOKUP(A1957,Übersicht!$C$2:$J$67,8,FALSE)*100</f>
        <v>100</v>
      </c>
      <c r="S1957" s="4" t="str">
        <f>VLOOKUP(A1957,Übersicht!$C$2:$K$67,9,FALSE)</f>
        <v>-</v>
      </c>
      <c r="T1957" s="4" t="str">
        <f>VLOOKUP(A1957,Übersicht!$C$2:$L$67,10,FALSE)</f>
        <v>-</v>
      </c>
      <c r="U1957" s="26">
        <v>3200813</v>
      </c>
      <c r="V1957" s="25" t="str">
        <f>VLOOKUP(A1957,Übersicht!$C$2:$N$67,12,FALSE)</f>
        <v>-</v>
      </c>
      <c r="W1957" s="25" t="str">
        <f>VLOOKUP(A1957,Übersicht!$C$2:$O$67,13,FALSE)</f>
        <v>-</v>
      </c>
      <c r="X1957" s="4" t="s">
        <v>67</v>
      </c>
    </row>
    <row r="1958" spans="1:24" x14ac:dyDescent="0.35">
      <c r="A1958" s="3">
        <v>2300</v>
      </c>
      <c r="B1958" t="s">
        <v>15</v>
      </c>
      <c r="C1958" t="s">
        <v>87</v>
      </c>
      <c r="D1958" s="23">
        <v>0</v>
      </c>
      <c r="E1958" s="23">
        <v>0</v>
      </c>
      <c r="F1958" s="3">
        <v>1952</v>
      </c>
      <c r="G1958" s="3">
        <v>5</v>
      </c>
      <c r="H1958" s="3">
        <v>1</v>
      </c>
      <c r="I1958" s="24">
        <v>1</v>
      </c>
      <c r="J1958" s="3">
        <v>2014</v>
      </c>
      <c r="K1958" s="4" t="e">
        <f>IF(M1958-(#REF!-J1958)&lt;=0,0,M1958-(#REF!-J1958))</f>
        <v>#REF!</v>
      </c>
      <c r="L1958" s="21">
        <f>VLOOKUP(A1958,Übersicht!$C$2:$F$67,4,FALSE)</f>
        <v>100</v>
      </c>
      <c r="M1958" s="21">
        <f>VLOOKUP(A1958,Übersicht!$C$2:$F$67,4,FALSE)</f>
        <v>100</v>
      </c>
      <c r="N1958" s="3" t="s">
        <v>67</v>
      </c>
      <c r="O1958" s="3">
        <v>1</v>
      </c>
      <c r="P1958" s="4">
        <f>VLOOKUP(A1958,Übersicht!$C$2:$I$67,7,FALSE)*100</f>
        <v>5</v>
      </c>
      <c r="Q1958" s="4" t="s">
        <v>67</v>
      </c>
      <c r="R1958" s="4">
        <f>VLOOKUP(A1958,Übersicht!$C$2:$J$67,8,FALSE)*100</f>
        <v>100</v>
      </c>
      <c r="S1958" s="4" t="str">
        <f>VLOOKUP(A1958,Übersicht!$C$2:$K$67,9,FALSE)</f>
        <v>-</v>
      </c>
      <c r="T1958" s="4" t="str">
        <f>VLOOKUP(A1958,Übersicht!$C$2:$L$67,10,FALSE)</f>
        <v>-</v>
      </c>
      <c r="U1958" s="26">
        <v>3200813</v>
      </c>
      <c r="V1958" s="25" t="str">
        <f>VLOOKUP(A1958,Übersicht!$C$2:$N$67,12,FALSE)</f>
        <v>-</v>
      </c>
      <c r="W1958" s="25" t="str">
        <f>VLOOKUP(A1958,Übersicht!$C$2:$O$67,13,FALSE)</f>
        <v>-</v>
      </c>
      <c r="X1958" s="4" t="s">
        <v>67</v>
      </c>
    </row>
    <row r="1959" spans="1:24" x14ac:dyDescent="0.35">
      <c r="A1959" s="3">
        <v>2300</v>
      </c>
      <c r="B1959" t="s">
        <v>15</v>
      </c>
      <c r="C1959" t="s">
        <v>87</v>
      </c>
      <c r="D1959" s="23">
        <v>0</v>
      </c>
      <c r="E1959" s="23">
        <v>0</v>
      </c>
      <c r="F1959" s="3">
        <v>1953</v>
      </c>
      <c r="G1959" s="3">
        <v>5</v>
      </c>
      <c r="H1959" s="3">
        <v>1</v>
      </c>
      <c r="I1959" s="24">
        <v>1</v>
      </c>
      <c r="J1959" s="3">
        <v>2014</v>
      </c>
      <c r="K1959" s="4" t="e">
        <f>IF(M1959-(#REF!-J1959)&lt;=0,0,M1959-(#REF!-J1959))</f>
        <v>#REF!</v>
      </c>
      <c r="L1959" s="21">
        <f>VLOOKUP(A1959,Übersicht!$C$2:$F$67,4,FALSE)</f>
        <v>100</v>
      </c>
      <c r="M1959" s="21">
        <f>VLOOKUP(A1959,Übersicht!$C$2:$F$67,4,FALSE)</f>
        <v>100</v>
      </c>
      <c r="N1959" s="3" t="s">
        <v>67</v>
      </c>
      <c r="O1959" s="3">
        <v>1</v>
      </c>
      <c r="P1959" s="4">
        <f>VLOOKUP(A1959,Übersicht!$C$2:$I$67,7,FALSE)*100</f>
        <v>5</v>
      </c>
      <c r="Q1959" s="4" t="s">
        <v>67</v>
      </c>
      <c r="R1959" s="4">
        <f>VLOOKUP(A1959,Übersicht!$C$2:$J$67,8,FALSE)*100</f>
        <v>100</v>
      </c>
      <c r="S1959" s="4" t="str">
        <f>VLOOKUP(A1959,Übersicht!$C$2:$K$67,9,FALSE)</f>
        <v>-</v>
      </c>
      <c r="T1959" s="4" t="str">
        <f>VLOOKUP(A1959,Übersicht!$C$2:$L$67,10,FALSE)</f>
        <v>-</v>
      </c>
      <c r="U1959" s="26">
        <v>1888386.4999999998</v>
      </c>
      <c r="V1959" s="25" t="str">
        <f>VLOOKUP(A1959,Übersicht!$C$2:$N$67,12,FALSE)</f>
        <v>-</v>
      </c>
      <c r="W1959" s="25" t="str">
        <f>VLOOKUP(A1959,Übersicht!$C$2:$O$67,13,FALSE)</f>
        <v>-</v>
      </c>
      <c r="X1959" s="4" t="s">
        <v>67</v>
      </c>
    </row>
    <row r="1960" spans="1:24" x14ac:dyDescent="0.35">
      <c r="A1960" s="3">
        <v>2300</v>
      </c>
      <c r="B1960" t="s">
        <v>15</v>
      </c>
      <c r="C1960" t="s">
        <v>87</v>
      </c>
      <c r="D1960" s="23">
        <v>0</v>
      </c>
      <c r="E1960" s="23">
        <v>0</v>
      </c>
      <c r="F1960" s="3">
        <v>1954</v>
      </c>
      <c r="G1960" s="3">
        <v>5</v>
      </c>
      <c r="H1960" s="3">
        <v>1</v>
      </c>
      <c r="I1960" s="24">
        <v>1</v>
      </c>
      <c r="J1960" s="3">
        <v>2014</v>
      </c>
      <c r="K1960" s="4" t="e">
        <f>IF(M1960-(#REF!-J1960)&lt;=0,0,M1960-(#REF!-J1960))</f>
        <v>#REF!</v>
      </c>
      <c r="L1960" s="21">
        <f>VLOOKUP(A1960,Übersicht!$C$2:$F$67,4,FALSE)</f>
        <v>100</v>
      </c>
      <c r="M1960" s="21">
        <f>VLOOKUP(A1960,Übersicht!$C$2:$F$67,4,FALSE)</f>
        <v>100</v>
      </c>
      <c r="N1960" s="3" t="s">
        <v>67</v>
      </c>
      <c r="O1960" s="3">
        <v>1</v>
      </c>
      <c r="P1960" s="4">
        <f>VLOOKUP(A1960,Übersicht!$C$2:$I$67,7,FALSE)*100</f>
        <v>5</v>
      </c>
      <c r="Q1960" s="4" t="s">
        <v>67</v>
      </c>
      <c r="R1960" s="4">
        <f>VLOOKUP(A1960,Übersicht!$C$2:$J$67,8,FALSE)*100</f>
        <v>100</v>
      </c>
      <c r="S1960" s="4" t="str">
        <f>VLOOKUP(A1960,Übersicht!$C$2:$K$67,9,FALSE)</f>
        <v>-</v>
      </c>
      <c r="T1960" s="4" t="str">
        <f>VLOOKUP(A1960,Übersicht!$C$2:$L$67,10,FALSE)</f>
        <v>-</v>
      </c>
      <c r="U1960" s="26">
        <v>1888386.4999999998</v>
      </c>
      <c r="V1960" s="25" t="str">
        <f>VLOOKUP(A1960,Übersicht!$C$2:$N$67,12,FALSE)</f>
        <v>-</v>
      </c>
      <c r="W1960" s="25" t="str">
        <f>VLOOKUP(A1960,Übersicht!$C$2:$O$67,13,FALSE)</f>
        <v>-</v>
      </c>
      <c r="X1960" s="4" t="s">
        <v>67</v>
      </c>
    </row>
    <row r="1961" spans="1:24" x14ac:dyDescent="0.35">
      <c r="A1961" s="3">
        <v>2300</v>
      </c>
      <c r="B1961" t="s">
        <v>15</v>
      </c>
      <c r="C1961" t="s">
        <v>87</v>
      </c>
      <c r="D1961" s="23">
        <v>0</v>
      </c>
      <c r="E1961" s="23">
        <v>0</v>
      </c>
      <c r="F1961" s="3">
        <v>1955</v>
      </c>
      <c r="G1961" s="3">
        <v>5</v>
      </c>
      <c r="H1961" s="3">
        <v>1</v>
      </c>
      <c r="I1961" s="24">
        <v>1</v>
      </c>
      <c r="J1961" s="3">
        <v>2014</v>
      </c>
      <c r="K1961" s="4" t="e">
        <f>IF(M1961-(#REF!-J1961)&lt;=0,0,M1961-(#REF!-J1961))</f>
        <v>#REF!</v>
      </c>
      <c r="L1961" s="21">
        <f>VLOOKUP(A1961,Übersicht!$C$2:$F$67,4,FALSE)</f>
        <v>100</v>
      </c>
      <c r="M1961" s="21">
        <f>VLOOKUP(A1961,Übersicht!$C$2:$F$67,4,FALSE)</f>
        <v>100</v>
      </c>
      <c r="N1961" s="3" t="s">
        <v>67</v>
      </c>
      <c r="O1961" s="3">
        <v>1</v>
      </c>
      <c r="P1961" s="4">
        <f>VLOOKUP(A1961,Übersicht!$C$2:$I$67,7,FALSE)*100</f>
        <v>5</v>
      </c>
      <c r="Q1961" s="4" t="s">
        <v>67</v>
      </c>
      <c r="R1961" s="4">
        <f>VLOOKUP(A1961,Übersicht!$C$2:$J$67,8,FALSE)*100</f>
        <v>100</v>
      </c>
      <c r="S1961" s="4" t="str">
        <f>VLOOKUP(A1961,Übersicht!$C$2:$K$67,9,FALSE)</f>
        <v>-</v>
      </c>
      <c r="T1961" s="4" t="str">
        <f>VLOOKUP(A1961,Übersicht!$C$2:$L$67,10,FALSE)</f>
        <v>-</v>
      </c>
      <c r="U1961" s="26">
        <v>2764608</v>
      </c>
      <c r="V1961" s="25" t="str">
        <f>VLOOKUP(A1961,Übersicht!$C$2:$N$67,12,FALSE)</f>
        <v>-</v>
      </c>
      <c r="W1961" s="25" t="str">
        <f>VLOOKUP(A1961,Übersicht!$C$2:$O$67,13,FALSE)</f>
        <v>-</v>
      </c>
      <c r="X1961" s="4" t="s">
        <v>67</v>
      </c>
    </row>
    <row r="1962" spans="1:24" x14ac:dyDescent="0.35">
      <c r="A1962" s="3">
        <v>2300</v>
      </c>
      <c r="B1962" t="s">
        <v>15</v>
      </c>
      <c r="C1962" t="s">
        <v>87</v>
      </c>
      <c r="D1962" s="23">
        <v>0</v>
      </c>
      <c r="E1962" s="23">
        <v>0</v>
      </c>
      <c r="F1962" s="3">
        <v>1956</v>
      </c>
      <c r="G1962" s="3">
        <v>5</v>
      </c>
      <c r="H1962" s="3">
        <v>1</v>
      </c>
      <c r="I1962" s="24">
        <v>1</v>
      </c>
      <c r="J1962" s="3">
        <v>2013</v>
      </c>
      <c r="K1962" s="4" t="e">
        <f>IF(M1962-(#REF!-J1962)&lt;=0,0,M1962-(#REF!-J1962))</f>
        <v>#REF!</v>
      </c>
      <c r="L1962" s="21">
        <f>VLOOKUP(A1962,Übersicht!$C$2:$F$67,4,FALSE)</f>
        <v>100</v>
      </c>
      <c r="M1962" s="21">
        <f>VLOOKUP(A1962,Übersicht!$C$2:$F$67,4,FALSE)</f>
        <v>100</v>
      </c>
      <c r="N1962" s="3" t="s">
        <v>67</v>
      </c>
      <c r="O1962" s="3">
        <v>1</v>
      </c>
      <c r="P1962" s="4">
        <f>VLOOKUP(A1962,Übersicht!$C$2:$I$67,7,FALSE)*100</f>
        <v>5</v>
      </c>
      <c r="Q1962" s="4" t="s">
        <v>67</v>
      </c>
      <c r="R1962" s="4">
        <f>VLOOKUP(A1962,Übersicht!$C$2:$J$67,8,FALSE)*100</f>
        <v>100</v>
      </c>
      <c r="S1962" s="4" t="str">
        <f>VLOOKUP(A1962,Übersicht!$C$2:$K$67,9,FALSE)</f>
        <v>-</v>
      </c>
      <c r="T1962" s="4" t="str">
        <f>VLOOKUP(A1962,Übersicht!$C$2:$L$67,10,FALSE)</f>
        <v>-</v>
      </c>
      <c r="U1962" s="26">
        <v>7602248.5</v>
      </c>
      <c r="V1962" s="25" t="str">
        <f>VLOOKUP(A1962,Übersicht!$C$2:$N$67,12,FALSE)</f>
        <v>-</v>
      </c>
      <c r="W1962" s="25" t="str">
        <f>VLOOKUP(A1962,Übersicht!$C$2:$O$67,13,FALSE)</f>
        <v>-</v>
      </c>
      <c r="X1962" s="4" t="s">
        <v>67</v>
      </c>
    </row>
    <row r="1963" spans="1:24" x14ac:dyDescent="0.35">
      <c r="A1963" s="3">
        <v>2300</v>
      </c>
      <c r="B1963" t="s">
        <v>15</v>
      </c>
      <c r="C1963" t="s">
        <v>87</v>
      </c>
      <c r="D1963" s="23">
        <v>0</v>
      </c>
      <c r="E1963" s="23">
        <v>0</v>
      </c>
      <c r="F1963" s="3">
        <v>1957</v>
      </c>
      <c r="G1963" s="3">
        <v>5</v>
      </c>
      <c r="H1963" s="3">
        <v>1</v>
      </c>
      <c r="I1963" s="24">
        <v>1</v>
      </c>
      <c r="J1963" s="3">
        <v>2013</v>
      </c>
      <c r="K1963" s="4" t="e">
        <f>IF(M1963-(#REF!-J1963)&lt;=0,0,M1963-(#REF!-J1963))</f>
        <v>#REF!</v>
      </c>
      <c r="L1963" s="21">
        <f>VLOOKUP(A1963,Übersicht!$C$2:$F$67,4,FALSE)</f>
        <v>100</v>
      </c>
      <c r="M1963" s="21">
        <f>VLOOKUP(A1963,Übersicht!$C$2:$F$67,4,FALSE)</f>
        <v>100</v>
      </c>
      <c r="N1963" s="3" t="s">
        <v>67</v>
      </c>
      <c r="O1963" s="3">
        <v>1</v>
      </c>
      <c r="P1963" s="4">
        <f>VLOOKUP(A1963,Übersicht!$C$2:$I$67,7,FALSE)*100</f>
        <v>5</v>
      </c>
      <c r="Q1963" s="4" t="s">
        <v>67</v>
      </c>
      <c r="R1963" s="4">
        <f>VLOOKUP(A1963,Übersicht!$C$2:$J$67,8,FALSE)*100</f>
        <v>100</v>
      </c>
      <c r="S1963" s="4" t="str">
        <f>VLOOKUP(A1963,Übersicht!$C$2:$K$67,9,FALSE)</f>
        <v>-</v>
      </c>
      <c r="T1963" s="4" t="str">
        <f>VLOOKUP(A1963,Übersicht!$C$2:$L$67,10,FALSE)</f>
        <v>-</v>
      </c>
      <c r="U1963" s="26">
        <v>2408868</v>
      </c>
      <c r="V1963" s="25" t="str">
        <f>VLOOKUP(A1963,Übersicht!$C$2:$N$67,12,FALSE)</f>
        <v>-</v>
      </c>
      <c r="W1963" s="25" t="str">
        <f>VLOOKUP(A1963,Übersicht!$C$2:$O$67,13,FALSE)</f>
        <v>-</v>
      </c>
      <c r="X1963" s="4" t="s">
        <v>67</v>
      </c>
    </row>
    <row r="1964" spans="1:24" x14ac:dyDescent="0.35">
      <c r="A1964" s="3">
        <v>2300</v>
      </c>
      <c r="B1964" t="s">
        <v>15</v>
      </c>
      <c r="C1964" t="s">
        <v>87</v>
      </c>
      <c r="D1964" s="23">
        <v>0</v>
      </c>
      <c r="E1964" s="23">
        <v>0</v>
      </c>
      <c r="F1964" s="3">
        <v>1958</v>
      </c>
      <c r="G1964" s="3">
        <v>5</v>
      </c>
      <c r="H1964" s="3">
        <v>1</v>
      </c>
      <c r="I1964" s="24">
        <v>1</v>
      </c>
      <c r="J1964" s="3">
        <v>2013</v>
      </c>
      <c r="K1964" s="4" t="e">
        <f>IF(M1964-(#REF!-J1964)&lt;=0,0,M1964-(#REF!-J1964))</f>
        <v>#REF!</v>
      </c>
      <c r="L1964" s="21">
        <f>VLOOKUP(A1964,Übersicht!$C$2:$F$67,4,FALSE)</f>
        <v>100</v>
      </c>
      <c r="M1964" s="21">
        <f>VLOOKUP(A1964,Übersicht!$C$2:$F$67,4,FALSE)</f>
        <v>100</v>
      </c>
      <c r="N1964" s="3" t="s">
        <v>67</v>
      </c>
      <c r="O1964" s="3">
        <v>1</v>
      </c>
      <c r="P1964" s="4">
        <f>VLOOKUP(A1964,Übersicht!$C$2:$I$67,7,FALSE)*100</f>
        <v>5</v>
      </c>
      <c r="Q1964" s="4" t="s">
        <v>67</v>
      </c>
      <c r="R1964" s="4">
        <f>VLOOKUP(A1964,Übersicht!$C$2:$J$67,8,FALSE)*100</f>
        <v>100</v>
      </c>
      <c r="S1964" s="4" t="str">
        <f>VLOOKUP(A1964,Übersicht!$C$2:$K$67,9,FALSE)</f>
        <v>-</v>
      </c>
      <c r="T1964" s="4" t="str">
        <f>VLOOKUP(A1964,Übersicht!$C$2:$L$67,10,FALSE)</f>
        <v>-</v>
      </c>
      <c r="U1964" s="26">
        <v>2408868</v>
      </c>
      <c r="V1964" s="25" t="str">
        <f>VLOOKUP(A1964,Übersicht!$C$2:$N$67,12,FALSE)</f>
        <v>-</v>
      </c>
      <c r="W1964" s="25" t="str">
        <f>VLOOKUP(A1964,Übersicht!$C$2:$O$67,13,FALSE)</f>
        <v>-</v>
      </c>
      <c r="X1964" s="4" t="s">
        <v>67</v>
      </c>
    </row>
    <row r="1965" spans="1:24" x14ac:dyDescent="0.35">
      <c r="A1965" s="3">
        <v>2300</v>
      </c>
      <c r="B1965" t="s">
        <v>15</v>
      </c>
      <c r="C1965" t="s">
        <v>87</v>
      </c>
      <c r="D1965" s="23">
        <v>0</v>
      </c>
      <c r="E1965" s="23">
        <v>0</v>
      </c>
      <c r="F1965" s="3">
        <v>1959</v>
      </c>
      <c r="G1965" s="3">
        <v>5</v>
      </c>
      <c r="H1965" s="3">
        <v>1</v>
      </c>
      <c r="I1965" s="24">
        <v>1</v>
      </c>
      <c r="J1965" s="3">
        <v>2013</v>
      </c>
      <c r="K1965" s="4" t="e">
        <f>IF(M1965-(#REF!-J1965)&lt;=0,0,M1965-(#REF!-J1965))</f>
        <v>#REF!</v>
      </c>
      <c r="L1965" s="21">
        <f>VLOOKUP(A1965,Übersicht!$C$2:$F$67,4,FALSE)</f>
        <v>100</v>
      </c>
      <c r="M1965" s="21">
        <f>VLOOKUP(A1965,Übersicht!$C$2:$F$67,4,FALSE)</f>
        <v>100</v>
      </c>
      <c r="N1965" s="3" t="s">
        <v>67</v>
      </c>
      <c r="O1965" s="3">
        <v>1</v>
      </c>
      <c r="P1965" s="4">
        <f>VLOOKUP(A1965,Übersicht!$C$2:$I$67,7,FALSE)*100</f>
        <v>5</v>
      </c>
      <c r="Q1965" s="4" t="s">
        <v>67</v>
      </c>
      <c r="R1965" s="4">
        <f>VLOOKUP(A1965,Übersicht!$C$2:$J$67,8,FALSE)*100</f>
        <v>100</v>
      </c>
      <c r="S1965" s="4" t="str">
        <f>VLOOKUP(A1965,Übersicht!$C$2:$K$67,9,FALSE)</f>
        <v>-</v>
      </c>
      <c r="T1965" s="4" t="str">
        <f>VLOOKUP(A1965,Übersicht!$C$2:$L$67,10,FALSE)</f>
        <v>-</v>
      </c>
      <c r="U1965" s="26">
        <v>2408868</v>
      </c>
      <c r="V1965" s="25" t="str">
        <f>VLOOKUP(A1965,Übersicht!$C$2:$N$67,12,FALSE)</f>
        <v>-</v>
      </c>
      <c r="W1965" s="25" t="str">
        <f>VLOOKUP(A1965,Übersicht!$C$2:$O$67,13,FALSE)</f>
        <v>-</v>
      </c>
      <c r="X1965" s="4" t="s">
        <v>67</v>
      </c>
    </row>
    <row r="1966" spans="1:24" x14ac:dyDescent="0.35">
      <c r="A1966" s="3">
        <v>2300</v>
      </c>
      <c r="B1966" t="s">
        <v>15</v>
      </c>
      <c r="C1966" t="s">
        <v>87</v>
      </c>
      <c r="D1966" s="23">
        <v>0</v>
      </c>
      <c r="E1966" s="23">
        <v>0</v>
      </c>
      <c r="F1966" s="3">
        <v>1960</v>
      </c>
      <c r="G1966" s="3">
        <v>5</v>
      </c>
      <c r="H1966" s="3">
        <v>1</v>
      </c>
      <c r="I1966" s="24">
        <v>1</v>
      </c>
      <c r="J1966" s="3">
        <v>2013</v>
      </c>
      <c r="K1966" s="4" t="e">
        <f>IF(M1966-(#REF!-J1966)&lt;=0,0,M1966-(#REF!-J1966))</f>
        <v>#REF!</v>
      </c>
      <c r="L1966" s="21">
        <f>VLOOKUP(A1966,Übersicht!$C$2:$F$67,4,FALSE)</f>
        <v>100</v>
      </c>
      <c r="M1966" s="21">
        <f>VLOOKUP(A1966,Übersicht!$C$2:$F$67,4,FALSE)</f>
        <v>100</v>
      </c>
      <c r="N1966" s="3" t="s">
        <v>67</v>
      </c>
      <c r="O1966" s="3">
        <v>1</v>
      </c>
      <c r="P1966" s="4">
        <f>VLOOKUP(A1966,Übersicht!$C$2:$I$67,7,FALSE)*100</f>
        <v>5</v>
      </c>
      <c r="Q1966" s="4" t="s">
        <v>67</v>
      </c>
      <c r="R1966" s="4">
        <f>VLOOKUP(A1966,Übersicht!$C$2:$J$67,8,FALSE)*100</f>
        <v>100</v>
      </c>
      <c r="S1966" s="4" t="str">
        <f>VLOOKUP(A1966,Übersicht!$C$2:$K$67,9,FALSE)</f>
        <v>-</v>
      </c>
      <c r="T1966" s="4" t="str">
        <f>VLOOKUP(A1966,Übersicht!$C$2:$L$67,10,FALSE)</f>
        <v>-</v>
      </c>
      <c r="U1966" s="26">
        <v>12680013.5</v>
      </c>
      <c r="V1966" s="25" t="str">
        <f>VLOOKUP(A1966,Übersicht!$C$2:$N$67,12,FALSE)</f>
        <v>-</v>
      </c>
      <c r="W1966" s="25" t="str">
        <f>VLOOKUP(A1966,Übersicht!$C$2:$O$67,13,FALSE)</f>
        <v>-</v>
      </c>
      <c r="X1966" s="4" t="s">
        <v>67</v>
      </c>
    </row>
    <row r="1967" spans="1:24" x14ac:dyDescent="0.35">
      <c r="A1967" s="3">
        <v>2300</v>
      </c>
      <c r="B1967" t="s">
        <v>15</v>
      </c>
      <c r="C1967" t="s">
        <v>87</v>
      </c>
      <c r="D1967" s="23">
        <v>0</v>
      </c>
      <c r="E1967" s="23">
        <v>0</v>
      </c>
      <c r="F1967" s="3">
        <v>1961</v>
      </c>
      <c r="G1967" s="3">
        <v>5</v>
      </c>
      <c r="H1967" s="3">
        <v>1</v>
      </c>
      <c r="I1967" s="24">
        <v>1</v>
      </c>
      <c r="J1967" s="3">
        <v>2013</v>
      </c>
      <c r="K1967" s="4" t="e">
        <f>IF(M1967-(#REF!-J1967)&lt;=0,0,M1967-(#REF!-J1967))</f>
        <v>#REF!</v>
      </c>
      <c r="L1967" s="21">
        <f>VLOOKUP(A1967,Übersicht!$C$2:$F$67,4,FALSE)</f>
        <v>100</v>
      </c>
      <c r="M1967" s="21">
        <f>VLOOKUP(A1967,Übersicht!$C$2:$F$67,4,FALSE)</f>
        <v>100</v>
      </c>
      <c r="N1967" s="3" t="s">
        <v>67</v>
      </c>
      <c r="O1967" s="3">
        <v>1</v>
      </c>
      <c r="P1967" s="4">
        <f>VLOOKUP(A1967,Übersicht!$C$2:$I$67,7,FALSE)*100</f>
        <v>5</v>
      </c>
      <c r="Q1967" s="4" t="s">
        <v>67</v>
      </c>
      <c r="R1967" s="4">
        <f>VLOOKUP(A1967,Übersicht!$C$2:$J$67,8,FALSE)*100</f>
        <v>100</v>
      </c>
      <c r="S1967" s="4" t="str">
        <f>VLOOKUP(A1967,Übersicht!$C$2:$K$67,9,FALSE)</f>
        <v>-</v>
      </c>
      <c r="T1967" s="4" t="str">
        <f>VLOOKUP(A1967,Übersicht!$C$2:$L$67,10,FALSE)</f>
        <v>-</v>
      </c>
      <c r="U1967" s="26">
        <v>19870620</v>
      </c>
      <c r="V1967" s="25" t="str">
        <f>VLOOKUP(A1967,Übersicht!$C$2:$N$67,12,FALSE)</f>
        <v>-</v>
      </c>
      <c r="W1967" s="25" t="str">
        <f>VLOOKUP(A1967,Übersicht!$C$2:$O$67,13,FALSE)</f>
        <v>-</v>
      </c>
      <c r="X1967" s="4" t="s">
        <v>67</v>
      </c>
    </row>
    <row r="1968" spans="1:24" x14ac:dyDescent="0.35">
      <c r="A1968" s="3">
        <v>2300</v>
      </c>
      <c r="B1968" t="s">
        <v>15</v>
      </c>
      <c r="C1968" t="s">
        <v>87</v>
      </c>
      <c r="D1968" s="23">
        <v>0</v>
      </c>
      <c r="E1968" s="23">
        <v>0</v>
      </c>
      <c r="F1968" s="3">
        <v>1962</v>
      </c>
      <c r="G1968" s="3">
        <v>5</v>
      </c>
      <c r="H1968" s="3">
        <v>1</v>
      </c>
      <c r="I1968" s="24">
        <v>1</v>
      </c>
      <c r="J1968" s="3">
        <v>2013</v>
      </c>
      <c r="K1968" s="4" t="e">
        <f>IF(M1968-(#REF!-J1968)&lt;=0,0,M1968-(#REF!-J1968))</f>
        <v>#REF!</v>
      </c>
      <c r="L1968" s="21">
        <f>VLOOKUP(A1968,Übersicht!$C$2:$F$67,4,FALSE)</f>
        <v>100</v>
      </c>
      <c r="M1968" s="21">
        <f>VLOOKUP(A1968,Übersicht!$C$2:$F$67,4,FALSE)</f>
        <v>100</v>
      </c>
      <c r="N1968" s="3" t="s">
        <v>67</v>
      </c>
      <c r="O1968" s="3">
        <v>1</v>
      </c>
      <c r="P1968" s="4">
        <f>VLOOKUP(A1968,Übersicht!$C$2:$I$67,7,FALSE)*100</f>
        <v>5</v>
      </c>
      <c r="Q1968" s="4" t="s">
        <v>67</v>
      </c>
      <c r="R1968" s="4">
        <f>VLOOKUP(A1968,Übersicht!$C$2:$J$67,8,FALSE)*100</f>
        <v>100</v>
      </c>
      <c r="S1968" s="4" t="str">
        <f>VLOOKUP(A1968,Übersicht!$C$2:$K$67,9,FALSE)</f>
        <v>-</v>
      </c>
      <c r="T1968" s="4" t="str">
        <f>VLOOKUP(A1968,Übersicht!$C$2:$L$67,10,FALSE)</f>
        <v>-</v>
      </c>
      <c r="U1968" s="26">
        <v>2014589.4999999998</v>
      </c>
      <c r="V1968" s="25" t="str">
        <f>VLOOKUP(A1968,Übersicht!$C$2:$N$67,12,FALSE)</f>
        <v>-</v>
      </c>
      <c r="W1968" s="25" t="str">
        <f>VLOOKUP(A1968,Übersicht!$C$2:$O$67,13,FALSE)</f>
        <v>-</v>
      </c>
      <c r="X1968" s="4" t="s">
        <v>67</v>
      </c>
    </row>
    <row r="1969" spans="1:24" x14ac:dyDescent="0.35">
      <c r="A1969" s="3">
        <v>2300</v>
      </c>
      <c r="B1969" t="s">
        <v>15</v>
      </c>
      <c r="C1969" t="s">
        <v>87</v>
      </c>
      <c r="D1969" s="23">
        <v>0</v>
      </c>
      <c r="E1969" s="23">
        <v>0</v>
      </c>
      <c r="F1969" s="3">
        <v>1963</v>
      </c>
      <c r="G1969" s="3">
        <v>5</v>
      </c>
      <c r="H1969" s="3">
        <v>1</v>
      </c>
      <c r="I1969" s="24">
        <v>1</v>
      </c>
      <c r="J1969" s="3">
        <v>2013</v>
      </c>
      <c r="K1969" s="4" t="e">
        <f>IF(M1969-(#REF!-J1969)&lt;=0,0,M1969-(#REF!-J1969))</f>
        <v>#REF!</v>
      </c>
      <c r="L1969" s="21">
        <f>VLOOKUP(A1969,Übersicht!$C$2:$F$67,4,FALSE)</f>
        <v>100</v>
      </c>
      <c r="M1969" s="21">
        <f>VLOOKUP(A1969,Übersicht!$C$2:$F$67,4,FALSE)</f>
        <v>100</v>
      </c>
      <c r="N1969" s="3" t="s">
        <v>67</v>
      </c>
      <c r="O1969" s="3">
        <v>1</v>
      </c>
      <c r="P1969" s="4">
        <f>VLOOKUP(A1969,Übersicht!$C$2:$I$67,7,FALSE)*100</f>
        <v>5</v>
      </c>
      <c r="Q1969" s="4" t="s">
        <v>67</v>
      </c>
      <c r="R1969" s="4">
        <f>VLOOKUP(A1969,Übersicht!$C$2:$J$67,8,FALSE)*100</f>
        <v>100</v>
      </c>
      <c r="S1969" s="4" t="str">
        <f>VLOOKUP(A1969,Übersicht!$C$2:$K$67,9,FALSE)</f>
        <v>-</v>
      </c>
      <c r="T1969" s="4" t="str">
        <f>VLOOKUP(A1969,Übersicht!$C$2:$L$67,10,FALSE)</f>
        <v>-</v>
      </c>
      <c r="U1969" s="26">
        <v>783475</v>
      </c>
      <c r="V1969" s="25" t="str">
        <f>VLOOKUP(A1969,Übersicht!$C$2:$N$67,12,FALSE)</f>
        <v>-</v>
      </c>
      <c r="W1969" s="25" t="str">
        <f>VLOOKUP(A1969,Übersicht!$C$2:$O$67,13,FALSE)</f>
        <v>-</v>
      </c>
      <c r="X1969" s="4" t="s">
        <v>67</v>
      </c>
    </row>
    <row r="1970" spans="1:24" x14ac:dyDescent="0.35">
      <c r="A1970" s="3">
        <v>2300</v>
      </c>
      <c r="B1970" t="s">
        <v>15</v>
      </c>
      <c r="C1970" t="s">
        <v>87</v>
      </c>
      <c r="D1970" s="23">
        <v>0</v>
      </c>
      <c r="E1970" s="23">
        <v>0</v>
      </c>
      <c r="F1970" s="3">
        <v>1964</v>
      </c>
      <c r="G1970" s="3">
        <v>5</v>
      </c>
      <c r="H1970" s="3">
        <v>1</v>
      </c>
      <c r="I1970" s="24">
        <v>1</v>
      </c>
      <c r="J1970" s="3">
        <v>2013</v>
      </c>
      <c r="K1970" s="4" t="e">
        <f>IF(M1970-(#REF!-J1970)&lt;=0,0,M1970-(#REF!-J1970))</f>
        <v>#REF!</v>
      </c>
      <c r="L1970" s="21">
        <f>VLOOKUP(A1970,Übersicht!$C$2:$F$67,4,FALSE)</f>
        <v>100</v>
      </c>
      <c r="M1970" s="21">
        <f>VLOOKUP(A1970,Übersicht!$C$2:$F$67,4,FALSE)</f>
        <v>100</v>
      </c>
      <c r="N1970" s="3" t="s">
        <v>67</v>
      </c>
      <c r="O1970" s="3">
        <v>1</v>
      </c>
      <c r="P1970" s="4">
        <f>VLOOKUP(A1970,Übersicht!$C$2:$I$67,7,FALSE)*100</f>
        <v>5</v>
      </c>
      <c r="Q1970" s="4" t="s">
        <v>67</v>
      </c>
      <c r="R1970" s="4">
        <f>VLOOKUP(A1970,Übersicht!$C$2:$J$67,8,FALSE)*100</f>
        <v>100</v>
      </c>
      <c r="S1970" s="4" t="str">
        <f>VLOOKUP(A1970,Übersicht!$C$2:$K$67,9,FALSE)</f>
        <v>-</v>
      </c>
      <c r="T1970" s="4" t="str">
        <f>VLOOKUP(A1970,Übersicht!$C$2:$L$67,10,FALSE)</f>
        <v>-</v>
      </c>
      <c r="U1970" s="26">
        <v>15246000</v>
      </c>
      <c r="V1970" s="25" t="str">
        <f>VLOOKUP(A1970,Übersicht!$C$2:$N$67,12,FALSE)</f>
        <v>-</v>
      </c>
      <c r="W1970" s="25" t="str">
        <f>VLOOKUP(A1970,Übersicht!$C$2:$O$67,13,FALSE)</f>
        <v>-</v>
      </c>
      <c r="X1970" s="4" t="s">
        <v>67</v>
      </c>
    </row>
    <row r="1971" spans="1:24" x14ac:dyDescent="0.35">
      <c r="A1971" s="3">
        <v>2300</v>
      </c>
      <c r="B1971" t="s">
        <v>15</v>
      </c>
      <c r="C1971" t="s">
        <v>87</v>
      </c>
      <c r="D1971" s="23">
        <v>0</v>
      </c>
      <c r="E1971" s="23">
        <v>0</v>
      </c>
      <c r="F1971" s="3">
        <v>1965</v>
      </c>
      <c r="G1971" s="3">
        <v>5</v>
      </c>
      <c r="H1971" s="3">
        <v>1</v>
      </c>
      <c r="I1971" s="24">
        <v>1</v>
      </c>
      <c r="J1971" s="3">
        <v>2013</v>
      </c>
      <c r="K1971" s="4" t="e">
        <f>IF(M1971-(#REF!-J1971)&lt;=0,0,M1971-(#REF!-J1971))</f>
        <v>#REF!</v>
      </c>
      <c r="L1971" s="21">
        <f>VLOOKUP(A1971,Übersicht!$C$2:$F$67,4,FALSE)</f>
        <v>100</v>
      </c>
      <c r="M1971" s="21">
        <f>VLOOKUP(A1971,Übersicht!$C$2:$F$67,4,FALSE)</f>
        <v>100</v>
      </c>
      <c r="N1971" s="3" t="s">
        <v>67</v>
      </c>
      <c r="O1971" s="3">
        <v>1</v>
      </c>
      <c r="P1971" s="4">
        <f>VLOOKUP(A1971,Übersicht!$C$2:$I$67,7,FALSE)*100</f>
        <v>5</v>
      </c>
      <c r="Q1971" s="4" t="s">
        <v>67</v>
      </c>
      <c r="R1971" s="4">
        <f>VLOOKUP(A1971,Übersicht!$C$2:$J$67,8,FALSE)*100</f>
        <v>100</v>
      </c>
      <c r="S1971" s="4" t="str">
        <f>VLOOKUP(A1971,Übersicht!$C$2:$K$67,9,FALSE)</f>
        <v>-</v>
      </c>
      <c r="T1971" s="4" t="str">
        <f>VLOOKUP(A1971,Übersicht!$C$2:$L$67,10,FALSE)</f>
        <v>-</v>
      </c>
      <c r="U1971" s="26">
        <v>28856019.5</v>
      </c>
      <c r="V1971" s="25" t="str">
        <f>VLOOKUP(A1971,Übersicht!$C$2:$N$67,12,FALSE)</f>
        <v>-</v>
      </c>
      <c r="W1971" s="25" t="str">
        <f>VLOOKUP(A1971,Übersicht!$C$2:$O$67,13,FALSE)</f>
        <v>-</v>
      </c>
      <c r="X1971" s="4" t="s">
        <v>67</v>
      </c>
    </row>
    <row r="1972" spans="1:24" x14ac:dyDescent="0.35">
      <c r="A1972" s="3">
        <v>2300</v>
      </c>
      <c r="B1972" t="s">
        <v>15</v>
      </c>
      <c r="C1972" t="s">
        <v>87</v>
      </c>
      <c r="D1972" s="23">
        <v>0</v>
      </c>
      <c r="E1972" s="23">
        <v>0</v>
      </c>
      <c r="F1972" s="3">
        <v>1966</v>
      </c>
      <c r="G1972" s="3">
        <v>5</v>
      </c>
      <c r="H1972" s="3">
        <v>1</v>
      </c>
      <c r="I1972" s="24">
        <v>1</v>
      </c>
      <c r="J1972" s="3">
        <v>2013</v>
      </c>
      <c r="K1972" s="4" t="e">
        <f>IF(M1972-(#REF!-J1972)&lt;=0,0,M1972-(#REF!-J1972))</f>
        <v>#REF!</v>
      </c>
      <c r="L1972" s="21">
        <f>VLOOKUP(A1972,Übersicht!$C$2:$F$67,4,FALSE)</f>
        <v>100</v>
      </c>
      <c r="M1972" s="21">
        <f>VLOOKUP(A1972,Übersicht!$C$2:$F$67,4,FALSE)</f>
        <v>100</v>
      </c>
      <c r="N1972" s="3" t="s">
        <v>67</v>
      </c>
      <c r="O1972" s="3">
        <v>1</v>
      </c>
      <c r="P1972" s="4">
        <f>VLOOKUP(A1972,Übersicht!$C$2:$I$67,7,FALSE)*100</f>
        <v>5</v>
      </c>
      <c r="Q1972" s="4" t="s">
        <v>67</v>
      </c>
      <c r="R1972" s="4">
        <f>VLOOKUP(A1972,Übersicht!$C$2:$J$67,8,FALSE)*100</f>
        <v>100</v>
      </c>
      <c r="S1972" s="4" t="str">
        <f>VLOOKUP(A1972,Übersicht!$C$2:$K$67,9,FALSE)</f>
        <v>-</v>
      </c>
      <c r="T1972" s="4" t="str">
        <f>VLOOKUP(A1972,Übersicht!$C$2:$L$67,10,FALSE)</f>
        <v>-</v>
      </c>
      <c r="U1972" s="26">
        <v>607299</v>
      </c>
      <c r="V1972" s="25" t="str">
        <f>VLOOKUP(A1972,Übersicht!$C$2:$N$67,12,FALSE)</f>
        <v>-</v>
      </c>
      <c r="W1972" s="25" t="str">
        <f>VLOOKUP(A1972,Übersicht!$C$2:$O$67,13,FALSE)</f>
        <v>-</v>
      </c>
      <c r="X1972" s="4" t="s">
        <v>67</v>
      </c>
    </row>
    <row r="1973" spans="1:24" x14ac:dyDescent="0.35">
      <c r="A1973" s="3">
        <v>2300</v>
      </c>
      <c r="B1973" t="s">
        <v>15</v>
      </c>
      <c r="C1973" t="s">
        <v>87</v>
      </c>
      <c r="D1973" s="23">
        <v>0</v>
      </c>
      <c r="E1973" s="23">
        <v>0</v>
      </c>
      <c r="F1973" s="3">
        <v>1967</v>
      </c>
      <c r="G1973" s="3">
        <v>5</v>
      </c>
      <c r="H1973" s="3">
        <v>1</v>
      </c>
      <c r="I1973" s="24">
        <v>1</v>
      </c>
      <c r="J1973" s="3">
        <v>2013</v>
      </c>
      <c r="K1973" s="4" t="e">
        <f>IF(M1973-(#REF!-J1973)&lt;=0,0,M1973-(#REF!-J1973))</f>
        <v>#REF!</v>
      </c>
      <c r="L1973" s="21">
        <f>VLOOKUP(A1973,Übersicht!$C$2:$F$67,4,FALSE)</f>
        <v>100</v>
      </c>
      <c r="M1973" s="21">
        <f>VLOOKUP(A1973,Übersicht!$C$2:$F$67,4,FALSE)</f>
        <v>100</v>
      </c>
      <c r="N1973" s="3" t="s">
        <v>67</v>
      </c>
      <c r="O1973" s="3">
        <v>1</v>
      </c>
      <c r="P1973" s="4">
        <f>VLOOKUP(A1973,Übersicht!$C$2:$I$67,7,FALSE)*100</f>
        <v>5</v>
      </c>
      <c r="Q1973" s="4" t="s">
        <v>67</v>
      </c>
      <c r="R1973" s="4">
        <f>VLOOKUP(A1973,Übersicht!$C$2:$J$67,8,FALSE)*100</f>
        <v>100</v>
      </c>
      <c r="S1973" s="4" t="str">
        <f>VLOOKUP(A1973,Übersicht!$C$2:$K$67,9,FALSE)</f>
        <v>-</v>
      </c>
      <c r="T1973" s="4" t="str">
        <f>VLOOKUP(A1973,Übersicht!$C$2:$L$67,10,FALSE)</f>
        <v>-</v>
      </c>
      <c r="U1973" s="26">
        <v>3821240.5</v>
      </c>
      <c r="V1973" s="25" t="str">
        <f>VLOOKUP(A1973,Übersicht!$C$2:$N$67,12,FALSE)</f>
        <v>-</v>
      </c>
      <c r="W1973" s="25" t="str">
        <f>VLOOKUP(A1973,Übersicht!$C$2:$O$67,13,FALSE)</f>
        <v>-</v>
      </c>
      <c r="X1973" s="4" t="s">
        <v>67</v>
      </c>
    </row>
    <row r="1974" spans="1:24" x14ac:dyDescent="0.35">
      <c r="A1974" s="3">
        <v>2300</v>
      </c>
      <c r="B1974" t="s">
        <v>15</v>
      </c>
      <c r="C1974" t="s">
        <v>87</v>
      </c>
      <c r="D1974" s="23">
        <v>0</v>
      </c>
      <c r="E1974" s="23">
        <v>0</v>
      </c>
      <c r="F1974" s="3">
        <v>1968</v>
      </c>
      <c r="G1974" s="3">
        <v>5</v>
      </c>
      <c r="H1974" s="3">
        <v>1</v>
      </c>
      <c r="I1974" s="24">
        <v>1</v>
      </c>
      <c r="J1974" s="3">
        <v>2012</v>
      </c>
      <c r="K1974" s="4" t="e">
        <f>IF(M1974-(#REF!-J1974)&lt;=0,0,M1974-(#REF!-J1974))</f>
        <v>#REF!</v>
      </c>
      <c r="L1974" s="21">
        <f>VLOOKUP(A1974,Übersicht!$C$2:$F$67,4,FALSE)</f>
        <v>100</v>
      </c>
      <c r="M1974" s="21">
        <f>VLOOKUP(A1974,Übersicht!$C$2:$F$67,4,FALSE)</f>
        <v>100</v>
      </c>
      <c r="N1974" s="3" t="s">
        <v>67</v>
      </c>
      <c r="O1974" s="3">
        <v>1</v>
      </c>
      <c r="P1974" s="4">
        <f>VLOOKUP(A1974,Übersicht!$C$2:$I$67,7,FALSE)*100</f>
        <v>5</v>
      </c>
      <c r="Q1974" s="4" t="s">
        <v>67</v>
      </c>
      <c r="R1974" s="4">
        <f>VLOOKUP(A1974,Übersicht!$C$2:$J$67,8,FALSE)*100</f>
        <v>100</v>
      </c>
      <c r="S1974" s="4" t="str">
        <f>VLOOKUP(A1974,Übersicht!$C$2:$K$67,9,FALSE)</f>
        <v>-</v>
      </c>
      <c r="T1974" s="4" t="str">
        <f>VLOOKUP(A1974,Übersicht!$C$2:$L$67,10,FALSE)</f>
        <v>-</v>
      </c>
      <c r="U1974" s="26">
        <v>13552000</v>
      </c>
      <c r="V1974" s="25" t="str">
        <f>VLOOKUP(A1974,Übersicht!$C$2:$N$67,12,FALSE)</f>
        <v>-</v>
      </c>
      <c r="W1974" s="25" t="str">
        <f>VLOOKUP(A1974,Übersicht!$C$2:$O$67,13,FALSE)</f>
        <v>-</v>
      </c>
      <c r="X1974" s="4" t="s">
        <v>67</v>
      </c>
    </row>
    <row r="1975" spans="1:24" x14ac:dyDescent="0.35">
      <c r="A1975" s="3">
        <v>2300</v>
      </c>
      <c r="B1975" t="s">
        <v>15</v>
      </c>
      <c r="C1975" t="s">
        <v>87</v>
      </c>
      <c r="D1975" s="23">
        <v>0</v>
      </c>
      <c r="E1975" s="23">
        <v>0</v>
      </c>
      <c r="F1975" s="3">
        <v>1969</v>
      </c>
      <c r="G1975" s="3">
        <v>5</v>
      </c>
      <c r="H1975" s="3">
        <v>1</v>
      </c>
      <c r="I1975" s="24">
        <v>1</v>
      </c>
      <c r="J1975" s="3">
        <v>2012</v>
      </c>
      <c r="K1975" s="4" t="e">
        <f>IF(M1975-(#REF!-J1975)&lt;=0,0,M1975-(#REF!-J1975))</f>
        <v>#REF!</v>
      </c>
      <c r="L1975" s="21">
        <f>VLOOKUP(A1975,Übersicht!$C$2:$F$67,4,FALSE)</f>
        <v>100</v>
      </c>
      <c r="M1975" s="21">
        <f>VLOOKUP(A1975,Übersicht!$C$2:$F$67,4,FALSE)</f>
        <v>100</v>
      </c>
      <c r="N1975" s="3" t="s">
        <v>67</v>
      </c>
      <c r="O1975" s="3">
        <v>1</v>
      </c>
      <c r="P1975" s="4">
        <f>VLOOKUP(A1975,Übersicht!$C$2:$I$67,7,FALSE)*100</f>
        <v>5</v>
      </c>
      <c r="Q1975" s="4" t="s">
        <v>67</v>
      </c>
      <c r="R1975" s="4">
        <f>VLOOKUP(A1975,Übersicht!$C$2:$J$67,8,FALSE)*100</f>
        <v>100</v>
      </c>
      <c r="S1975" s="4" t="str">
        <f>VLOOKUP(A1975,Übersicht!$C$2:$K$67,9,FALSE)</f>
        <v>-</v>
      </c>
      <c r="T1975" s="4" t="str">
        <f>VLOOKUP(A1975,Übersicht!$C$2:$L$67,10,FALSE)</f>
        <v>-</v>
      </c>
      <c r="U1975" s="26">
        <v>3642100</v>
      </c>
      <c r="V1975" s="25" t="str">
        <f>VLOOKUP(A1975,Übersicht!$C$2:$N$67,12,FALSE)</f>
        <v>-</v>
      </c>
      <c r="W1975" s="25" t="str">
        <f>VLOOKUP(A1975,Übersicht!$C$2:$O$67,13,FALSE)</f>
        <v>-</v>
      </c>
      <c r="X1975" s="4" t="s">
        <v>67</v>
      </c>
    </row>
    <row r="1976" spans="1:24" x14ac:dyDescent="0.35">
      <c r="A1976" s="3">
        <v>2300</v>
      </c>
      <c r="B1976" t="s">
        <v>15</v>
      </c>
      <c r="C1976" t="s">
        <v>87</v>
      </c>
      <c r="D1976" s="23">
        <v>0</v>
      </c>
      <c r="E1976" s="23">
        <v>0</v>
      </c>
      <c r="F1976" s="3">
        <v>1970</v>
      </c>
      <c r="G1976" s="3">
        <v>5</v>
      </c>
      <c r="H1976" s="3">
        <v>1</v>
      </c>
      <c r="I1976" s="24">
        <v>1</v>
      </c>
      <c r="J1976" s="3">
        <v>2012</v>
      </c>
      <c r="K1976" s="4" t="e">
        <f>IF(M1976-(#REF!-J1976)&lt;=0,0,M1976-(#REF!-J1976))</f>
        <v>#REF!</v>
      </c>
      <c r="L1976" s="21">
        <f>VLOOKUP(A1976,Übersicht!$C$2:$F$67,4,FALSE)</f>
        <v>100</v>
      </c>
      <c r="M1976" s="21">
        <f>VLOOKUP(A1976,Übersicht!$C$2:$F$67,4,FALSE)</f>
        <v>100</v>
      </c>
      <c r="N1976" s="3" t="s">
        <v>67</v>
      </c>
      <c r="O1976" s="3">
        <v>1</v>
      </c>
      <c r="P1976" s="4">
        <f>VLOOKUP(A1976,Übersicht!$C$2:$I$67,7,FALSE)*100</f>
        <v>5</v>
      </c>
      <c r="Q1976" s="4" t="s">
        <v>67</v>
      </c>
      <c r="R1976" s="4">
        <f>VLOOKUP(A1976,Übersicht!$C$2:$J$67,8,FALSE)*100</f>
        <v>100</v>
      </c>
      <c r="S1976" s="4" t="str">
        <f>VLOOKUP(A1976,Übersicht!$C$2:$K$67,9,FALSE)</f>
        <v>-</v>
      </c>
      <c r="T1976" s="4" t="str">
        <f>VLOOKUP(A1976,Übersicht!$C$2:$L$67,10,FALSE)</f>
        <v>-</v>
      </c>
      <c r="U1976" s="26">
        <v>6504960</v>
      </c>
      <c r="V1976" s="25" t="str">
        <f>VLOOKUP(A1976,Übersicht!$C$2:$N$67,12,FALSE)</f>
        <v>-</v>
      </c>
      <c r="W1976" s="25" t="str">
        <f>VLOOKUP(A1976,Übersicht!$C$2:$O$67,13,FALSE)</f>
        <v>-</v>
      </c>
      <c r="X1976" s="4" t="s">
        <v>67</v>
      </c>
    </row>
    <row r="1977" spans="1:24" x14ac:dyDescent="0.35">
      <c r="A1977" s="3">
        <v>2300</v>
      </c>
      <c r="B1977" t="s">
        <v>15</v>
      </c>
      <c r="C1977" t="s">
        <v>87</v>
      </c>
      <c r="D1977" s="23">
        <v>0</v>
      </c>
      <c r="E1977" s="23">
        <v>0</v>
      </c>
      <c r="F1977" s="3">
        <v>1971</v>
      </c>
      <c r="G1977" s="3">
        <v>5</v>
      </c>
      <c r="H1977" s="3">
        <v>1</v>
      </c>
      <c r="I1977" s="24">
        <v>1</v>
      </c>
      <c r="J1977" s="3">
        <v>2012</v>
      </c>
      <c r="K1977" s="4" t="e">
        <f>IF(M1977-(#REF!-J1977)&lt;=0,0,M1977-(#REF!-J1977))</f>
        <v>#REF!</v>
      </c>
      <c r="L1977" s="21">
        <f>VLOOKUP(A1977,Übersicht!$C$2:$F$67,4,FALSE)</f>
        <v>100</v>
      </c>
      <c r="M1977" s="21">
        <f>VLOOKUP(A1977,Übersicht!$C$2:$F$67,4,FALSE)</f>
        <v>100</v>
      </c>
      <c r="N1977" s="3" t="s">
        <v>67</v>
      </c>
      <c r="O1977" s="3">
        <v>1</v>
      </c>
      <c r="P1977" s="4">
        <f>VLOOKUP(A1977,Übersicht!$C$2:$I$67,7,FALSE)*100</f>
        <v>5</v>
      </c>
      <c r="Q1977" s="4" t="s">
        <v>67</v>
      </c>
      <c r="R1977" s="4">
        <f>VLOOKUP(A1977,Übersicht!$C$2:$J$67,8,FALSE)*100</f>
        <v>100</v>
      </c>
      <c r="S1977" s="4" t="str">
        <f>VLOOKUP(A1977,Übersicht!$C$2:$K$67,9,FALSE)</f>
        <v>-</v>
      </c>
      <c r="T1977" s="4" t="str">
        <f>VLOOKUP(A1977,Übersicht!$C$2:$L$67,10,FALSE)</f>
        <v>-</v>
      </c>
      <c r="U1977" s="26">
        <v>6504960</v>
      </c>
      <c r="V1977" s="25" t="str">
        <f>VLOOKUP(A1977,Übersicht!$C$2:$N$67,12,FALSE)</f>
        <v>-</v>
      </c>
      <c r="W1977" s="25" t="str">
        <f>VLOOKUP(A1977,Übersicht!$C$2:$O$67,13,FALSE)</f>
        <v>-</v>
      </c>
      <c r="X1977" s="4" t="s">
        <v>67</v>
      </c>
    </row>
    <row r="1978" spans="1:24" x14ac:dyDescent="0.35">
      <c r="A1978" s="3">
        <v>2300</v>
      </c>
      <c r="B1978" t="s">
        <v>15</v>
      </c>
      <c r="C1978" t="s">
        <v>87</v>
      </c>
      <c r="D1978" s="23">
        <v>0</v>
      </c>
      <c r="E1978" s="23">
        <v>0</v>
      </c>
      <c r="F1978" s="3">
        <v>1972</v>
      </c>
      <c r="G1978" s="3">
        <v>5</v>
      </c>
      <c r="H1978" s="3">
        <v>1</v>
      </c>
      <c r="I1978" s="24">
        <v>1</v>
      </c>
      <c r="J1978" s="3">
        <v>2012</v>
      </c>
      <c r="K1978" s="4" t="e">
        <f>IF(M1978-(#REF!-J1978)&lt;=0,0,M1978-(#REF!-J1978))</f>
        <v>#REF!</v>
      </c>
      <c r="L1978" s="21">
        <f>VLOOKUP(A1978,Übersicht!$C$2:$F$67,4,FALSE)</f>
        <v>100</v>
      </c>
      <c r="M1978" s="21">
        <f>VLOOKUP(A1978,Übersicht!$C$2:$F$67,4,FALSE)</f>
        <v>100</v>
      </c>
      <c r="N1978" s="3" t="s">
        <v>67</v>
      </c>
      <c r="O1978" s="3">
        <v>1</v>
      </c>
      <c r="P1978" s="4">
        <f>VLOOKUP(A1978,Übersicht!$C$2:$I$67,7,FALSE)*100</f>
        <v>5</v>
      </c>
      <c r="Q1978" s="4" t="s">
        <v>67</v>
      </c>
      <c r="R1978" s="4">
        <f>VLOOKUP(A1978,Übersicht!$C$2:$J$67,8,FALSE)*100</f>
        <v>100</v>
      </c>
      <c r="S1978" s="4" t="str">
        <f>VLOOKUP(A1978,Übersicht!$C$2:$K$67,9,FALSE)</f>
        <v>-</v>
      </c>
      <c r="T1978" s="4" t="str">
        <f>VLOOKUP(A1978,Übersicht!$C$2:$L$67,10,FALSE)</f>
        <v>-</v>
      </c>
      <c r="U1978" s="26">
        <v>16351419.699999999</v>
      </c>
      <c r="V1978" s="25" t="str">
        <f>VLOOKUP(A1978,Übersicht!$C$2:$N$67,12,FALSE)</f>
        <v>-</v>
      </c>
      <c r="W1978" s="25" t="str">
        <f>VLOOKUP(A1978,Übersicht!$C$2:$O$67,13,FALSE)</f>
        <v>-</v>
      </c>
      <c r="X1978" s="4" t="s">
        <v>67</v>
      </c>
    </row>
    <row r="1979" spans="1:24" x14ac:dyDescent="0.35">
      <c r="A1979" s="3">
        <v>2300</v>
      </c>
      <c r="B1979" t="s">
        <v>15</v>
      </c>
      <c r="C1979" t="s">
        <v>87</v>
      </c>
      <c r="D1979" s="23">
        <v>0</v>
      </c>
      <c r="E1979" s="23">
        <v>0</v>
      </c>
      <c r="F1979" s="3">
        <v>1973</v>
      </c>
      <c r="G1979" s="3">
        <v>5</v>
      </c>
      <c r="H1979" s="3">
        <v>1</v>
      </c>
      <c r="I1979" s="24">
        <v>1</v>
      </c>
      <c r="J1979" s="3">
        <v>2012</v>
      </c>
      <c r="K1979" s="4" t="e">
        <f>IF(M1979-(#REF!-J1979)&lt;=0,0,M1979-(#REF!-J1979))</f>
        <v>#REF!</v>
      </c>
      <c r="L1979" s="21">
        <f>VLOOKUP(A1979,Übersicht!$C$2:$F$67,4,FALSE)</f>
        <v>100</v>
      </c>
      <c r="M1979" s="21">
        <f>VLOOKUP(A1979,Übersicht!$C$2:$F$67,4,FALSE)</f>
        <v>100</v>
      </c>
      <c r="N1979" s="3" t="s">
        <v>67</v>
      </c>
      <c r="O1979" s="3">
        <v>1</v>
      </c>
      <c r="P1979" s="4">
        <f>VLOOKUP(A1979,Übersicht!$C$2:$I$67,7,FALSE)*100</f>
        <v>5</v>
      </c>
      <c r="Q1979" s="4" t="s">
        <v>67</v>
      </c>
      <c r="R1979" s="4">
        <f>VLOOKUP(A1979,Übersicht!$C$2:$J$67,8,FALSE)*100</f>
        <v>100</v>
      </c>
      <c r="S1979" s="4" t="str">
        <f>VLOOKUP(A1979,Übersicht!$C$2:$K$67,9,FALSE)</f>
        <v>-</v>
      </c>
      <c r="T1979" s="4" t="str">
        <f>VLOOKUP(A1979,Übersicht!$C$2:$L$67,10,FALSE)</f>
        <v>-</v>
      </c>
      <c r="U1979" s="26">
        <v>3028025</v>
      </c>
      <c r="V1979" s="25" t="str">
        <f>VLOOKUP(A1979,Übersicht!$C$2:$N$67,12,FALSE)</f>
        <v>-</v>
      </c>
      <c r="W1979" s="25" t="str">
        <f>VLOOKUP(A1979,Übersicht!$C$2:$O$67,13,FALSE)</f>
        <v>-</v>
      </c>
      <c r="X1979" s="4" t="s">
        <v>67</v>
      </c>
    </row>
    <row r="1980" spans="1:24" x14ac:dyDescent="0.35">
      <c r="A1980" s="3">
        <v>2300</v>
      </c>
      <c r="B1980" t="s">
        <v>15</v>
      </c>
      <c r="C1980" t="s">
        <v>87</v>
      </c>
      <c r="D1980" s="23">
        <v>0</v>
      </c>
      <c r="E1980" s="23">
        <v>0</v>
      </c>
      <c r="F1980" s="3">
        <v>1974</v>
      </c>
      <c r="G1980" s="3">
        <v>5</v>
      </c>
      <c r="H1980" s="3">
        <v>1</v>
      </c>
      <c r="I1980" s="24">
        <v>1</v>
      </c>
      <c r="J1980" s="3">
        <v>2012</v>
      </c>
      <c r="K1980" s="4" t="e">
        <f>IF(M1980-(#REF!-J1980)&lt;=0,0,M1980-(#REF!-J1980))</f>
        <v>#REF!</v>
      </c>
      <c r="L1980" s="21">
        <f>VLOOKUP(A1980,Übersicht!$C$2:$F$67,4,FALSE)</f>
        <v>100</v>
      </c>
      <c r="M1980" s="21">
        <f>VLOOKUP(A1980,Übersicht!$C$2:$F$67,4,FALSE)</f>
        <v>100</v>
      </c>
      <c r="N1980" s="3" t="s">
        <v>67</v>
      </c>
      <c r="O1980" s="3">
        <v>1</v>
      </c>
      <c r="P1980" s="4">
        <f>VLOOKUP(A1980,Übersicht!$C$2:$I$67,7,FALSE)*100</f>
        <v>5</v>
      </c>
      <c r="Q1980" s="4" t="s">
        <v>67</v>
      </c>
      <c r="R1980" s="4">
        <f>VLOOKUP(A1980,Übersicht!$C$2:$J$67,8,FALSE)*100</f>
        <v>100</v>
      </c>
      <c r="S1980" s="4" t="str">
        <f>VLOOKUP(A1980,Übersicht!$C$2:$K$67,9,FALSE)</f>
        <v>-</v>
      </c>
      <c r="T1980" s="4" t="str">
        <f>VLOOKUP(A1980,Übersicht!$C$2:$L$67,10,FALSE)</f>
        <v>-</v>
      </c>
      <c r="U1980" s="26">
        <v>3028025</v>
      </c>
      <c r="V1980" s="25" t="str">
        <f>VLOOKUP(A1980,Übersicht!$C$2:$N$67,12,FALSE)</f>
        <v>-</v>
      </c>
      <c r="W1980" s="25" t="str">
        <f>VLOOKUP(A1980,Übersicht!$C$2:$O$67,13,FALSE)</f>
        <v>-</v>
      </c>
      <c r="X1980" s="4" t="s">
        <v>67</v>
      </c>
    </row>
    <row r="1981" spans="1:24" x14ac:dyDescent="0.35">
      <c r="A1981" s="3">
        <v>2300</v>
      </c>
      <c r="B1981" t="s">
        <v>15</v>
      </c>
      <c r="C1981" t="s">
        <v>87</v>
      </c>
      <c r="D1981" s="23">
        <v>0</v>
      </c>
      <c r="E1981" s="23">
        <v>0</v>
      </c>
      <c r="F1981" s="3">
        <v>1975</v>
      </c>
      <c r="G1981" s="3">
        <v>5</v>
      </c>
      <c r="H1981" s="3">
        <v>1</v>
      </c>
      <c r="I1981" s="24">
        <v>1</v>
      </c>
      <c r="J1981" s="3">
        <v>2012</v>
      </c>
      <c r="K1981" s="4" t="e">
        <f>IF(M1981-(#REF!-J1981)&lt;=0,0,M1981-(#REF!-J1981))</f>
        <v>#REF!</v>
      </c>
      <c r="L1981" s="21">
        <f>VLOOKUP(A1981,Übersicht!$C$2:$F$67,4,FALSE)</f>
        <v>100</v>
      </c>
      <c r="M1981" s="21">
        <f>VLOOKUP(A1981,Übersicht!$C$2:$F$67,4,FALSE)</f>
        <v>100</v>
      </c>
      <c r="N1981" s="3" t="s">
        <v>67</v>
      </c>
      <c r="O1981" s="3">
        <v>1</v>
      </c>
      <c r="P1981" s="4">
        <f>VLOOKUP(A1981,Übersicht!$C$2:$I$67,7,FALSE)*100</f>
        <v>5</v>
      </c>
      <c r="Q1981" s="4" t="s">
        <v>67</v>
      </c>
      <c r="R1981" s="4">
        <f>VLOOKUP(A1981,Übersicht!$C$2:$J$67,8,FALSE)*100</f>
        <v>100</v>
      </c>
      <c r="S1981" s="4" t="str">
        <f>VLOOKUP(A1981,Übersicht!$C$2:$K$67,9,FALSE)</f>
        <v>-</v>
      </c>
      <c r="T1981" s="4" t="str">
        <f>VLOOKUP(A1981,Übersicht!$C$2:$L$67,10,FALSE)</f>
        <v>-</v>
      </c>
      <c r="U1981" s="26">
        <v>1778700</v>
      </c>
      <c r="V1981" s="25" t="str">
        <f>VLOOKUP(A1981,Übersicht!$C$2:$N$67,12,FALSE)</f>
        <v>-</v>
      </c>
      <c r="W1981" s="25" t="str">
        <f>VLOOKUP(A1981,Übersicht!$C$2:$O$67,13,FALSE)</f>
        <v>-</v>
      </c>
      <c r="X1981" s="4" t="s">
        <v>67</v>
      </c>
    </row>
    <row r="1982" spans="1:24" x14ac:dyDescent="0.35">
      <c r="A1982" s="3">
        <v>2300</v>
      </c>
      <c r="B1982" t="s">
        <v>15</v>
      </c>
      <c r="C1982" t="s">
        <v>87</v>
      </c>
      <c r="D1982" s="23">
        <v>0</v>
      </c>
      <c r="E1982" s="23">
        <v>0</v>
      </c>
      <c r="F1982" s="3">
        <v>1976</v>
      </c>
      <c r="G1982" s="3">
        <v>5</v>
      </c>
      <c r="H1982" s="3">
        <v>1</v>
      </c>
      <c r="I1982" s="24">
        <v>1</v>
      </c>
      <c r="J1982" s="3">
        <v>2012</v>
      </c>
      <c r="K1982" s="4" t="e">
        <f>IF(M1982-(#REF!-J1982)&lt;=0,0,M1982-(#REF!-J1982))</f>
        <v>#REF!</v>
      </c>
      <c r="L1982" s="21">
        <f>VLOOKUP(A1982,Übersicht!$C$2:$F$67,4,FALSE)</f>
        <v>100</v>
      </c>
      <c r="M1982" s="21">
        <f>VLOOKUP(A1982,Übersicht!$C$2:$F$67,4,FALSE)</f>
        <v>100</v>
      </c>
      <c r="N1982" s="3" t="s">
        <v>67</v>
      </c>
      <c r="O1982" s="3">
        <v>1</v>
      </c>
      <c r="P1982" s="4">
        <f>VLOOKUP(A1982,Übersicht!$C$2:$I$67,7,FALSE)*100</f>
        <v>5</v>
      </c>
      <c r="Q1982" s="4" t="s">
        <v>67</v>
      </c>
      <c r="R1982" s="4">
        <f>VLOOKUP(A1982,Übersicht!$C$2:$J$67,8,FALSE)*100</f>
        <v>100</v>
      </c>
      <c r="S1982" s="4" t="str">
        <f>VLOOKUP(A1982,Übersicht!$C$2:$K$67,9,FALSE)</f>
        <v>-</v>
      </c>
      <c r="T1982" s="4" t="str">
        <f>VLOOKUP(A1982,Übersicht!$C$2:$L$67,10,FALSE)</f>
        <v>-</v>
      </c>
      <c r="U1982" s="26">
        <v>1778700</v>
      </c>
      <c r="V1982" s="25" t="str">
        <f>VLOOKUP(A1982,Übersicht!$C$2:$N$67,12,FALSE)</f>
        <v>-</v>
      </c>
      <c r="W1982" s="25" t="str">
        <f>VLOOKUP(A1982,Übersicht!$C$2:$O$67,13,FALSE)</f>
        <v>-</v>
      </c>
      <c r="X1982" s="4" t="s">
        <v>67</v>
      </c>
    </row>
    <row r="1983" spans="1:24" x14ac:dyDescent="0.35">
      <c r="A1983" s="3">
        <v>2300</v>
      </c>
      <c r="B1983" t="s">
        <v>15</v>
      </c>
      <c r="C1983" t="s">
        <v>87</v>
      </c>
      <c r="D1983" s="23">
        <v>0</v>
      </c>
      <c r="E1983" s="23">
        <v>0</v>
      </c>
      <c r="F1983" s="3">
        <v>1977</v>
      </c>
      <c r="G1983" s="3">
        <v>5</v>
      </c>
      <c r="H1983" s="3">
        <v>1</v>
      </c>
      <c r="I1983" s="24">
        <v>1</v>
      </c>
      <c r="J1983" s="3">
        <v>2012</v>
      </c>
      <c r="K1983" s="4" t="e">
        <f>IF(M1983-(#REF!-J1983)&lt;=0,0,M1983-(#REF!-J1983))</f>
        <v>#REF!</v>
      </c>
      <c r="L1983" s="21">
        <f>VLOOKUP(A1983,Übersicht!$C$2:$F$67,4,FALSE)</f>
        <v>100</v>
      </c>
      <c r="M1983" s="21">
        <f>VLOOKUP(A1983,Übersicht!$C$2:$F$67,4,FALSE)</f>
        <v>100</v>
      </c>
      <c r="N1983" s="3" t="s">
        <v>67</v>
      </c>
      <c r="O1983" s="3">
        <v>1</v>
      </c>
      <c r="P1983" s="4">
        <f>VLOOKUP(A1983,Übersicht!$C$2:$I$67,7,FALSE)*100</f>
        <v>5</v>
      </c>
      <c r="Q1983" s="4" t="s">
        <v>67</v>
      </c>
      <c r="R1983" s="4">
        <f>VLOOKUP(A1983,Übersicht!$C$2:$J$67,8,FALSE)*100</f>
        <v>100</v>
      </c>
      <c r="S1983" s="4" t="str">
        <f>VLOOKUP(A1983,Übersicht!$C$2:$K$67,9,FALSE)</f>
        <v>-</v>
      </c>
      <c r="T1983" s="4" t="str">
        <f>VLOOKUP(A1983,Übersicht!$C$2:$L$67,10,FALSE)</f>
        <v>-</v>
      </c>
      <c r="U1983" s="26">
        <v>1778700</v>
      </c>
      <c r="V1983" s="25" t="str">
        <f>VLOOKUP(A1983,Übersicht!$C$2:$N$67,12,FALSE)</f>
        <v>-</v>
      </c>
      <c r="W1983" s="25" t="str">
        <f>VLOOKUP(A1983,Übersicht!$C$2:$O$67,13,FALSE)</f>
        <v>-</v>
      </c>
      <c r="X1983" s="4" t="s">
        <v>67</v>
      </c>
    </row>
    <row r="1984" spans="1:24" x14ac:dyDescent="0.35">
      <c r="A1984" s="3">
        <v>2300</v>
      </c>
      <c r="B1984" t="s">
        <v>15</v>
      </c>
      <c r="C1984" t="s">
        <v>87</v>
      </c>
      <c r="D1984" s="23">
        <v>0</v>
      </c>
      <c r="E1984" s="23">
        <v>0</v>
      </c>
      <c r="F1984" s="3">
        <v>1978</v>
      </c>
      <c r="G1984" s="3">
        <v>5</v>
      </c>
      <c r="H1984" s="3">
        <v>1</v>
      </c>
      <c r="I1984" s="24">
        <v>1</v>
      </c>
      <c r="J1984" s="3">
        <v>2012</v>
      </c>
      <c r="K1984" s="4" t="e">
        <f>IF(M1984-(#REF!-J1984)&lt;=0,0,M1984-(#REF!-J1984))</f>
        <v>#REF!</v>
      </c>
      <c r="L1984" s="21">
        <f>VLOOKUP(A1984,Übersicht!$C$2:$F$67,4,FALSE)</f>
        <v>100</v>
      </c>
      <c r="M1984" s="21">
        <f>VLOOKUP(A1984,Übersicht!$C$2:$F$67,4,FALSE)</f>
        <v>100</v>
      </c>
      <c r="N1984" s="3" t="s">
        <v>67</v>
      </c>
      <c r="O1984" s="3">
        <v>1</v>
      </c>
      <c r="P1984" s="4">
        <f>VLOOKUP(A1984,Übersicht!$C$2:$I$67,7,FALSE)*100</f>
        <v>5</v>
      </c>
      <c r="Q1984" s="4" t="s">
        <v>67</v>
      </c>
      <c r="R1984" s="4">
        <f>VLOOKUP(A1984,Übersicht!$C$2:$J$67,8,FALSE)*100</f>
        <v>100</v>
      </c>
      <c r="S1984" s="4" t="str">
        <f>VLOOKUP(A1984,Übersicht!$C$2:$K$67,9,FALSE)</f>
        <v>-</v>
      </c>
      <c r="T1984" s="4" t="str">
        <f>VLOOKUP(A1984,Übersicht!$C$2:$L$67,10,FALSE)</f>
        <v>-</v>
      </c>
      <c r="U1984" s="26">
        <v>1778700</v>
      </c>
      <c r="V1984" s="25" t="str">
        <f>VLOOKUP(A1984,Übersicht!$C$2:$N$67,12,FALSE)</f>
        <v>-</v>
      </c>
      <c r="W1984" s="25" t="str">
        <f>VLOOKUP(A1984,Übersicht!$C$2:$O$67,13,FALSE)</f>
        <v>-</v>
      </c>
      <c r="X1984" s="4" t="s">
        <v>67</v>
      </c>
    </row>
    <row r="1985" spans="1:24" x14ac:dyDescent="0.35">
      <c r="A1985" s="3">
        <v>2300</v>
      </c>
      <c r="B1985" t="s">
        <v>15</v>
      </c>
      <c r="C1985" t="s">
        <v>87</v>
      </c>
      <c r="D1985" s="23">
        <v>0</v>
      </c>
      <c r="E1985" s="23">
        <v>0</v>
      </c>
      <c r="F1985" s="3">
        <v>1979</v>
      </c>
      <c r="G1985" s="3">
        <v>5</v>
      </c>
      <c r="H1985" s="3">
        <v>1</v>
      </c>
      <c r="I1985" s="24">
        <v>1</v>
      </c>
      <c r="J1985" s="3">
        <v>2011</v>
      </c>
      <c r="K1985" s="4" t="e">
        <f>IF(M1985-(#REF!-J1985)&lt;=0,0,M1985-(#REF!-J1985))</f>
        <v>#REF!</v>
      </c>
      <c r="L1985" s="21">
        <f>VLOOKUP(A1985,Übersicht!$C$2:$F$67,4,FALSE)</f>
        <v>100</v>
      </c>
      <c r="M1985" s="21">
        <f>VLOOKUP(A1985,Übersicht!$C$2:$F$67,4,FALSE)</f>
        <v>100</v>
      </c>
      <c r="N1985" s="3" t="s">
        <v>67</v>
      </c>
      <c r="O1985" s="3">
        <v>1</v>
      </c>
      <c r="P1985" s="4">
        <f>VLOOKUP(A1985,Übersicht!$C$2:$I$67,7,FALSE)*100</f>
        <v>5</v>
      </c>
      <c r="Q1985" s="4" t="s">
        <v>67</v>
      </c>
      <c r="R1985" s="4">
        <f>VLOOKUP(A1985,Übersicht!$C$2:$J$67,8,FALSE)*100</f>
        <v>100</v>
      </c>
      <c r="S1985" s="4" t="str">
        <f>VLOOKUP(A1985,Übersicht!$C$2:$K$67,9,FALSE)</f>
        <v>-</v>
      </c>
      <c r="T1985" s="4" t="str">
        <f>VLOOKUP(A1985,Übersicht!$C$2:$L$67,10,FALSE)</f>
        <v>-</v>
      </c>
      <c r="U1985" s="26">
        <v>34727000</v>
      </c>
      <c r="V1985" s="25" t="str">
        <f>VLOOKUP(A1985,Übersicht!$C$2:$N$67,12,FALSE)</f>
        <v>-</v>
      </c>
      <c r="W1985" s="25" t="str">
        <f>VLOOKUP(A1985,Übersicht!$C$2:$O$67,13,FALSE)</f>
        <v>-</v>
      </c>
      <c r="X1985" s="4" t="s">
        <v>67</v>
      </c>
    </row>
    <row r="1986" spans="1:24" x14ac:dyDescent="0.35">
      <c r="A1986" s="3">
        <v>2300</v>
      </c>
      <c r="B1986" t="s">
        <v>15</v>
      </c>
      <c r="C1986" t="s">
        <v>87</v>
      </c>
      <c r="D1986" s="23">
        <v>0</v>
      </c>
      <c r="E1986" s="23">
        <v>0</v>
      </c>
      <c r="F1986" s="3">
        <v>1980</v>
      </c>
      <c r="G1986" s="3">
        <v>5</v>
      </c>
      <c r="H1986" s="3">
        <v>1</v>
      </c>
      <c r="I1986" s="24">
        <v>1</v>
      </c>
      <c r="J1986" s="3">
        <v>2011</v>
      </c>
      <c r="K1986" s="4" t="e">
        <f>IF(M1986-(#REF!-J1986)&lt;=0,0,M1986-(#REF!-J1986))</f>
        <v>#REF!</v>
      </c>
      <c r="L1986" s="21">
        <f>VLOOKUP(A1986,Übersicht!$C$2:$F$67,4,FALSE)</f>
        <v>100</v>
      </c>
      <c r="M1986" s="21">
        <f>VLOOKUP(A1986,Übersicht!$C$2:$F$67,4,FALSE)</f>
        <v>100</v>
      </c>
      <c r="N1986" s="3" t="s">
        <v>67</v>
      </c>
      <c r="O1986" s="3">
        <v>1</v>
      </c>
      <c r="P1986" s="4">
        <f>VLOOKUP(A1986,Übersicht!$C$2:$I$67,7,FALSE)*100</f>
        <v>5</v>
      </c>
      <c r="Q1986" s="4" t="s">
        <v>67</v>
      </c>
      <c r="R1986" s="4">
        <f>VLOOKUP(A1986,Übersicht!$C$2:$J$67,8,FALSE)*100</f>
        <v>100</v>
      </c>
      <c r="S1986" s="4" t="str">
        <f>VLOOKUP(A1986,Übersicht!$C$2:$K$67,9,FALSE)</f>
        <v>-</v>
      </c>
      <c r="T1986" s="4" t="str">
        <f>VLOOKUP(A1986,Übersicht!$C$2:$L$67,10,FALSE)</f>
        <v>-</v>
      </c>
      <c r="U1986" s="26">
        <v>21090300</v>
      </c>
      <c r="V1986" s="25" t="str">
        <f>VLOOKUP(A1986,Übersicht!$C$2:$N$67,12,FALSE)</f>
        <v>-</v>
      </c>
      <c r="W1986" s="25" t="str">
        <f>VLOOKUP(A1986,Übersicht!$C$2:$O$67,13,FALSE)</f>
        <v>-</v>
      </c>
      <c r="X1986" s="4" t="s">
        <v>67</v>
      </c>
    </row>
    <row r="1987" spans="1:24" x14ac:dyDescent="0.35">
      <c r="A1987" s="3">
        <v>2300</v>
      </c>
      <c r="B1987" t="s">
        <v>15</v>
      </c>
      <c r="C1987" t="s">
        <v>87</v>
      </c>
      <c r="D1987" s="23">
        <v>0</v>
      </c>
      <c r="E1987" s="23">
        <v>0</v>
      </c>
      <c r="F1987" s="3">
        <v>1981</v>
      </c>
      <c r="G1987" s="3">
        <v>5</v>
      </c>
      <c r="H1987" s="3">
        <v>1</v>
      </c>
      <c r="I1987" s="24">
        <v>1</v>
      </c>
      <c r="J1987" s="3">
        <v>2011</v>
      </c>
      <c r="K1987" s="4" t="e">
        <f>IF(M1987-(#REF!-J1987)&lt;=0,0,M1987-(#REF!-J1987))</f>
        <v>#REF!</v>
      </c>
      <c r="L1987" s="21">
        <f>VLOOKUP(A1987,Übersicht!$C$2:$F$67,4,FALSE)</f>
        <v>100</v>
      </c>
      <c r="M1987" s="21">
        <f>VLOOKUP(A1987,Übersicht!$C$2:$F$67,4,FALSE)</f>
        <v>100</v>
      </c>
      <c r="N1987" s="3" t="s">
        <v>67</v>
      </c>
      <c r="O1987" s="3">
        <v>1</v>
      </c>
      <c r="P1987" s="4">
        <f>VLOOKUP(A1987,Übersicht!$C$2:$I$67,7,FALSE)*100</f>
        <v>5</v>
      </c>
      <c r="Q1987" s="4" t="s">
        <v>67</v>
      </c>
      <c r="R1987" s="4">
        <f>VLOOKUP(A1987,Übersicht!$C$2:$J$67,8,FALSE)*100</f>
        <v>100</v>
      </c>
      <c r="S1987" s="4" t="str">
        <f>VLOOKUP(A1987,Übersicht!$C$2:$K$67,9,FALSE)</f>
        <v>-</v>
      </c>
      <c r="T1987" s="4" t="str">
        <f>VLOOKUP(A1987,Übersicht!$C$2:$L$67,10,FALSE)</f>
        <v>-</v>
      </c>
      <c r="U1987" s="26">
        <v>21090300</v>
      </c>
      <c r="V1987" s="25" t="str">
        <f>VLOOKUP(A1987,Übersicht!$C$2:$N$67,12,FALSE)</f>
        <v>-</v>
      </c>
      <c r="W1987" s="25" t="str">
        <f>VLOOKUP(A1987,Übersicht!$C$2:$O$67,13,FALSE)</f>
        <v>-</v>
      </c>
      <c r="X1987" s="4" t="s">
        <v>67</v>
      </c>
    </row>
    <row r="1988" spans="1:24" x14ac:dyDescent="0.35">
      <c r="A1988" s="3">
        <v>2300</v>
      </c>
      <c r="B1988" t="s">
        <v>15</v>
      </c>
      <c r="C1988" t="s">
        <v>87</v>
      </c>
      <c r="D1988" s="23">
        <v>0</v>
      </c>
      <c r="E1988" s="23">
        <v>0</v>
      </c>
      <c r="F1988" s="3">
        <v>1982</v>
      </c>
      <c r="G1988" s="3">
        <v>5</v>
      </c>
      <c r="H1988" s="3">
        <v>1</v>
      </c>
      <c r="I1988" s="24">
        <v>1</v>
      </c>
      <c r="J1988" s="3">
        <v>2010</v>
      </c>
      <c r="K1988" s="4" t="e">
        <f>IF(M1988-(#REF!-J1988)&lt;=0,0,M1988-(#REF!-J1988))</f>
        <v>#REF!</v>
      </c>
      <c r="L1988" s="21">
        <f>VLOOKUP(A1988,Übersicht!$C$2:$F$67,4,FALSE)</f>
        <v>100</v>
      </c>
      <c r="M1988" s="21">
        <f>VLOOKUP(A1988,Übersicht!$C$2:$F$67,4,FALSE)</f>
        <v>100</v>
      </c>
      <c r="N1988" s="3" t="s">
        <v>67</v>
      </c>
      <c r="O1988" s="3">
        <v>1</v>
      </c>
      <c r="P1988" s="4">
        <f>VLOOKUP(A1988,Übersicht!$C$2:$I$67,7,FALSE)*100</f>
        <v>5</v>
      </c>
      <c r="Q1988" s="4" t="s">
        <v>67</v>
      </c>
      <c r="R1988" s="4">
        <f>VLOOKUP(A1988,Übersicht!$C$2:$J$67,8,FALSE)*100</f>
        <v>100</v>
      </c>
      <c r="S1988" s="4" t="str">
        <f>VLOOKUP(A1988,Übersicht!$C$2:$K$67,9,FALSE)</f>
        <v>-</v>
      </c>
      <c r="T1988" s="4" t="str">
        <f>VLOOKUP(A1988,Übersicht!$C$2:$L$67,10,FALSE)</f>
        <v>-</v>
      </c>
      <c r="U1988" s="26">
        <v>31339000</v>
      </c>
      <c r="V1988" s="25" t="str">
        <f>VLOOKUP(A1988,Übersicht!$C$2:$N$67,12,FALSE)</f>
        <v>-</v>
      </c>
      <c r="W1988" s="25" t="str">
        <f>VLOOKUP(A1988,Übersicht!$C$2:$O$67,13,FALSE)</f>
        <v>-</v>
      </c>
      <c r="X1988" s="4" t="s">
        <v>67</v>
      </c>
    </row>
    <row r="1989" spans="1:24" x14ac:dyDescent="0.35">
      <c r="A1989" s="3">
        <v>2300</v>
      </c>
      <c r="B1989" t="s">
        <v>15</v>
      </c>
      <c r="C1989" t="s">
        <v>87</v>
      </c>
      <c r="D1989" s="23">
        <v>0</v>
      </c>
      <c r="E1989" s="23">
        <v>0</v>
      </c>
      <c r="F1989" s="3">
        <v>1983</v>
      </c>
      <c r="G1989" s="3">
        <v>5</v>
      </c>
      <c r="H1989" s="3">
        <v>1</v>
      </c>
      <c r="I1989" s="24">
        <v>1</v>
      </c>
      <c r="J1989" s="3">
        <v>2010</v>
      </c>
      <c r="K1989" s="4" t="e">
        <f>IF(M1989-(#REF!-J1989)&lt;=0,0,M1989-(#REF!-J1989))</f>
        <v>#REF!</v>
      </c>
      <c r="L1989" s="21">
        <f>VLOOKUP(A1989,Übersicht!$C$2:$F$67,4,FALSE)</f>
        <v>100</v>
      </c>
      <c r="M1989" s="21">
        <f>VLOOKUP(A1989,Übersicht!$C$2:$F$67,4,FALSE)</f>
        <v>100</v>
      </c>
      <c r="N1989" s="3" t="s">
        <v>67</v>
      </c>
      <c r="O1989" s="3">
        <v>1</v>
      </c>
      <c r="P1989" s="4">
        <f>VLOOKUP(A1989,Übersicht!$C$2:$I$67,7,FALSE)*100</f>
        <v>5</v>
      </c>
      <c r="Q1989" s="4" t="s">
        <v>67</v>
      </c>
      <c r="R1989" s="4">
        <f>VLOOKUP(A1989,Übersicht!$C$2:$J$67,8,FALSE)*100</f>
        <v>100</v>
      </c>
      <c r="S1989" s="4" t="str">
        <f>VLOOKUP(A1989,Übersicht!$C$2:$K$67,9,FALSE)</f>
        <v>-</v>
      </c>
      <c r="T1989" s="4" t="str">
        <f>VLOOKUP(A1989,Übersicht!$C$2:$L$67,10,FALSE)</f>
        <v>-</v>
      </c>
      <c r="U1989" s="26">
        <v>34303500</v>
      </c>
      <c r="V1989" s="25" t="str">
        <f>VLOOKUP(A1989,Übersicht!$C$2:$N$67,12,FALSE)</f>
        <v>-</v>
      </c>
      <c r="W1989" s="25" t="str">
        <f>VLOOKUP(A1989,Übersicht!$C$2:$O$67,13,FALSE)</f>
        <v>-</v>
      </c>
      <c r="X1989" s="4" t="s">
        <v>67</v>
      </c>
    </row>
    <row r="1990" spans="1:24" x14ac:dyDescent="0.35">
      <c r="A1990" s="3">
        <v>2300</v>
      </c>
      <c r="B1990" t="s">
        <v>15</v>
      </c>
      <c r="C1990" t="s">
        <v>87</v>
      </c>
      <c r="D1990" s="23">
        <v>0</v>
      </c>
      <c r="E1990" s="23">
        <v>0</v>
      </c>
      <c r="F1990" s="3">
        <v>1984</v>
      </c>
      <c r="G1990" s="3">
        <v>5</v>
      </c>
      <c r="H1990" s="3">
        <v>1</v>
      </c>
      <c r="I1990" s="24">
        <v>1</v>
      </c>
      <c r="J1990" s="3">
        <v>2010</v>
      </c>
      <c r="K1990" s="4" t="e">
        <f>IF(M1990-(#REF!-J1990)&lt;=0,0,M1990-(#REF!-J1990))</f>
        <v>#REF!</v>
      </c>
      <c r="L1990" s="21">
        <f>VLOOKUP(A1990,Übersicht!$C$2:$F$67,4,FALSE)</f>
        <v>100</v>
      </c>
      <c r="M1990" s="21">
        <f>VLOOKUP(A1990,Übersicht!$C$2:$F$67,4,FALSE)</f>
        <v>100</v>
      </c>
      <c r="N1990" s="3" t="s">
        <v>67</v>
      </c>
      <c r="O1990" s="3">
        <v>1</v>
      </c>
      <c r="P1990" s="4">
        <f>VLOOKUP(A1990,Übersicht!$C$2:$I$67,7,FALSE)*100</f>
        <v>5</v>
      </c>
      <c r="Q1990" s="4" t="s">
        <v>67</v>
      </c>
      <c r="R1990" s="4">
        <f>VLOOKUP(A1990,Übersicht!$C$2:$J$67,8,FALSE)*100</f>
        <v>100</v>
      </c>
      <c r="S1990" s="4" t="str">
        <f>VLOOKUP(A1990,Übersicht!$C$2:$K$67,9,FALSE)</f>
        <v>-</v>
      </c>
      <c r="T1990" s="4" t="str">
        <f>VLOOKUP(A1990,Übersicht!$C$2:$L$67,10,FALSE)</f>
        <v>-</v>
      </c>
      <c r="U1990" s="26">
        <v>16728250</v>
      </c>
      <c r="V1990" s="25" t="str">
        <f>VLOOKUP(A1990,Übersicht!$C$2:$N$67,12,FALSE)</f>
        <v>-</v>
      </c>
      <c r="W1990" s="25" t="str">
        <f>VLOOKUP(A1990,Übersicht!$C$2:$O$67,13,FALSE)</f>
        <v>-</v>
      </c>
      <c r="X1990" s="4" t="s">
        <v>67</v>
      </c>
    </row>
    <row r="1991" spans="1:24" x14ac:dyDescent="0.35">
      <c r="A1991" s="3">
        <v>2300</v>
      </c>
      <c r="B1991" t="s">
        <v>15</v>
      </c>
      <c r="C1991" t="s">
        <v>87</v>
      </c>
      <c r="D1991" s="23">
        <v>0</v>
      </c>
      <c r="E1991" s="23">
        <v>0</v>
      </c>
      <c r="F1991" s="3">
        <v>1985</v>
      </c>
      <c r="G1991" s="3">
        <v>5</v>
      </c>
      <c r="H1991" s="3">
        <v>1</v>
      </c>
      <c r="I1991" s="24">
        <v>1</v>
      </c>
      <c r="J1991" s="3">
        <v>2010</v>
      </c>
      <c r="K1991" s="4" t="e">
        <f>IF(M1991-(#REF!-J1991)&lt;=0,0,M1991-(#REF!-J1991))</f>
        <v>#REF!</v>
      </c>
      <c r="L1991" s="21">
        <f>VLOOKUP(A1991,Übersicht!$C$2:$F$67,4,FALSE)</f>
        <v>100</v>
      </c>
      <c r="M1991" s="21">
        <f>VLOOKUP(A1991,Übersicht!$C$2:$F$67,4,FALSE)</f>
        <v>100</v>
      </c>
      <c r="N1991" s="3" t="s">
        <v>67</v>
      </c>
      <c r="O1991" s="3">
        <v>1</v>
      </c>
      <c r="P1991" s="4">
        <f>VLOOKUP(A1991,Übersicht!$C$2:$I$67,7,FALSE)*100</f>
        <v>5</v>
      </c>
      <c r="Q1991" s="4" t="s">
        <v>67</v>
      </c>
      <c r="R1991" s="4">
        <f>VLOOKUP(A1991,Übersicht!$C$2:$J$67,8,FALSE)*100</f>
        <v>100</v>
      </c>
      <c r="S1991" s="4" t="str">
        <f>VLOOKUP(A1991,Übersicht!$C$2:$K$67,9,FALSE)</f>
        <v>-</v>
      </c>
      <c r="T1991" s="4" t="str">
        <f>VLOOKUP(A1991,Übersicht!$C$2:$L$67,10,FALSE)</f>
        <v>-</v>
      </c>
      <c r="U1991" s="26">
        <v>3176250</v>
      </c>
      <c r="V1991" s="25" t="str">
        <f>VLOOKUP(A1991,Übersicht!$C$2:$N$67,12,FALSE)</f>
        <v>-</v>
      </c>
      <c r="W1991" s="25" t="str">
        <f>VLOOKUP(A1991,Übersicht!$C$2:$O$67,13,FALSE)</f>
        <v>-</v>
      </c>
      <c r="X1991" s="4" t="s">
        <v>67</v>
      </c>
    </row>
    <row r="1992" spans="1:24" x14ac:dyDescent="0.35">
      <c r="A1992" s="3">
        <v>2300</v>
      </c>
      <c r="B1992" t="s">
        <v>15</v>
      </c>
      <c r="C1992" t="s">
        <v>87</v>
      </c>
      <c r="D1992" s="23">
        <v>0</v>
      </c>
      <c r="E1992" s="23">
        <v>0</v>
      </c>
      <c r="F1992" s="3">
        <v>1986</v>
      </c>
      <c r="G1992" s="3">
        <v>5</v>
      </c>
      <c r="H1992" s="3">
        <v>1</v>
      </c>
      <c r="I1992" s="24">
        <v>1</v>
      </c>
      <c r="J1992" s="3">
        <v>2009</v>
      </c>
      <c r="K1992" s="4" t="e">
        <f>IF(M1992-(#REF!-J1992)&lt;=0,0,M1992-(#REF!-J1992))</f>
        <v>#REF!</v>
      </c>
      <c r="L1992" s="21">
        <f>VLOOKUP(A1992,Übersicht!$C$2:$F$67,4,FALSE)</f>
        <v>100</v>
      </c>
      <c r="M1992" s="21">
        <f>VLOOKUP(A1992,Übersicht!$C$2:$F$67,4,FALSE)</f>
        <v>100</v>
      </c>
      <c r="N1992" s="3" t="s">
        <v>67</v>
      </c>
      <c r="O1992" s="3">
        <v>1</v>
      </c>
      <c r="P1992" s="4">
        <f>VLOOKUP(A1992,Übersicht!$C$2:$I$67,7,FALSE)*100</f>
        <v>5</v>
      </c>
      <c r="Q1992" s="4" t="s">
        <v>67</v>
      </c>
      <c r="R1992" s="4">
        <f>VLOOKUP(A1992,Übersicht!$C$2:$J$67,8,FALSE)*100</f>
        <v>100</v>
      </c>
      <c r="S1992" s="4" t="str">
        <f>VLOOKUP(A1992,Übersicht!$C$2:$K$67,9,FALSE)</f>
        <v>-</v>
      </c>
      <c r="T1992" s="4" t="str">
        <f>VLOOKUP(A1992,Übersicht!$C$2:$L$67,10,FALSE)</f>
        <v>-</v>
      </c>
      <c r="U1992" s="26">
        <v>12481392</v>
      </c>
      <c r="V1992" s="25" t="str">
        <f>VLOOKUP(A1992,Übersicht!$C$2:$N$67,12,FALSE)</f>
        <v>-</v>
      </c>
      <c r="W1992" s="25" t="str">
        <f>VLOOKUP(A1992,Übersicht!$C$2:$O$67,13,FALSE)</f>
        <v>-</v>
      </c>
      <c r="X1992" s="4" t="s">
        <v>67</v>
      </c>
    </row>
    <row r="1993" spans="1:24" x14ac:dyDescent="0.35">
      <c r="A1993" s="3">
        <v>2300</v>
      </c>
      <c r="B1993" t="s">
        <v>15</v>
      </c>
      <c r="C1993" t="s">
        <v>87</v>
      </c>
      <c r="D1993" s="23">
        <v>0</v>
      </c>
      <c r="E1993" s="23">
        <v>0</v>
      </c>
      <c r="F1993" s="3">
        <v>1987</v>
      </c>
      <c r="G1993" s="3">
        <v>5</v>
      </c>
      <c r="H1993" s="3">
        <v>1</v>
      </c>
      <c r="I1993" s="24">
        <v>1</v>
      </c>
      <c r="J1993" s="3">
        <v>2009</v>
      </c>
      <c r="K1993" s="4" t="e">
        <f>IF(M1993-(#REF!-J1993)&lt;=0,0,M1993-(#REF!-J1993))</f>
        <v>#REF!</v>
      </c>
      <c r="L1993" s="21">
        <f>VLOOKUP(A1993,Übersicht!$C$2:$F$67,4,FALSE)</f>
        <v>100</v>
      </c>
      <c r="M1993" s="21">
        <f>VLOOKUP(A1993,Übersicht!$C$2:$F$67,4,FALSE)</f>
        <v>100</v>
      </c>
      <c r="N1993" s="3" t="s">
        <v>67</v>
      </c>
      <c r="O1993" s="3">
        <v>1</v>
      </c>
      <c r="P1993" s="4">
        <f>VLOOKUP(A1993,Übersicht!$C$2:$I$67,7,FALSE)*100</f>
        <v>5</v>
      </c>
      <c r="Q1993" s="4" t="s">
        <v>67</v>
      </c>
      <c r="R1993" s="4">
        <f>VLOOKUP(A1993,Übersicht!$C$2:$J$67,8,FALSE)*100</f>
        <v>100</v>
      </c>
      <c r="S1993" s="4" t="str">
        <f>VLOOKUP(A1993,Übersicht!$C$2:$K$67,9,FALSE)</f>
        <v>-</v>
      </c>
      <c r="T1993" s="4" t="str">
        <f>VLOOKUP(A1993,Übersicht!$C$2:$L$67,10,FALSE)</f>
        <v>-</v>
      </c>
      <c r="U1993" s="26">
        <v>53784500</v>
      </c>
      <c r="V1993" s="25" t="str">
        <f>VLOOKUP(A1993,Übersicht!$C$2:$N$67,12,FALSE)</f>
        <v>-</v>
      </c>
      <c r="W1993" s="25" t="str">
        <f>VLOOKUP(A1993,Übersicht!$C$2:$O$67,13,FALSE)</f>
        <v>-</v>
      </c>
      <c r="X1993" s="4" t="s">
        <v>67</v>
      </c>
    </row>
    <row r="1994" spans="1:24" x14ac:dyDescent="0.35">
      <c r="A1994" s="3">
        <v>2300</v>
      </c>
      <c r="B1994" t="s">
        <v>15</v>
      </c>
      <c r="C1994" t="s">
        <v>87</v>
      </c>
      <c r="D1994" s="23">
        <v>0</v>
      </c>
      <c r="E1994" s="23">
        <v>0</v>
      </c>
      <c r="F1994" s="3">
        <v>1988</v>
      </c>
      <c r="G1994" s="3">
        <v>5</v>
      </c>
      <c r="H1994" s="3">
        <v>1</v>
      </c>
      <c r="I1994" s="24">
        <v>1</v>
      </c>
      <c r="J1994" s="3">
        <v>2009</v>
      </c>
      <c r="K1994" s="4" t="e">
        <f>IF(M1994-(#REF!-J1994)&lt;=0,0,M1994-(#REF!-J1994))</f>
        <v>#REF!</v>
      </c>
      <c r="L1994" s="21">
        <f>VLOOKUP(A1994,Übersicht!$C$2:$F$67,4,FALSE)</f>
        <v>100</v>
      </c>
      <c r="M1994" s="21">
        <f>VLOOKUP(A1994,Übersicht!$C$2:$F$67,4,FALSE)</f>
        <v>100</v>
      </c>
      <c r="N1994" s="3" t="s">
        <v>67</v>
      </c>
      <c r="O1994" s="3">
        <v>1</v>
      </c>
      <c r="P1994" s="4">
        <f>VLOOKUP(A1994,Übersicht!$C$2:$I$67,7,FALSE)*100</f>
        <v>5</v>
      </c>
      <c r="Q1994" s="4" t="s">
        <v>67</v>
      </c>
      <c r="R1994" s="4">
        <f>VLOOKUP(A1994,Übersicht!$C$2:$J$67,8,FALSE)*100</f>
        <v>100</v>
      </c>
      <c r="S1994" s="4" t="str">
        <f>VLOOKUP(A1994,Übersicht!$C$2:$K$67,9,FALSE)</f>
        <v>-</v>
      </c>
      <c r="T1994" s="4" t="str">
        <f>VLOOKUP(A1994,Übersicht!$C$2:$L$67,10,FALSE)</f>
        <v>-</v>
      </c>
      <c r="U1994" s="26">
        <v>29645000</v>
      </c>
      <c r="V1994" s="25" t="str">
        <f>VLOOKUP(A1994,Übersicht!$C$2:$N$67,12,FALSE)</f>
        <v>-</v>
      </c>
      <c r="W1994" s="25" t="str">
        <f>VLOOKUP(A1994,Übersicht!$C$2:$O$67,13,FALSE)</f>
        <v>-</v>
      </c>
      <c r="X1994" s="4" t="s">
        <v>67</v>
      </c>
    </row>
    <row r="1995" spans="1:24" x14ac:dyDescent="0.35">
      <c r="A1995" s="3">
        <v>2300</v>
      </c>
      <c r="B1995" t="s">
        <v>15</v>
      </c>
      <c r="C1995" t="s">
        <v>87</v>
      </c>
      <c r="D1995" s="23">
        <v>0</v>
      </c>
      <c r="E1995" s="23">
        <v>0</v>
      </c>
      <c r="F1995" s="3">
        <v>1989</v>
      </c>
      <c r="G1995" s="3">
        <v>5</v>
      </c>
      <c r="H1995" s="3">
        <v>1</v>
      </c>
      <c r="I1995" s="24">
        <v>1</v>
      </c>
      <c r="J1995" s="3">
        <v>2009</v>
      </c>
      <c r="K1995" s="4" t="e">
        <f>IF(M1995-(#REF!-J1995)&lt;=0,0,M1995-(#REF!-J1995))</f>
        <v>#REF!</v>
      </c>
      <c r="L1995" s="21">
        <f>VLOOKUP(A1995,Übersicht!$C$2:$F$67,4,FALSE)</f>
        <v>100</v>
      </c>
      <c r="M1995" s="21">
        <f>VLOOKUP(A1995,Übersicht!$C$2:$F$67,4,FALSE)</f>
        <v>100</v>
      </c>
      <c r="N1995" s="3" t="s">
        <v>67</v>
      </c>
      <c r="O1995" s="3">
        <v>1</v>
      </c>
      <c r="P1995" s="4">
        <f>VLOOKUP(A1995,Übersicht!$C$2:$I$67,7,FALSE)*100</f>
        <v>5</v>
      </c>
      <c r="Q1995" s="4" t="s">
        <v>67</v>
      </c>
      <c r="R1995" s="4">
        <f>VLOOKUP(A1995,Übersicht!$C$2:$J$67,8,FALSE)*100</f>
        <v>100</v>
      </c>
      <c r="S1995" s="4" t="str">
        <f>VLOOKUP(A1995,Übersicht!$C$2:$K$67,9,FALSE)</f>
        <v>-</v>
      </c>
      <c r="T1995" s="4" t="str">
        <f>VLOOKUP(A1995,Übersicht!$C$2:$L$67,10,FALSE)</f>
        <v>-</v>
      </c>
      <c r="U1995" s="26">
        <v>22318450</v>
      </c>
      <c r="V1995" s="25" t="str">
        <f>VLOOKUP(A1995,Übersicht!$C$2:$N$67,12,FALSE)</f>
        <v>-</v>
      </c>
      <c r="W1995" s="25" t="str">
        <f>VLOOKUP(A1995,Übersicht!$C$2:$O$67,13,FALSE)</f>
        <v>-</v>
      </c>
      <c r="X1995" s="4" t="s">
        <v>67</v>
      </c>
    </row>
    <row r="1996" spans="1:24" x14ac:dyDescent="0.35">
      <c r="A1996" s="3">
        <v>2300</v>
      </c>
      <c r="B1996" t="s">
        <v>15</v>
      </c>
      <c r="C1996" t="s">
        <v>87</v>
      </c>
      <c r="D1996" s="23">
        <v>0</v>
      </c>
      <c r="E1996" s="23">
        <v>0</v>
      </c>
      <c r="F1996" s="3">
        <v>1990</v>
      </c>
      <c r="G1996" s="3">
        <v>5</v>
      </c>
      <c r="H1996" s="3">
        <v>1</v>
      </c>
      <c r="I1996" s="24">
        <v>1</v>
      </c>
      <c r="J1996" s="3">
        <v>2009</v>
      </c>
      <c r="K1996" s="4" t="e">
        <f>IF(M1996-(#REF!-J1996)&lt;=0,0,M1996-(#REF!-J1996))</f>
        <v>#REF!</v>
      </c>
      <c r="L1996" s="21">
        <f>VLOOKUP(A1996,Übersicht!$C$2:$F$67,4,FALSE)</f>
        <v>100</v>
      </c>
      <c r="M1996" s="21">
        <f>VLOOKUP(A1996,Übersicht!$C$2:$F$67,4,FALSE)</f>
        <v>100</v>
      </c>
      <c r="N1996" s="3" t="s">
        <v>67</v>
      </c>
      <c r="O1996" s="3">
        <v>1</v>
      </c>
      <c r="P1996" s="4">
        <f>VLOOKUP(A1996,Übersicht!$C$2:$I$67,7,FALSE)*100</f>
        <v>5</v>
      </c>
      <c r="Q1996" s="4" t="s">
        <v>67</v>
      </c>
      <c r="R1996" s="4">
        <f>VLOOKUP(A1996,Übersicht!$C$2:$J$67,8,FALSE)*100</f>
        <v>100</v>
      </c>
      <c r="S1996" s="4" t="str">
        <f>VLOOKUP(A1996,Übersicht!$C$2:$K$67,9,FALSE)</f>
        <v>-</v>
      </c>
      <c r="T1996" s="4" t="str">
        <f>VLOOKUP(A1996,Übersicht!$C$2:$L$67,10,FALSE)</f>
        <v>-</v>
      </c>
      <c r="U1996" s="26">
        <v>12705000</v>
      </c>
      <c r="V1996" s="25" t="str">
        <f>VLOOKUP(A1996,Übersicht!$C$2:$N$67,12,FALSE)</f>
        <v>-</v>
      </c>
      <c r="W1996" s="25" t="str">
        <f>VLOOKUP(A1996,Übersicht!$C$2:$O$67,13,FALSE)</f>
        <v>-</v>
      </c>
      <c r="X1996" s="4" t="s">
        <v>67</v>
      </c>
    </row>
    <row r="1997" spans="1:24" x14ac:dyDescent="0.35">
      <c r="A1997" s="3">
        <v>2300</v>
      </c>
      <c r="B1997" t="s">
        <v>15</v>
      </c>
      <c r="C1997" t="s">
        <v>87</v>
      </c>
      <c r="D1997" s="23">
        <v>0</v>
      </c>
      <c r="E1997" s="23">
        <v>0</v>
      </c>
      <c r="F1997" s="3">
        <v>1991</v>
      </c>
      <c r="G1997" s="3">
        <v>5</v>
      </c>
      <c r="H1997" s="3">
        <v>1</v>
      </c>
      <c r="I1997" s="24">
        <v>1</v>
      </c>
      <c r="J1997" s="3">
        <v>2009</v>
      </c>
      <c r="K1997" s="4" t="e">
        <f>IF(M1997-(#REF!-J1997)&lt;=0,0,M1997-(#REF!-J1997))</f>
        <v>#REF!</v>
      </c>
      <c r="L1997" s="21">
        <f>VLOOKUP(A1997,Übersicht!$C$2:$F$67,4,FALSE)</f>
        <v>100</v>
      </c>
      <c r="M1997" s="21">
        <f>VLOOKUP(A1997,Übersicht!$C$2:$F$67,4,FALSE)</f>
        <v>100</v>
      </c>
      <c r="N1997" s="3" t="s">
        <v>67</v>
      </c>
      <c r="O1997" s="3">
        <v>1</v>
      </c>
      <c r="P1997" s="4">
        <f>VLOOKUP(A1997,Übersicht!$C$2:$I$67,7,FALSE)*100</f>
        <v>5</v>
      </c>
      <c r="Q1997" s="4" t="s">
        <v>67</v>
      </c>
      <c r="R1997" s="4">
        <f>VLOOKUP(A1997,Übersicht!$C$2:$J$67,8,FALSE)*100</f>
        <v>100</v>
      </c>
      <c r="S1997" s="4" t="str">
        <f>VLOOKUP(A1997,Übersicht!$C$2:$K$67,9,FALSE)</f>
        <v>-</v>
      </c>
      <c r="T1997" s="4" t="str">
        <f>VLOOKUP(A1997,Übersicht!$C$2:$L$67,10,FALSE)</f>
        <v>-</v>
      </c>
      <c r="U1997" s="26">
        <v>1846460.0000000002</v>
      </c>
      <c r="V1997" s="25" t="str">
        <f>VLOOKUP(A1997,Übersicht!$C$2:$N$67,12,FALSE)</f>
        <v>-</v>
      </c>
      <c r="W1997" s="25" t="str">
        <f>VLOOKUP(A1997,Übersicht!$C$2:$O$67,13,FALSE)</f>
        <v>-</v>
      </c>
      <c r="X1997" s="4" t="s">
        <v>67</v>
      </c>
    </row>
    <row r="1998" spans="1:24" x14ac:dyDescent="0.35">
      <c r="A1998" s="3">
        <v>2300</v>
      </c>
      <c r="B1998" t="s">
        <v>15</v>
      </c>
      <c r="C1998" t="s">
        <v>87</v>
      </c>
      <c r="D1998" s="23">
        <v>0</v>
      </c>
      <c r="E1998" s="23">
        <v>0</v>
      </c>
      <c r="F1998" s="3">
        <v>1992</v>
      </c>
      <c r="G1998" s="3">
        <v>5</v>
      </c>
      <c r="H1998" s="3">
        <v>1</v>
      </c>
      <c r="I1998" s="24">
        <v>1</v>
      </c>
      <c r="J1998" s="3">
        <v>2009</v>
      </c>
      <c r="K1998" s="4" t="e">
        <f>IF(M1998-(#REF!-J1998)&lt;=0,0,M1998-(#REF!-J1998))</f>
        <v>#REF!</v>
      </c>
      <c r="L1998" s="21">
        <f>VLOOKUP(A1998,Übersicht!$C$2:$F$67,4,FALSE)</f>
        <v>100</v>
      </c>
      <c r="M1998" s="21">
        <f>VLOOKUP(A1998,Übersicht!$C$2:$F$67,4,FALSE)</f>
        <v>100</v>
      </c>
      <c r="N1998" s="3" t="s">
        <v>67</v>
      </c>
      <c r="O1998" s="3">
        <v>1</v>
      </c>
      <c r="P1998" s="4">
        <f>VLOOKUP(A1998,Übersicht!$C$2:$I$67,7,FALSE)*100</f>
        <v>5</v>
      </c>
      <c r="Q1998" s="4" t="s">
        <v>67</v>
      </c>
      <c r="R1998" s="4">
        <f>VLOOKUP(A1998,Übersicht!$C$2:$J$67,8,FALSE)*100</f>
        <v>100</v>
      </c>
      <c r="S1998" s="4" t="str">
        <f>VLOOKUP(A1998,Übersicht!$C$2:$K$67,9,FALSE)</f>
        <v>-</v>
      </c>
      <c r="T1998" s="4" t="str">
        <f>VLOOKUP(A1998,Übersicht!$C$2:$L$67,10,FALSE)</f>
        <v>-</v>
      </c>
      <c r="U1998" s="26">
        <v>2286900</v>
      </c>
      <c r="V1998" s="25" t="str">
        <f>VLOOKUP(A1998,Übersicht!$C$2:$N$67,12,FALSE)</f>
        <v>-</v>
      </c>
      <c r="W1998" s="25" t="str">
        <f>VLOOKUP(A1998,Übersicht!$C$2:$O$67,13,FALSE)</f>
        <v>-</v>
      </c>
      <c r="X1998" s="4" t="s">
        <v>67</v>
      </c>
    </row>
    <row r="1999" spans="1:24" x14ac:dyDescent="0.35">
      <c r="A1999" s="3">
        <v>2300</v>
      </c>
      <c r="B1999" t="s">
        <v>15</v>
      </c>
      <c r="C1999" t="s">
        <v>87</v>
      </c>
      <c r="D1999" s="23">
        <v>0</v>
      </c>
      <c r="E1999" s="23">
        <v>0</v>
      </c>
      <c r="F1999" s="3">
        <v>1993</v>
      </c>
      <c r="G1999" s="3">
        <v>5</v>
      </c>
      <c r="H1999" s="3">
        <v>1</v>
      </c>
      <c r="I1999" s="24">
        <v>1</v>
      </c>
      <c r="J1999" s="3">
        <v>2009</v>
      </c>
      <c r="K1999" s="4" t="e">
        <f>IF(M1999-(#REF!-J1999)&lt;=0,0,M1999-(#REF!-J1999))</f>
        <v>#REF!</v>
      </c>
      <c r="L1999" s="21">
        <f>VLOOKUP(A1999,Übersicht!$C$2:$F$67,4,FALSE)</f>
        <v>100</v>
      </c>
      <c r="M1999" s="21">
        <f>VLOOKUP(A1999,Übersicht!$C$2:$F$67,4,FALSE)</f>
        <v>100</v>
      </c>
      <c r="N1999" s="3" t="s">
        <v>67</v>
      </c>
      <c r="O1999" s="3">
        <v>1</v>
      </c>
      <c r="P1999" s="4">
        <f>VLOOKUP(A1999,Übersicht!$C$2:$I$67,7,FALSE)*100</f>
        <v>5</v>
      </c>
      <c r="Q1999" s="4" t="s">
        <v>67</v>
      </c>
      <c r="R1999" s="4">
        <f>VLOOKUP(A1999,Übersicht!$C$2:$J$67,8,FALSE)*100</f>
        <v>100</v>
      </c>
      <c r="S1999" s="4" t="str">
        <f>VLOOKUP(A1999,Übersicht!$C$2:$K$67,9,FALSE)</f>
        <v>-</v>
      </c>
      <c r="T1999" s="4" t="str">
        <f>VLOOKUP(A1999,Übersicht!$C$2:$L$67,10,FALSE)</f>
        <v>-</v>
      </c>
      <c r="U1999" s="26">
        <v>2159850</v>
      </c>
      <c r="V1999" s="25" t="str">
        <f>VLOOKUP(A1999,Übersicht!$C$2:$N$67,12,FALSE)</f>
        <v>-</v>
      </c>
      <c r="W1999" s="25" t="str">
        <f>VLOOKUP(A1999,Übersicht!$C$2:$O$67,13,FALSE)</f>
        <v>-</v>
      </c>
      <c r="X1999" s="4" t="s">
        <v>67</v>
      </c>
    </row>
    <row r="2000" spans="1:24" x14ac:dyDescent="0.35">
      <c r="A2000" s="3">
        <v>2300</v>
      </c>
      <c r="B2000" t="s">
        <v>15</v>
      </c>
      <c r="C2000" t="s">
        <v>87</v>
      </c>
      <c r="D2000" s="23">
        <v>0</v>
      </c>
      <c r="E2000" s="23">
        <v>0</v>
      </c>
      <c r="F2000" s="3">
        <v>1994</v>
      </c>
      <c r="G2000" s="3">
        <v>5</v>
      </c>
      <c r="H2000" s="3">
        <v>1</v>
      </c>
      <c r="I2000" s="24">
        <v>1</v>
      </c>
      <c r="J2000" s="3">
        <v>2009</v>
      </c>
      <c r="K2000" s="4" t="e">
        <f>IF(M2000-(#REF!-J2000)&lt;=0,0,M2000-(#REF!-J2000))</f>
        <v>#REF!</v>
      </c>
      <c r="L2000" s="21">
        <f>VLOOKUP(A2000,Übersicht!$C$2:$F$67,4,FALSE)</f>
        <v>100</v>
      </c>
      <c r="M2000" s="21">
        <f>VLOOKUP(A2000,Übersicht!$C$2:$F$67,4,FALSE)</f>
        <v>100</v>
      </c>
      <c r="N2000" s="3" t="s">
        <v>67</v>
      </c>
      <c r="O2000" s="3">
        <v>1</v>
      </c>
      <c r="P2000" s="4">
        <f>VLOOKUP(A2000,Übersicht!$C$2:$I$67,7,FALSE)*100</f>
        <v>5</v>
      </c>
      <c r="Q2000" s="4" t="s">
        <v>67</v>
      </c>
      <c r="R2000" s="4">
        <f>VLOOKUP(A2000,Übersicht!$C$2:$J$67,8,FALSE)*100</f>
        <v>100</v>
      </c>
      <c r="S2000" s="4" t="str">
        <f>VLOOKUP(A2000,Übersicht!$C$2:$K$67,9,FALSE)</f>
        <v>-</v>
      </c>
      <c r="T2000" s="4" t="str">
        <f>VLOOKUP(A2000,Übersicht!$C$2:$L$67,10,FALSE)</f>
        <v>-</v>
      </c>
      <c r="U2000" s="26">
        <v>2159850</v>
      </c>
      <c r="V2000" s="25" t="str">
        <f>VLOOKUP(A2000,Übersicht!$C$2:$N$67,12,FALSE)</f>
        <v>-</v>
      </c>
      <c r="W2000" s="25" t="str">
        <f>VLOOKUP(A2000,Übersicht!$C$2:$O$67,13,FALSE)</f>
        <v>-</v>
      </c>
      <c r="X2000" s="4" t="s">
        <v>67</v>
      </c>
    </row>
    <row r="2001" spans="1:24" x14ac:dyDescent="0.35">
      <c r="A2001" s="3">
        <v>2300</v>
      </c>
      <c r="B2001" t="s">
        <v>15</v>
      </c>
      <c r="C2001" t="s">
        <v>87</v>
      </c>
      <c r="D2001" s="23">
        <v>0</v>
      </c>
      <c r="E2001" s="23">
        <v>0</v>
      </c>
      <c r="F2001" s="3">
        <v>1995</v>
      </c>
      <c r="G2001" s="3">
        <v>5</v>
      </c>
      <c r="H2001" s="3">
        <v>1</v>
      </c>
      <c r="I2001" s="24">
        <v>1</v>
      </c>
      <c r="J2001" s="3">
        <v>2008</v>
      </c>
      <c r="K2001" s="4" t="e">
        <f>IF(M2001-(#REF!-J2001)&lt;=0,0,M2001-(#REF!-J2001))</f>
        <v>#REF!</v>
      </c>
      <c r="L2001" s="21">
        <f>VLOOKUP(A2001,Übersicht!$C$2:$F$67,4,FALSE)</f>
        <v>100</v>
      </c>
      <c r="M2001" s="21">
        <f>VLOOKUP(A2001,Übersicht!$C$2:$F$67,4,FALSE)</f>
        <v>100</v>
      </c>
      <c r="N2001" s="3" t="s">
        <v>67</v>
      </c>
      <c r="O2001" s="3">
        <v>1</v>
      </c>
      <c r="P2001" s="4">
        <f>VLOOKUP(A2001,Übersicht!$C$2:$I$67,7,FALSE)*100</f>
        <v>5</v>
      </c>
      <c r="Q2001" s="4" t="s">
        <v>67</v>
      </c>
      <c r="R2001" s="4">
        <f>VLOOKUP(A2001,Übersicht!$C$2:$J$67,8,FALSE)*100</f>
        <v>100</v>
      </c>
      <c r="S2001" s="4" t="str">
        <f>VLOOKUP(A2001,Übersicht!$C$2:$K$67,9,FALSE)</f>
        <v>-</v>
      </c>
      <c r="T2001" s="4" t="str">
        <f>VLOOKUP(A2001,Übersicht!$C$2:$L$67,10,FALSE)</f>
        <v>-</v>
      </c>
      <c r="U2001" s="26">
        <v>2210670</v>
      </c>
      <c r="V2001" s="25" t="str">
        <f>VLOOKUP(A2001,Übersicht!$C$2:$N$67,12,FALSE)</f>
        <v>-</v>
      </c>
      <c r="W2001" s="25" t="str">
        <f>VLOOKUP(A2001,Übersicht!$C$2:$O$67,13,FALSE)</f>
        <v>-</v>
      </c>
      <c r="X2001" s="4" t="s">
        <v>67</v>
      </c>
    </row>
    <row r="2002" spans="1:24" x14ac:dyDescent="0.35">
      <c r="A2002" s="3">
        <v>2300</v>
      </c>
      <c r="B2002" t="s">
        <v>15</v>
      </c>
      <c r="C2002" t="s">
        <v>87</v>
      </c>
      <c r="D2002" s="23">
        <v>0</v>
      </c>
      <c r="E2002" s="23">
        <v>0</v>
      </c>
      <c r="F2002" s="3">
        <v>1996</v>
      </c>
      <c r="G2002" s="3">
        <v>5</v>
      </c>
      <c r="H2002" s="3">
        <v>1</v>
      </c>
      <c r="I2002" s="24">
        <v>1</v>
      </c>
      <c r="J2002" s="3">
        <v>2007</v>
      </c>
      <c r="K2002" s="4" t="e">
        <f>IF(M2002-(#REF!-J2002)&lt;=0,0,M2002-(#REF!-J2002))</f>
        <v>#REF!</v>
      </c>
      <c r="L2002" s="21">
        <f>VLOOKUP(A2002,Übersicht!$C$2:$F$67,4,FALSE)</f>
        <v>100</v>
      </c>
      <c r="M2002" s="21">
        <f>VLOOKUP(A2002,Übersicht!$C$2:$F$67,4,FALSE)</f>
        <v>100</v>
      </c>
      <c r="N2002" s="3" t="s">
        <v>67</v>
      </c>
      <c r="O2002" s="3">
        <v>1</v>
      </c>
      <c r="P2002" s="4">
        <f>VLOOKUP(A2002,Übersicht!$C$2:$I$67,7,FALSE)*100</f>
        <v>5</v>
      </c>
      <c r="Q2002" s="4" t="s">
        <v>67</v>
      </c>
      <c r="R2002" s="4">
        <f>VLOOKUP(A2002,Übersicht!$C$2:$J$67,8,FALSE)*100</f>
        <v>100</v>
      </c>
      <c r="S2002" s="4" t="str">
        <f>VLOOKUP(A2002,Übersicht!$C$2:$K$67,9,FALSE)</f>
        <v>-</v>
      </c>
      <c r="T2002" s="4" t="str">
        <f>VLOOKUP(A2002,Übersicht!$C$2:$L$67,10,FALSE)</f>
        <v>-</v>
      </c>
      <c r="U2002" s="26">
        <v>2594784.5</v>
      </c>
      <c r="V2002" s="25" t="str">
        <f>VLOOKUP(A2002,Übersicht!$C$2:$N$67,12,FALSE)</f>
        <v>-</v>
      </c>
      <c r="W2002" s="25" t="str">
        <f>VLOOKUP(A2002,Übersicht!$C$2:$O$67,13,FALSE)</f>
        <v>-</v>
      </c>
      <c r="X2002" s="4" t="s">
        <v>67</v>
      </c>
    </row>
    <row r="2003" spans="1:24" x14ac:dyDescent="0.35">
      <c r="A2003" s="3">
        <v>2300</v>
      </c>
      <c r="B2003" t="s">
        <v>15</v>
      </c>
      <c r="C2003" t="s">
        <v>87</v>
      </c>
      <c r="D2003" s="23">
        <v>0</v>
      </c>
      <c r="E2003" s="23">
        <v>0</v>
      </c>
      <c r="F2003" s="3">
        <v>1997</v>
      </c>
      <c r="G2003" s="3">
        <v>5</v>
      </c>
      <c r="H2003" s="3">
        <v>1</v>
      </c>
      <c r="I2003" s="24">
        <v>1</v>
      </c>
      <c r="J2003" s="3">
        <v>2007</v>
      </c>
      <c r="K2003" s="4" t="e">
        <f>IF(M2003-(#REF!-J2003)&lt;=0,0,M2003-(#REF!-J2003))</f>
        <v>#REF!</v>
      </c>
      <c r="L2003" s="21">
        <f>VLOOKUP(A2003,Übersicht!$C$2:$F$67,4,FALSE)</f>
        <v>100</v>
      </c>
      <c r="M2003" s="21">
        <f>VLOOKUP(A2003,Übersicht!$C$2:$F$67,4,FALSE)</f>
        <v>100</v>
      </c>
      <c r="N2003" s="3" t="s">
        <v>67</v>
      </c>
      <c r="O2003" s="3">
        <v>1</v>
      </c>
      <c r="P2003" s="4">
        <f>VLOOKUP(A2003,Übersicht!$C$2:$I$67,7,FALSE)*100</f>
        <v>5</v>
      </c>
      <c r="Q2003" s="4" t="s">
        <v>67</v>
      </c>
      <c r="R2003" s="4">
        <f>VLOOKUP(A2003,Übersicht!$C$2:$J$67,8,FALSE)*100</f>
        <v>100</v>
      </c>
      <c r="S2003" s="4" t="str">
        <f>VLOOKUP(A2003,Übersicht!$C$2:$K$67,9,FALSE)</f>
        <v>-</v>
      </c>
      <c r="T2003" s="4" t="str">
        <f>VLOOKUP(A2003,Übersicht!$C$2:$L$67,10,FALSE)</f>
        <v>-</v>
      </c>
      <c r="U2003" s="26">
        <v>2594784.5</v>
      </c>
      <c r="V2003" s="25" t="str">
        <f>VLOOKUP(A2003,Übersicht!$C$2:$N$67,12,FALSE)</f>
        <v>-</v>
      </c>
      <c r="W2003" s="25" t="str">
        <f>VLOOKUP(A2003,Übersicht!$C$2:$O$67,13,FALSE)</f>
        <v>-</v>
      </c>
      <c r="X2003" s="4" t="s">
        <v>67</v>
      </c>
    </row>
    <row r="2004" spans="1:24" x14ac:dyDescent="0.35">
      <c r="A2004" s="3">
        <v>2300</v>
      </c>
      <c r="B2004" t="s">
        <v>15</v>
      </c>
      <c r="C2004" t="s">
        <v>87</v>
      </c>
      <c r="D2004" s="23">
        <v>0</v>
      </c>
      <c r="E2004" s="23">
        <v>0</v>
      </c>
      <c r="F2004" s="3">
        <v>1998</v>
      </c>
      <c r="G2004" s="3">
        <v>5</v>
      </c>
      <c r="H2004" s="3">
        <v>1</v>
      </c>
      <c r="I2004" s="24">
        <v>1</v>
      </c>
      <c r="J2004" s="3">
        <v>2007</v>
      </c>
      <c r="K2004" s="4" t="e">
        <f>IF(M2004-(#REF!-J2004)&lt;=0,0,M2004-(#REF!-J2004))</f>
        <v>#REF!</v>
      </c>
      <c r="L2004" s="21">
        <f>VLOOKUP(A2004,Übersicht!$C$2:$F$67,4,FALSE)</f>
        <v>100</v>
      </c>
      <c r="M2004" s="21">
        <f>VLOOKUP(A2004,Übersicht!$C$2:$F$67,4,FALSE)</f>
        <v>100</v>
      </c>
      <c r="N2004" s="3" t="s">
        <v>67</v>
      </c>
      <c r="O2004" s="3">
        <v>1</v>
      </c>
      <c r="P2004" s="4">
        <f>VLOOKUP(A2004,Übersicht!$C$2:$I$67,7,FALSE)*100</f>
        <v>5</v>
      </c>
      <c r="Q2004" s="4" t="s">
        <v>67</v>
      </c>
      <c r="R2004" s="4">
        <f>VLOOKUP(A2004,Übersicht!$C$2:$J$67,8,FALSE)*100</f>
        <v>100</v>
      </c>
      <c r="S2004" s="4" t="str">
        <f>VLOOKUP(A2004,Übersicht!$C$2:$K$67,9,FALSE)</f>
        <v>-</v>
      </c>
      <c r="T2004" s="4" t="str">
        <f>VLOOKUP(A2004,Übersicht!$C$2:$L$67,10,FALSE)</f>
        <v>-</v>
      </c>
      <c r="U2004" s="26">
        <v>2384305</v>
      </c>
      <c r="V2004" s="25" t="str">
        <f>VLOOKUP(A2004,Übersicht!$C$2:$N$67,12,FALSE)</f>
        <v>-</v>
      </c>
      <c r="W2004" s="25" t="str">
        <f>VLOOKUP(A2004,Übersicht!$C$2:$O$67,13,FALSE)</f>
        <v>-</v>
      </c>
      <c r="X2004" s="4" t="s">
        <v>67</v>
      </c>
    </row>
    <row r="2005" spans="1:24" x14ac:dyDescent="0.35">
      <c r="A2005" s="3">
        <v>2300</v>
      </c>
      <c r="B2005" t="s">
        <v>15</v>
      </c>
      <c r="C2005" t="s">
        <v>87</v>
      </c>
      <c r="D2005" s="23">
        <v>0</v>
      </c>
      <c r="E2005" s="23">
        <v>0</v>
      </c>
      <c r="F2005" s="3">
        <v>1999</v>
      </c>
      <c r="G2005" s="3">
        <v>5</v>
      </c>
      <c r="H2005" s="3">
        <v>1</v>
      </c>
      <c r="I2005" s="24">
        <v>1</v>
      </c>
      <c r="J2005" s="3">
        <v>2007</v>
      </c>
      <c r="K2005" s="4" t="e">
        <f>IF(M2005-(#REF!-J2005)&lt;=0,0,M2005-(#REF!-J2005))</f>
        <v>#REF!</v>
      </c>
      <c r="L2005" s="21">
        <f>VLOOKUP(A2005,Übersicht!$C$2:$F$67,4,FALSE)</f>
        <v>100</v>
      </c>
      <c r="M2005" s="21">
        <f>VLOOKUP(A2005,Übersicht!$C$2:$F$67,4,FALSE)</f>
        <v>100</v>
      </c>
      <c r="N2005" s="3" t="s">
        <v>67</v>
      </c>
      <c r="O2005" s="3">
        <v>1</v>
      </c>
      <c r="P2005" s="4">
        <f>VLOOKUP(A2005,Übersicht!$C$2:$I$67,7,FALSE)*100</f>
        <v>5</v>
      </c>
      <c r="Q2005" s="4" t="s">
        <v>67</v>
      </c>
      <c r="R2005" s="4">
        <f>VLOOKUP(A2005,Übersicht!$C$2:$J$67,8,FALSE)*100</f>
        <v>100</v>
      </c>
      <c r="S2005" s="4" t="str">
        <f>VLOOKUP(A2005,Übersicht!$C$2:$K$67,9,FALSE)</f>
        <v>-</v>
      </c>
      <c r="T2005" s="4" t="str">
        <f>VLOOKUP(A2005,Übersicht!$C$2:$L$67,10,FALSE)</f>
        <v>-</v>
      </c>
      <c r="U2005" s="26">
        <v>2117500</v>
      </c>
      <c r="V2005" s="25" t="str">
        <f>VLOOKUP(A2005,Übersicht!$C$2:$N$67,12,FALSE)</f>
        <v>-</v>
      </c>
      <c r="W2005" s="25" t="str">
        <f>VLOOKUP(A2005,Übersicht!$C$2:$O$67,13,FALSE)</f>
        <v>-</v>
      </c>
      <c r="X2005" s="4" t="s">
        <v>67</v>
      </c>
    </row>
    <row r="2006" spans="1:24" x14ac:dyDescent="0.35">
      <c r="A2006" s="3">
        <v>2300</v>
      </c>
      <c r="B2006" t="s">
        <v>15</v>
      </c>
      <c r="C2006" t="s">
        <v>87</v>
      </c>
      <c r="D2006" s="23">
        <v>0</v>
      </c>
      <c r="E2006" s="23">
        <v>0</v>
      </c>
      <c r="F2006" s="3">
        <v>2000</v>
      </c>
      <c r="G2006" s="3">
        <v>5</v>
      </c>
      <c r="H2006" s="3">
        <v>1</v>
      </c>
      <c r="I2006" s="24">
        <v>1</v>
      </c>
      <c r="J2006" s="3">
        <v>2006</v>
      </c>
      <c r="K2006" s="4" t="e">
        <f>IF(M2006-(#REF!-J2006)&lt;=0,0,M2006-(#REF!-J2006))</f>
        <v>#REF!</v>
      </c>
      <c r="L2006" s="21">
        <f>VLOOKUP(A2006,Übersicht!$C$2:$F$67,4,FALSE)</f>
        <v>100</v>
      </c>
      <c r="M2006" s="21">
        <f>VLOOKUP(A2006,Übersicht!$C$2:$F$67,4,FALSE)</f>
        <v>100</v>
      </c>
      <c r="N2006" s="3" t="s">
        <v>67</v>
      </c>
      <c r="O2006" s="3">
        <v>1</v>
      </c>
      <c r="P2006" s="4">
        <f>VLOOKUP(A2006,Übersicht!$C$2:$I$67,7,FALSE)*100</f>
        <v>5</v>
      </c>
      <c r="Q2006" s="4" t="s">
        <v>67</v>
      </c>
      <c r="R2006" s="4">
        <f>VLOOKUP(A2006,Übersicht!$C$2:$J$67,8,FALSE)*100</f>
        <v>100</v>
      </c>
      <c r="S2006" s="4" t="str">
        <f>VLOOKUP(A2006,Übersicht!$C$2:$K$67,9,FALSE)</f>
        <v>-</v>
      </c>
      <c r="T2006" s="4" t="str">
        <f>VLOOKUP(A2006,Übersicht!$C$2:$L$67,10,FALSE)</f>
        <v>-</v>
      </c>
      <c r="U2006" s="26">
        <v>4804184</v>
      </c>
      <c r="V2006" s="25" t="str">
        <f>VLOOKUP(A2006,Übersicht!$C$2:$N$67,12,FALSE)</f>
        <v>-</v>
      </c>
      <c r="W2006" s="25" t="str">
        <f>VLOOKUP(A2006,Übersicht!$C$2:$O$67,13,FALSE)</f>
        <v>-</v>
      </c>
      <c r="X2006" s="4" t="s">
        <v>67</v>
      </c>
    </row>
    <row r="2007" spans="1:24" x14ac:dyDescent="0.35">
      <c r="A2007" s="3">
        <v>2300</v>
      </c>
      <c r="B2007" t="s">
        <v>15</v>
      </c>
      <c r="C2007" t="s">
        <v>87</v>
      </c>
      <c r="D2007" s="23">
        <v>0</v>
      </c>
      <c r="E2007" s="23">
        <v>0</v>
      </c>
      <c r="F2007" s="3">
        <v>2001</v>
      </c>
      <c r="G2007" s="3">
        <v>5</v>
      </c>
      <c r="H2007" s="3">
        <v>1</v>
      </c>
      <c r="I2007" s="24">
        <v>1</v>
      </c>
      <c r="J2007" s="3">
        <v>2006</v>
      </c>
      <c r="K2007" s="4" t="e">
        <f>IF(M2007-(#REF!-J2007)&lt;=0,0,M2007-(#REF!-J2007))</f>
        <v>#REF!</v>
      </c>
      <c r="L2007" s="21">
        <f>VLOOKUP(A2007,Übersicht!$C$2:$F$67,4,FALSE)</f>
        <v>100</v>
      </c>
      <c r="M2007" s="21">
        <f>VLOOKUP(A2007,Übersicht!$C$2:$F$67,4,FALSE)</f>
        <v>100</v>
      </c>
      <c r="N2007" s="3" t="s">
        <v>67</v>
      </c>
      <c r="O2007" s="3">
        <v>1</v>
      </c>
      <c r="P2007" s="4">
        <f>VLOOKUP(A2007,Übersicht!$C$2:$I$67,7,FALSE)*100</f>
        <v>5</v>
      </c>
      <c r="Q2007" s="4" t="s">
        <v>67</v>
      </c>
      <c r="R2007" s="4">
        <f>VLOOKUP(A2007,Übersicht!$C$2:$J$67,8,FALSE)*100</f>
        <v>100</v>
      </c>
      <c r="S2007" s="4" t="str">
        <f>VLOOKUP(A2007,Übersicht!$C$2:$K$67,9,FALSE)</f>
        <v>-</v>
      </c>
      <c r="T2007" s="4" t="str">
        <f>VLOOKUP(A2007,Übersicht!$C$2:$L$67,10,FALSE)</f>
        <v>-</v>
      </c>
      <c r="U2007" s="26">
        <v>2541000</v>
      </c>
      <c r="V2007" s="25" t="str">
        <f>VLOOKUP(A2007,Übersicht!$C$2:$N$67,12,FALSE)</f>
        <v>-</v>
      </c>
      <c r="W2007" s="25" t="str">
        <f>VLOOKUP(A2007,Übersicht!$C$2:$O$67,13,FALSE)</f>
        <v>-</v>
      </c>
      <c r="X2007" s="4" t="s">
        <v>67</v>
      </c>
    </row>
    <row r="2008" spans="1:24" x14ac:dyDescent="0.35">
      <c r="A2008" s="3">
        <v>2300</v>
      </c>
      <c r="B2008" t="s">
        <v>15</v>
      </c>
      <c r="C2008" t="s">
        <v>87</v>
      </c>
      <c r="D2008" s="23">
        <v>0</v>
      </c>
      <c r="E2008" s="23">
        <v>0</v>
      </c>
      <c r="F2008" s="3">
        <v>2002</v>
      </c>
      <c r="G2008" s="3">
        <v>5</v>
      </c>
      <c r="H2008" s="3">
        <v>1</v>
      </c>
      <c r="I2008" s="24">
        <v>1</v>
      </c>
      <c r="J2008" s="3">
        <v>2005</v>
      </c>
      <c r="K2008" s="4" t="e">
        <f>IF(M2008-(#REF!-J2008)&lt;=0,0,M2008-(#REF!-J2008))</f>
        <v>#REF!</v>
      </c>
      <c r="L2008" s="21">
        <f>VLOOKUP(A2008,Übersicht!$C$2:$F$67,4,FALSE)</f>
        <v>100</v>
      </c>
      <c r="M2008" s="21">
        <f>VLOOKUP(A2008,Übersicht!$C$2:$F$67,4,FALSE)</f>
        <v>100</v>
      </c>
      <c r="N2008" s="3" t="s">
        <v>67</v>
      </c>
      <c r="O2008" s="3">
        <v>1</v>
      </c>
      <c r="P2008" s="4">
        <f>VLOOKUP(A2008,Übersicht!$C$2:$I$67,7,FALSE)*100</f>
        <v>5</v>
      </c>
      <c r="Q2008" s="4" t="s">
        <v>67</v>
      </c>
      <c r="R2008" s="4">
        <f>VLOOKUP(A2008,Übersicht!$C$2:$J$67,8,FALSE)*100</f>
        <v>100</v>
      </c>
      <c r="S2008" s="4" t="str">
        <f>VLOOKUP(A2008,Übersicht!$C$2:$K$67,9,FALSE)</f>
        <v>-</v>
      </c>
      <c r="T2008" s="4" t="str">
        <f>VLOOKUP(A2008,Übersicht!$C$2:$L$67,10,FALSE)</f>
        <v>-</v>
      </c>
      <c r="U2008" s="26">
        <v>9147600</v>
      </c>
      <c r="V2008" s="25" t="str">
        <f>VLOOKUP(A2008,Übersicht!$C$2:$N$67,12,FALSE)</f>
        <v>-</v>
      </c>
      <c r="W2008" s="25" t="str">
        <f>VLOOKUP(A2008,Übersicht!$C$2:$O$67,13,FALSE)</f>
        <v>-</v>
      </c>
      <c r="X2008" s="4" t="s">
        <v>67</v>
      </c>
    </row>
    <row r="2009" spans="1:24" x14ac:dyDescent="0.35">
      <c r="A2009" s="3">
        <v>2300</v>
      </c>
      <c r="B2009" t="s">
        <v>15</v>
      </c>
      <c r="C2009" t="s">
        <v>87</v>
      </c>
      <c r="D2009" s="23">
        <v>0</v>
      </c>
      <c r="E2009" s="23">
        <v>0</v>
      </c>
      <c r="F2009" s="3">
        <v>2003</v>
      </c>
      <c r="G2009" s="3">
        <v>5</v>
      </c>
      <c r="H2009" s="3">
        <v>1</v>
      </c>
      <c r="I2009" s="24">
        <v>1</v>
      </c>
      <c r="J2009" s="3">
        <v>2005</v>
      </c>
      <c r="K2009" s="4" t="e">
        <f>IF(M2009-(#REF!-J2009)&lt;=0,0,M2009-(#REF!-J2009))</f>
        <v>#REF!</v>
      </c>
      <c r="L2009" s="21">
        <f>VLOOKUP(A2009,Übersicht!$C$2:$F$67,4,FALSE)</f>
        <v>100</v>
      </c>
      <c r="M2009" s="21">
        <f>VLOOKUP(A2009,Übersicht!$C$2:$F$67,4,FALSE)</f>
        <v>100</v>
      </c>
      <c r="N2009" s="3" t="s">
        <v>67</v>
      </c>
      <c r="O2009" s="3">
        <v>1</v>
      </c>
      <c r="P2009" s="4">
        <f>VLOOKUP(A2009,Übersicht!$C$2:$I$67,7,FALSE)*100</f>
        <v>5</v>
      </c>
      <c r="Q2009" s="4" t="s">
        <v>67</v>
      </c>
      <c r="R2009" s="4">
        <f>VLOOKUP(A2009,Übersicht!$C$2:$J$67,8,FALSE)*100</f>
        <v>100</v>
      </c>
      <c r="S2009" s="4" t="str">
        <f>VLOOKUP(A2009,Übersicht!$C$2:$K$67,9,FALSE)</f>
        <v>-</v>
      </c>
      <c r="T2009" s="4" t="str">
        <f>VLOOKUP(A2009,Übersicht!$C$2:$L$67,10,FALSE)</f>
        <v>-</v>
      </c>
      <c r="U2009" s="26">
        <v>29645000</v>
      </c>
      <c r="V2009" s="25" t="str">
        <f>VLOOKUP(A2009,Übersicht!$C$2:$N$67,12,FALSE)</f>
        <v>-</v>
      </c>
      <c r="W2009" s="25" t="str">
        <f>VLOOKUP(A2009,Übersicht!$C$2:$O$67,13,FALSE)</f>
        <v>-</v>
      </c>
      <c r="X2009" s="4" t="s">
        <v>67</v>
      </c>
    </row>
    <row r="2010" spans="1:24" x14ac:dyDescent="0.35">
      <c r="A2010" s="3">
        <v>2300</v>
      </c>
      <c r="B2010" t="s">
        <v>15</v>
      </c>
      <c r="C2010" t="s">
        <v>87</v>
      </c>
      <c r="D2010" s="23">
        <v>0</v>
      </c>
      <c r="E2010" s="23">
        <v>0</v>
      </c>
      <c r="F2010" s="3">
        <v>2004</v>
      </c>
      <c r="G2010" s="3">
        <v>5</v>
      </c>
      <c r="H2010" s="3">
        <v>1</v>
      </c>
      <c r="I2010" s="24">
        <v>1</v>
      </c>
      <c r="J2010" s="3">
        <v>2005</v>
      </c>
      <c r="K2010" s="4" t="e">
        <f>IF(M2010-(#REF!-J2010)&lt;=0,0,M2010-(#REF!-J2010))</f>
        <v>#REF!</v>
      </c>
      <c r="L2010" s="21">
        <f>VLOOKUP(A2010,Übersicht!$C$2:$F$67,4,FALSE)</f>
        <v>100</v>
      </c>
      <c r="M2010" s="21">
        <f>VLOOKUP(A2010,Übersicht!$C$2:$F$67,4,FALSE)</f>
        <v>100</v>
      </c>
      <c r="N2010" s="3" t="s">
        <v>67</v>
      </c>
      <c r="O2010" s="3">
        <v>1</v>
      </c>
      <c r="P2010" s="4">
        <f>VLOOKUP(A2010,Übersicht!$C$2:$I$67,7,FALSE)*100</f>
        <v>5</v>
      </c>
      <c r="Q2010" s="4" t="s">
        <v>67</v>
      </c>
      <c r="R2010" s="4">
        <f>VLOOKUP(A2010,Übersicht!$C$2:$J$67,8,FALSE)*100</f>
        <v>100</v>
      </c>
      <c r="S2010" s="4" t="str">
        <f>VLOOKUP(A2010,Übersicht!$C$2:$K$67,9,FALSE)</f>
        <v>-</v>
      </c>
      <c r="T2010" s="4" t="str">
        <f>VLOOKUP(A2010,Übersicht!$C$2:$L$67,10,FALSE)</f>
        <v>-</v>
      </c>
      <c r="U2010" s="26">
        <v>643720</v>
      </c>
      <c r="V2010" s="25" t="str">
        <f>VLOOKUP(A2010,Übersicht!$C$2:$N$67,12,FALSE)</f>
        <v>-</v>
      </c>
      <c r="W2010" s="25" t="str">
        <f>VLOOKUP(A2010,Übersicht!$C$2:$O$67,13,FALSE)</f>
        <v>-</v>
      </c>
      <c r="X2010" s="4" t="s">
        <v>67</v>
      </c>
    </row>
    <row r="2011" spans="1:24" x14ac:dyDescent="0.35">
      <c r="A2011" s="3">
        <v>2300</v>
      </c>
      <c r="B2011" t="s">
        <v>15</v>
      </c>
      <c r="C2011" t="s">
        <v>87</v>
      </c>
      <c r="D2011" s="23">
        <v>0</v>
      </c>
      <c r="E2011" s="23">
        <v>0</v>
      </c>
      <c r="F2011" s="3">
        <v>2005</v>
      </c>
      <c r="G2011" s="3">
        <v>5</v>
      </c>
      <c r="H2011" s="3">
        <v>1</v>
      </c>
      <c r="I2011" s="24">
        <v>1</v>
      </c>
      <c r="J2011" s="3">
        <v>2005</v>
      </c>
      <c r="K2011" s="4" t="e">
        <f>IF(M2011-(#REF!-J2011)&lt;=0,0,M2011-(#REF!-J2011))</f>
        <v>#REF!</v>
      </c>
      <c r="L2011" s="21">
        <f>VLOOKUP(A2011,Übersicht!$C$2:$F$67,4,FALSE)</f>
        <v>100</v>
      </c>
      <c r="M2011" s="21">
        <f>VLOOKUP(A2011,Übersicht!$C$2:$F$67,4,FALSE)</f>
        <v>100</v>
      </c>
      <c r="N2011" s="3" t="s">
        <v>67</v>
      </c>
      <c r="O2011" s="3">
        <v>1</v>
      </c>
      <c r="P2011" s="4">
        <f>VLOOKUP(A2011,Übersicht!$C$2:$I$67,7,FALSE)*100</f>
        <v>5</v>
      </c>
      <c r="Q2011" s="4" t="s">
        <v>67</v>
      </c>
      <c r="R2011" s="4">
        <f>VLOOKUP(A2011,Übersicht!$C$2:$J$67,8,FALSE)*100</f>
        <v>100</v>
      </c>
      <c r="S2011" s="4" t="str">
        <f>VLOOKUP(A2011,Übersicht!$C$2:$K$67,9,FALSE)</f>
        <v>-</v>
      </c>
      <c r="T2011" s="4" t="str">
        <f>VLOOKUP(A2011,Übersicht!$C$2:$L$67,10,FALSE)</f>
        <v>-</v>
      </c>
      <c r="U2011" s="26">
        <v>12347142.5</v>
      </c>
      <c r="V2011" s="25" t="str">
        <f>VLOOKUP(A2011,Übersicht!$C$2:$N$67,12,FALSE)</f>
        <v>-</v>
      </c>
      <c r="W2011" s="25" t="str">
        <f>VLOOKUP(A2011,Übersicht!$C$2:$O$67,13,FALSE)</f>
        <v>-</v>
      </c>
      <c r="X2011" s="4" t="s">
        <v>67</v>
      </c>
    </row>
    <row r="2012" spans="1:24" x14ac:dyDescent="0.35">
      <c r="A2012" s="3">
        <v>2300</v>
      </c>
      <c r="B2012" t="s">
        <v>15</v>
      </c>
      <c r="C2012" t="s">
        <v>87</v>
      </c>
      <c r="D2012" s="23">
        <v>0</v>
      </c>
      <c r="E2012" s="23">
        <v>0</v>
      </c>
      <c r="F2012" s="3">
        <v>2006</v>
      </c>
      <c r="G2012" s="3">
        <v>5</v>
      </c>
      <c r="H2012" s="3">
        <v>1</v>
      </c>
      <c r="I2012" s="24">
        <v>1</v>
      </c>
      <c r="J2012" s="3">
        <v>2005</v>
      </c>
      <c r="K2012" s="4" t="e">
        <f>IF(M2012-(#REF!-J2012)&lt;=0,0,M2012-(#REF!-J2012))</f>
        <v>#REF!</v>
      </c>
      <c r="L2012" s="21">
        <f>VLOOKUP(A2012,Übersicht!$C$2:$F$67,4,FALSE)</f>
        <v>100</v>
      </c>
      <c r="M2012" s="21">
        <f>VLOOKUP(A2012,Übersicht!$C$2:$F$67,4,FALSE)</f>
        <v>100</v>
      </c>
      <c r="N2012" s="3" t="s">
        <v>67</v>
      </c>
      <c r="O2012" s="3">
        <v>1</v>
      </c>
      <c r="P2012" s="4">
        <f>VLOOKUP(A2012,Übersicht!$C$2:$I$67,7,FALSE)*100</f>
        <v>5</v>
      </c>
      <c r="Q2012" s="4" t="s">
        <v>67</v>
      </c>
      <c r="R2012" s="4">
        <f>VLOOKUP(A2012,Übersicht!$C$2:$J$67,8,FALSE)*100</f>
        <v>100</v>
      </c>
      <c r="S2012" s="4" t="str">
        <f>VLOOKUP(A2012,Übersicht!$C$2:$K$67,9,FALSE)</f>
        <v>-</v>
      </c>
      <c r="T2012" s="4" t="str">
        <f>VLOOKUP(A2012,Übersicht!$C$2:$L$67,10,FALSE)</f>
        <v>-</v>
      </c>
      <c r="U2012" s="26">
        <v>2297064</v>
      </c>
      <c r="V2012" s="25" t="str">
        <f>VLOOKUP(A2012,Übersicht!$C$2:$N$67,12,FALSE)</f>
        <v>-</v>
      </c>
      <c r="W2012" s="25" t="str">
        <f>VLOOKUP(A2012,Übersicht!$C$2:$O$67,13,FALSE)</f>
        <v>-</v>
      </c>
      <c r="X2012" s="4" t="s">
        <v>67</v>
      </c>
    </row>
    <row r="2013" spans="1:24" x14ac:dyDescent="0.35">
      <c r="A2013" s="3">
        <v>2300</v>
      </c>
      <c r="B2013" t="s">
        <v>15</v>
      </c>
      <c r="C2013" t="s">
        <v>87</v>
      </c>
      <c r="D2013" s="23">
        <v>0</v>
      </c>
      <c r="E2013" s="23">
        <v>0</v>
      </c>
      <c r="F2013" s="3">
        <v>2007</v>
      </c>
      <c r="G2013" s="3">
        <v>5</v>
      </c>
      <c r="H2013" s="3">
        <v>1</v>
      </c>
      <c r="I2013" s="24">
        <v>1</v>
      </c>
      <c r="J2013" s="3">
        <v>2005</v>
      </c>
      <c r="K2013" s="4" t="e">
        <f>IF(M2013-(#REF!-J2013)&lt;=0,0,M2013-(#REF!-J2013))</f>
        <v>#REF!</v>
      </c>
      <c r="L2013" s="21">
        <f>VLOOKUP(A2013,Übersicht!$C$2:$F$67,4,FALSE)</f>
        <v>100</v>
      </c>
      <c r="M2013" s="21">
        <f>VLOOKUP(A2013,Übersicht!$C$2:$F$67,4,FALSE)</f>
        <v>100</v>
      </c>
      <c r="N2013" s="3" t="s">
        <v>67</v>
      </c>
      <c r="O2013" s="3">
        <v>1</v>
      </c>
      <c r="P2013" s="4">
        <f>VLOOKUP(A2013,Übersicht!$C$2:$I$67,7,FALSE)*100</f>
        <v>5</v>
      </c>
      <c r="Q2013" s="4" t="s">
        <v>67</v>
      </c>
      <c r="R2013" s="4">
        <f>VLOOKUP(A2013,Übersicht!$C$2:$J$67,8,FALSE)*100</f>
        <v>100</v>
      </c>
      <c r="S2013" s="4" t="str">
        <f>VLOOKUP(A2013,Übersicht!$C$2:$K$67,9,FALSE)</f>
        <v>-</v>
      </c>
      <c r="T2013" s="4" t="str">
        <f>VLOOKUP(A2013,Übersicht!$C$2:$L$67,10,FALSE)</f>
        <v>-</v>
      </c>
      <c r="U2013" s="26">
        <v>2297064</v>
      </c>
      <c r="V2013" s="25" t="str">
        <f>VLOOKUP(A2013,Übersicht!$C$2:$N$67,12,FALSE)</f>
        <v>-</v>
      </c>
      <c r="W2013" s="25" t="str">
        <f>VLOOKUP(A2013,Übersicht!$C$2:$O$67,13,FALSE)</f>
        <v>-</v>
      </c>
      <c r="X2013" s="4" t="s">
        <v>67</v>
      </c>
    </row>
    <row r="2014" spans="1:24" x14ac:dyDescent="0.35">
      <c r="A2014" s="3">
        <v>2300</v>
      </c>
      <c r="B2014" t="s">
        <v>15</v>
      </c>
      <c r="C2014" t="s">
        <v>87</v>
      </c>
      <c r="D2014" s="23">
        <v>0</v>
      </c>
      <c r="E2014" s="23">
        <v>0</v>
      </c>
      <c r="F2014" s="3">
        <v>2008</v>
      </c>
      <c r="G2014" s="3">
        <v>5</v>
      </c>
      <c r="H2014" s="3">
        <v>1</v>
      </c>
      <c r="I2014" s="24">
        <v>1</v>
      </c>
      <c r="J2014" s="3">
        <v>2005</v>
      </c>
      <c r="K2014" s="4" t="e">
        <f>IF(M2014-(#REF!-J2014)&lt;=0,0,M2014-(#REF!-J2014))</f>
        <v>#REF!</v>
      </c>
      <c r="L2014" s="21">
        <f>VLOOKUP(A2014,Übersicht!$C$2:$F$67,4,FALSE)</f>
        <v>100</v>
      </c>
      <c r="M2014" s="21">
        <f>VLOOKUP(A2014,Übersicht!$C$2:$F$67,4,FALSE)</f>
        <v>100</v>
      </c>
      <c r="N2014" s="3" t="s">
        <v>67</v>
      </c>
      <c r="O2014" s="3">
        <v>1</v>
      </c>
      <c r="P2014" s="4">
        <f>VLOOKUP(A2014,Übersicht!$C$2:$I$67,7,FALSE)*100</f>
        <v>5</v>
      </c>
      <c r="Q2014" s="4" t="s">
        <v>67</v>
      </c>
      <c r="R2014" s="4">
        <f>VLOOKUP(A2014,Übersicht!$C$2:$J$67,8,FALSE)*100</f>
        <v>100</v>
      </c>
      <c r="S2014" s="4" t="str">
        <f>VLOOKUP(A2014,Übersicht!$C$2:$K$67,9,FALSE)</f>
        <v>-</v>
      </c>
      <c r="T2014" s="4" t="str">
        <f>VLOOKUP(A2014,Übersicht!$C$2:$L$67,10,FALSE)</f>
        <v>-</v>
      </c>
      <c r="U2014" s="26">
        <v>23113200</v>
      </c>
      <c r="V2014" s="25" t="str">
        <f>VLOOKUP(A2014,Übersicht!$C$2:$N$67,12,FALSE)</f>
        <v>-</v>
      </c>
      <c r="W2014" s="25" t="str">
        <f>VLOOKUP(A2014,Übersicht!$C$2:$O$67,13,FALSE)</f>
        <v>-</v>
      </c>
      <c r="X2014" s="4" t="s">
        <v>67</v>
      </c>
    </row>
    <row r="2015" spans="1:24" x14ac:dyDescent="0.35">
      <c r="A2015" s="3">
        <v>2300</v>
      </c>
      <c r="B2015" t="s">
        <v>15</v>
      </c>
      <c r="C2015" t="s">
        <v>87</v>
      </c>
      <c r="D2015" s="23">
        <v>0</v>
      </c>
      <c r="E2015" s="23">
        <v>0</v>
      </c>
      <c r="F2015" s="3">
        <v>2009</v>
      </c>
      <c r="G2015" s="3">
        <v>5</v>
      </c>
      <c r="H2015" s="3">
        <v>1</v>
      </c>
      <c r="I2015" s="24">
        <v>1</v>
      </c>
      <c r="J2015" s="3">
        <v>2005</v>
      </c>
      <c r="K2015" s="4" t="e">
        <f>IF(M2015-(#REF!-J2015)&lt;=0,0,M2015-(#REF!-J2015))</f>
        <v>#REF!</v>
      </c>
      <c r="L2015" s="21">
        <f>VLOOKUP(A2015,Übersicht!$C$2:$F$67,4,FALSE)</f>
        <v>100</v>
      </c>
      <c r="M2015" s="21">
        <f>VLOOKUP(A2015,Übersicht!$C$2:$F$67,4,FALSE)</f>
        <v>100</v>
      </c>
      <c r="N2015" s="3" t="s">
        <v>67</v>
      </c>
      <c r="O2015" s="3">
        <v>1</v>
      </c>
      <c r="P2015" s="4">
        <f>VLOOKUP(A2015,Übersicht!$C$2:$I$67,7,FALSE)*100</f>
        <v>5</v>
      </c>
      <c r="Q2015" s="4" t="s">
        <v>67</v>
      </c>
      <c r="R2015" s="4">
        <f>VLOOKUP(A2015,Übersicht!$C$2:$J$67,8,FALSE)*100</f>
        <v>100</v>
      </c>
      <c r="S2015" s="4" t="str">
        <f>VLOOKUP(A2015,Übersicht!$C$2:$K$67,9,FALSE)</f>
        <v>-</v>
      </c>
      <c r="T2015" s="4" t="str">
        <f>VLOOKUP(A2015,Übersicht!$C$2:$L$67,10,FALSE)</f>
        <v>-</v>
      </c>
      <c r="U2015" s="26">
        <v>23113200</v>
      </c>
      <c r="V2015" s="25" t="str">
        <f>VLOOKUP(A2015,Übersicht!$C$2:$N$67,12,FALSE)</f>
        <v>-</v>
      </c>
      <c r="W2015" s="25" t="str">
        <f>VLOOKUP(A2015,Übersicht!$C$2:$O$67,13,FALSE)</f>
        <v>-</v>
      </c>
      <c r="X2015" s="4" t="s">
        <v>67</v>
      </c>
    </row>
    <row r="2016" spans="1:24" x14ac:dyDescent="0.35">
      <c r="A2016" s="3">
        <v>2300</v>
      </c>
      <c r="B2016" t="s">
        <v>15</v>
      </c>
      <c r="C2016" t="s">
        <v>87</v>
      </c>
      <c r="D2016" s="23">
        <v>0</v>
      </c>
      <c r="E2016" s="23">
        <v>0</v>
      </c>
      <c r="F2016" s="3">
        <v>2010</v>
      </c>
      <c r="G2016" s="3">
        <v>5</v>
      </c>
      <c r="H2016" s="3">
        <v>1</v>
      </c>
      <c r="I2016" s="24">
        <v>1</v>
      </c>
      <c r="J2016" s="3">
        <v>2005</v>
      </c>
      <c r="K2016" s="4" t="e">
        <f>IF(M2016-(#REF!-J2016)&lt;=0,0,M2016-(#REF!-J2016))</f>
        <v>#REF!</v>
      </c>
      <c r="L2016" s="21">
        <f>VLOOKUP(A2016,Übersicht!$C$2:$F$67,4,FALSE)</f>
        <v>100</v>
      </c>
      <c r="M2016" s="21">
        <f>VLOOKUP(A2016,Übersicht!$C$2:$F$67,4,FALSE)</f>
        <v>100</v>
      </c>
      <c r="N2016" s="3" t="s">
        <v>67</v>
      </c>
      <c r="O2016" s="3">
        <v>1</v>
      </c>
      <c r="P2016" s="4">
        <f>VLOOKUP(A2016,Übersicht!$C$2:$I$67,7,FALSE)*100</f>
        <v>5</v>
      </c>
      <c r="Q2016" s="4" t="s">
        <v>67</v>
      </c>
      <c r="R2016" s="4">
        <f>VLOOKUP(A2016,Übersicht!$C$2:$J$67,8,FALSE)*100</f>
        <v>100</v>
      </c>
      <c r="S2016" s="4" t="str">
        <f>VLOOKUP(A2016,Übersicht!$C$2:$K$67,9,FALSE)</f>
        <v>-</v>
      </c>
      <c r="T2016" s="4" t="str">
        <f>VLOOKUP(A2016,Übersicht!$C$2:$L$67,10,FALSE)</f>
        <v>-</v>
      </c>
      <c r="U2016" s="26">
        <v>13552000</v>
      </c>
      <c r="V2016" s="25" t="str">
        <f>VLOOKUP(A2016,Übersicht!$C$2:$N$67,12,FALSE)</f>
        <v>-</v>
      </c>
      <c r="W2016" s="25" t="str">
        <f>VLOOKUP(A2016,Übersicht!$C$2:$O$67,13,FALSE)</f>
        <v>-</v>
      </c>
      <c r="X2016" s="4" t="s">
        <v>67</v>
      </c>
    </row>
    <row r="2017" spans="1:24" x14ac:dyDescent="0.35">
      <c r="A2017" s="3">
        <v>2300</v>
      </c>
      <c r="B2017" t="s">
        <v>15</v>
      </c>
      <c r="C2017" t="s">
        <v>87</v>
      </c>
      <c r="D2017" s="23">
        <v>0</v>
      </c>
      <c r="E2017" s="23">
        <v>0</v>
      </c>
      <c r="F2017" s="3">
        <v>2011</v>
      </c>
      <c r="G2017" s="3">
        <v>5</v>
      </c>
      <c r="H2017" s="3">
        <v>1</v>
      </c>
      <c r="I2017" s="24">
        <v>1</v>
      </c>
      <c r="J2017" s="3">
        <v>2005</v>
      </c>
      <c r="K2017" s="4" t="e">
        <f>IF(M2017-(#REF!-J2017)&lt;=0,0,M2017-(#REF!-J2017))</f>
        <v>#REF!</v>
      </c>
      <c r="L2017" s="21">
        <f>VLOOKUP(A2017,Übersicht!$C$2:$F$67,4,FALSE)</f>
        <v>100</v>
      </c>
      <c r="M2017" s="21">
        <f>VLOOKUP(A2017,Übersicht!$C$2:$F$67,4,FALSE)</f>
        <v>100</v>
      </c>
      <c r="N2017" s="3" t="s">
        <v>67</v>
      </c>
      <c r="O2017" s="3">
        <v>1</v>
      </c>
      <c r="P2017" s="4">
        <f>VLOOKUP(A2017,Übersicht!$C$2:$I$67,7,FALSE)*100</f>
        <v>5</v>
      </c>
      <c r="Q2017" s="4" t="s">
        <v>67</v>
      </c>
      <c r="R2017" s="4">
        <f>VLOOKUP(A2017,Übersicht!$C$2:$J$67,8,FALSE)*100</f>
        <v>100</v>
      </c>
      <c r="S2017" s="4" t="str">
        <f>VLOOKUP(A2017,Übersicht!$C$2:$K$67,9,FALSE)</f>
        <v>-</v>
      </c>
      <c r="T2017" s="4" t="str">
        <f>VLOOKUP(A2017,Übersicht!$C$2:$L$67,10,FALSE)</f>
        <v>-</v>
      </c>
      <c r="U2017" s="26">
        <v>13552000</v>
      </c>
      <c r="V2017" s="25" t="str">
        <f>VLOOKUP(A2017,Übersicht!$C$2:$N$67,12,FALSE)</f>
        <v>-</v>
      </c>
      <c r="W2017" s="25" t="str">
        <f>VLOOKUP(A2017,Übersicht!$C$2:$O$67,13,FALSE)</f>
        <v>-</v>
      </c>
      <c r="X2017" s="4" t="s">
        <v>67</v>
      </c>
    </row>
    <row r="2018" spans="1:24" x14ac:dyDescent="0.35">
      <c r="A2018" s="3">
        <v>2300</v>
      </c>
      <c r="B2018" t="s">
        <v>15</v>
      </c>
      <c r="C2018" t="s">
        <v>87</v>
      </c>
      <c r="D2018" s="23">
        <v>0</v>
      </c>
      <c r="E2018" s="23">
        <v>0</v>
      </c>
      <c r="F2018" s="3">
        <v>2012</v>
      </c>
      <c r="G2018" s="3">
        <v>5</v>
      </c>
      <c r="H2018" s="3">
        <v>1</v>
      </c>
      <c r="I2018" s="24">
        <v>1</v>
      </c>
      <c r="J2018" s="3">
        <v>2005</v>
      </c>
      <c r="K2018" s="4" t="e">
        <f>IF(M2018-(#REF!-J2018)&lt;=0,0,M2018-(#REF!-J2018))</f>
        <v>#REF!</v>
      </c>
      <c r="L2018" s="21">
        <f>VLOOKUP(A2018,Übersicht!$C$2:$F$67,4,FALSE)</f>
        <v>100</v>
      </c>
      <c r="M2018" s="21">
        <f>VLOOKUP(A2018,Übersicht!$C$2:$F$67,4,FALSE)</f>
        <v>100</v>
      </c>
      <c r="N2018" s="3" t="s">
        <v>67</v>
      </c>
      <c r="O2018" s="3">
        <v>1</v>
      </c>
      <c r="P2018" s="4">
        <f>VLOOKUP(A2018,Übersicht!$C$2:$I$67,7,FALSE)*100</f>
        <v>5</v>
      </c>
      <c r="Q2018" s="4" t="s">
        <v>67</v>
      </c>
      <c r="R2018" s="4">
        <f>VLOOKUP(A2018,Übersicht!$C$2:$J$67,8,FALSE)*100</f>
        <v>100</v>
      </c>
      <c r="S2018" s="4" t="str">
        <f>VLOOKUP(A2018,Übersicht!$C$2:$K$67,9,FALSE)</f>
        <v>-</v>
      </c>
      <c r="T2018" s="4" t="str">
        <f>VLOOKUP(A2018,Übersicht!$C$2:$L$67,10,FALSE)</f>
        <v>-</v>
      </c>
      <c r="U2018" s="26">
        <v>18210500</v>
      </c>
      <c r="V2018" s="25" t="str">
        <f>VLOOKUP(A2018,Übersicht!$C$2:$N$67,12,FALSE)</f>
        <v>-</v>
      </c>
      <c r="W2018" s="25" t="str">
        <f>VLOOKUP(A2018,Übersicht!$C$2:$O$67,13,FALSE)</f>
        <v>-</v>
      </c>
      <c r="X2018" s="4" t="s">
        <v>67</v>
      </c>
    </row>
    <row r="2019" spans="1:24" x14ac:dyDescent="0.35">
      <c r="A2019" s="3">
        <v>2300</v>
      </c>
      <c r="B2019" t="s">
        <v>15</v>
      </c>
      <c r="C2019" t="s">
        <v>87</v>
      </c>
      <c r="D2019" s="23">
        <v>0</v>
      </c>
      <c r="E2019" s="23">
        <v>0</v>
      </c>
      <c r="F2019" s="3">
        <v>2013</v>
      </c>
      <c r="G2019" s="3">
        <v>5</v>
      </c>
      <c r="H2019" s="3">
        <v>1</v>
      </c>
      <c r="I2019" s="24">
        <v>1</v>
      </c>
      <c r="J2019" s="3">
        <v>2005</v>
      </c>
      <c r="K2019" s="4" t="e">
        <f>IF(M2019-(#REF!-J2019)&lt;=0,0,M2019-(#REF!-J2019))</f>
        <v>#REF!</v>
      </c>
      <c r="L2019" s="21">
        <f>VLOOKUP(A2019,Übersicht!$C$2:$F$67,4,FALSE)</f>
        <v>100</v>
      </c>
      <c r="M2019" s="21">
        <f>VLOOKUP(A2019,Übersicht!$C$2:$F$67,4,FALSE)</f>
        <v>100</v>
      </c>
      <c r="N2019" s="3" t="s">
        <v>67</v>
      </c>
      <c r="O2019" s="3">
        <v>1</v>
      </c>
      <c r="P2019" s="4">
        <f>VLOOKUP(A2019,Übersicht!$C$2:$I$67,7,FALSE)*100</f>
        <v>5</v>
      </c>
      <c r="Q2019" s="4" t="s">
        <v>67</v>
      </c>
      <c r="R2019" s="4">
        <f>VLOOKUP(A2019,Übersicht!$C$2:$J$67,8,FALSE)*100</f>
        <v>100</v>
      </c>
      <c r="S2019" s="4" t="str">
        <f>VLOOKUP(A2019,Übersicht!$C$2:$K$67,9,FALSE)</f>
        <v>-</v>
      </c>
      <c r="T2019" s="4" t="str">
        <f>VLOOKUP(A2019,Übersicht!$C$2:$L$67,10,FALSE)</f>
        <v>-</v>
      </c>
      <c r="U2019" s="26">
        <v>18210500</v>
      </c>
      <c r="V2019" s="25" t="str">
        <f>VLOOKUP(A2019,Übersicht!$C$2:$N$67,12,FALSE)</f>
        <v>-</v>
      </c>
      <c r="W2019" s="25" t="str">
        <f>VLOOKUP(A2019,Übersicht!$C$2:$O$67,13,FALSE)</f>
        <v>-</v>
      </c>
      <c r="X2019" s="4" t="s">
        <v>67</v>
      </c>
    </row>
    <row r="2020" spans="1:24" x14ac:dyDescent="0.35">
      <c r="A2020" s="3">
        <v>2300</v>
      </c>
      <c r="B2020" t="s">
        <v>15</v>
      </c>
      <c r="C2020" t="s">
        <v>87</v>
      </c>
      <c r="D2020" s="23">
        <v>0</v>
      </c>
      <c r="E2020" s="23">
        <v>0</v>
      </c>
      <c r="F2020" s="3">
        <v>2014</v>
      </c>
      <c r="G2020" s="3">
        <v>5</v>
      </c>
      <c r="H2020" s="3">
        <v>1</v>
      </c>
      <c r="I2020" s="24">
        <v>1</v>
      </c>
      <c r="J2020" s="3">
        <v>2005</v>
      </c>
      <c r="K2020" s="4" t="e">
        <f>IF(M2020-(#REF!-J2020)&lt;=0,0,M2020-(#REF!-J2020))</f>
        <v>#REF!</v>
      </c>
      <c r="L2020" s="21">
        <f>VLOOKUP(A2020,Übersicht!$C$2:$F$67,4,FALSE)</f>
        <v>100</v>
      </c>
      <c r="M2020" s="21">
        <f>VLOOKUP(A2020,Übersicht!$C$2:$F$67,4,FALSE)</f>
        <v>100</v>
      </c>
      <c r="N2020" s="3" t="s">
        <v>67</v>
      </c>
      <c r="O2020" s="3">
        <v>1</v>
      </c>
      <c r="P2020" s="4">
        <f>VLOOKUP(A2020,Übersicht!$C$2:$I$67,7,FALSE)*100</f>
        <v>5</v>
      </c>
      <c r="Q2020" s="4" t="s">
        <v>67</v>
      </c>
      <c r="R2020" s="4">
        <f>VLOOKUP(A2020,Übersicht!$C$2:$J$67,8,FALSE)*100</f>
        <v>100</v>
      </c>
      <c r="S2020" s="4" t="str">
        <f>VLOOKUP(A2020,Übersicht!$C$2:$K$67,9,FALSE)</f>
        <v>-</v>
      </c>
      <c r="T2020" s="4" t="str">
        <f>VLOOKUP(A2020,Übersicht!$C$2:$L$67,10,FALSE)</f>
        <v>-</v>
      </c>
      <c r="U2020" s="26">
        <v>16940000</v>
      </c>
      <c r="V2020" s="25" t="str">
        <f>VLOOKUP(A2020,Übersicht!$C$2:$N$67,12,FALSE)</f>
        <v>-</v>
      </c>
      <c r="W2020" s="25" t="str">
        <f>VLOOKUP(A2020,Übersicht!$C$2:$O$67,13,FALSE)</f>
        <v>-</v>
      </c>
      <c r="X2020" s="4" t="s">
        <v>67</v>
      </c>
    </row>
    <row r="2021" spans="1:24" x14ac:dyDescent="0.35">
      <c r="A2021" s="3">
        <v>2300</v>
      </c>
      <c r="B2021" t="s">
        <v>15</v>
      </c>
      <c r="C2021" t="s">
        <v>87</v>
      </c>
      <c r="D2021" s="23">
        <v>0</v>
      </c>
      <c r="E2021" s="23">
        <v>0</v>
      </c>
      <c r="F2021" s="3">
        <v>2015</v>
      </c>
      <c r="G2021" s="3">
        <v>5</v>
      </c>
      <c r="H2021" s="3">
        <v>1</v>
      </c>
      <c r="I2021" s="24">
        <v>1</v>
      </c>
      <c r="J2021" s="3">
        <v>2005</v>
      </c>
      <c r="K2021" s="4" t="e">
        <f>IF(M2021-(#REF!-J2021)&lt;=0,0,M2021-(#REF!-J2021))</f>
        <v>#REF!</v>
      </c>
      <c r="L2021" s="21">
        <f>VLOOKUP(A2021,Übersicht!$C$2:$F$67,4,FALSE)</f>
        <v>100</v>
      </c>
      <c r="M2021" s="21">
        <f>VLOOKUP(A2021,Übersicht!$C$2:$F$67,4,FALSE)</f>
        <v>100</v>
      </c>
      <c r="N2021" s="3" t="s">
        <v>67</v>
      </c>
      <c r="O2021" s="3">
        <v>1</v>
      </c>
      <c r="P2021" s="4">
        <f>VLOOKUP(A2021,Übersicht!$C$2:$I$67,7,FALSE)*100</f>
        <v>5</v>
      </c>
      <c r="Q2021" s="4" t="s">
        <v>67</v>
      </c>
      <c r="R2021" s="4">
        <f>VLOOKUP(A2021,Übersicht!$C$2:$J$67,8,FALSE)*100</f>
        <v>100</v>
      </c>
      <c r="S2021" s="4" t="str">
        <f>VLOOKUP(A2021,Übersicht!$C$2:$K$67,9,FALSE)</f>
        <v>-</v>
      </c>
      <c r="T2021" s="4" t="str">
        <f>VLOOKUP(A2021,Übersicht!$C$2:$L$67,10,FALSE)</f>
        <v>-</v>
      </c>
      <c r="U2021" s="26">
        <v>11519200</v>
      </c>
      <c r="V2021" s="25" t="str">
        <f>VLOOKUP(A2021,Übersicht!$C$2:$N$67,12,FALSE)</f>
        <v>-</v>
      </c>
      <c r="W2021" s="25" t="str">
        <f>VLOOKUP(A2021,Übersicht!$C$2:$O$67,13,FALSE)</f>
        <v>-</v>
      </c>
      <c r="X2021" s="4" t="s">
        <v>67</v>
      </c>
    </row>
    <row r="2022" spans="1:24" x14ac:dyDescent="0.35">
      <c r="A2022" s="3">
        <v>2300</v>
      </c>
      <c r="B2022" t="s">
        <v>15</v>
      </c>
      <c r="C2022" t="s">
        <v>87</v>
      </c>
      <c r="D2022" s="23">
        <v>0</v>
      </c>
      <c r="E2022" s="23">
        <v>0</v>
      </c>
      <c r="F2022" s="3">
        <v>2016</v>
      </c>
      <c r="G2022" s="3">
        <v>5</v>
      </c>
      <c r="H2022" s="3">
        <v>1</v>
      </c>
      <c r="I2022" s="24">
        <v>1</v>
      </c>
      <c r="J2022" s="3">
        <v>2005</v>
      </c>
      <c r="K2022" s="4" t="e">
        <f>IF(M2022-(#REF!-J2022)&lt;=0,0,M2022-(#REF!-J2022))</f>
        <v>#REF!</v>
      </c>
      <c r="L2022" s="21">
        <f>VLOOKUP(A2022,Übersicht!$C$2:$F$67,4,FALSE)</f>
        <v>100</v>
      </c>
      <c r="M2022" s="21">
        <f>VLOOKUP(A2022,Übersicht!$C$2:$F$67,4,FALSE)</f>
        <v>100</v>
      </c>
      <c r="N2022" s="3" t="s">
        <v>67</v>
      </c>
      <c r="O2022" s="3">
        <v>1</v>
      </c>
      <c r="P2022" s="4">
        <f>VLOOKUP(A2022,Übersicht!$C$2:$I$67,7,FALSE)*100</f>
        <v>5</v>
      </c>
      <c r="Q2022" s="4" t="s">
        <v>67</v>
      </c>
      <c r="R2022" s="4">
        <f>VLOOKUP(A2022,Übersicht!$C$2:$J$67,8,FALSE)*100</f>
        <v>100</v>
      </c>
      <c r="S2022" s="4" t="str">
        <f>VLOOKUP(A2022,Übersicht!$C$2:$K$67,9,FALSE)</f>
        <v>-</v>
      </c>
      <c r="T2022" s="4" t="str">
        <f>VLOOKUP(A2022,Übersicht!$C$2:$L$67,10,FALSE)</f>
        <v>-</v>
      </c>
      <c r="U2022" s="26">
        <v>11519200</v>
      </c>
      <c r="V2022" s="25" t="str">
        <f>VLOOKUP(A2022,Übersicht!$C$2:$N$67,12,FALSE)</f>
        <v>-</v>
      </c>
      <c r="W2022" s="25" t="str">
        <f>VLOOKUP(A2022,Übersicht!$C$2:$O$67,13,FALSE)</f>
        <v>-</v>
      </c>
      <c r="X2022" s="4" t="s">
        <v>67</v>
      </c>
    </row>
    <row r="2023" spans="1:24" x14ac:dyDescent="0.35">
      <c r="A2023" s="3">
        <v>2300</v>
      </c>
      <c r="B2023" t="s">
        <v>15</v>
      </c>
      <c r="C2023" t="s">
        <v>87</v>
      </c>
      <c r="D2023" s="23">
        <v>0</v>
      </c>
      <c r="E2023" s="23">
        <v>0</v>
      </c>
      <c r="F2023" s="3">
        <v>2017</v>
      </c>
      <c r="G2023" s="3">
        <v>5</v>
      </c>
      <c r="H2023" s="3">
        <v>1</v>
      </c>
      <c r="I2023" s="24">
        <v>1</v>
      </c>
      <c r="J2023" s="3">
        <v>2005</v>
      </c>
      <c r="K2023" s="4" t="e">
        <f>IF(M2023-(#REF!-J2023)&lt;=0,0,M2023-(#REF!-J2023))</f>
        <v>#REF!</v>
      </c>
      <c r="L2023" s="21">
        <f>VLOOKUP(A2023,Übersicht!$C$2:$F$67,4,FALSE)</f>
        <v>100</v>
      </c>
      <c r="M2023" s="21">
        <f>VLOOKUP(A2023,Übersicht!$C$2:$F$67,4,FALSE)</f>
        <v>100</v>
      </c>
      <c r="N2023" s="3" t="s">
        <v>67</v>
      </c>
      <c r="O2023" s="3">
        <v>1</v>
      </c>
      <c r="P2023" s="4">
        <f>VLOOKUP(A2023,Übersicht!$C$2:$I$67,7,FALSE)*100</f>
        <v>5</v>
      </c>
      <c r="Q2023" s="4" t="s">
        <v>67</v>
      </c>
      <c r="R2023" s="4">
        <f>VLOOKUP(A2023,Übersicht!$C$2:$J$67,8,FALSE)*100</f>
        <v>100</v>
      </c>
      <c r="S2023" s="4" t="str">
        <f>VLOOKUP(A2023,Übersicht!$C$2:$K$67,9,FALSE)</f>
        <v>-</v>
      </c>
      <c r="T2023" s="4" t="str">
        <f>VLOOKUP(A2023,Übersicht!$C$2:$L$67,10,FALSE)</f>
        <v>-</v>
      </c>
      <c r="U2023" s="26">
        <v>19057500</v>
      </c>
      <c r="V2023" s="25" t="str">
        <f>VLOOKUP(A2023,Übersicht!$C$2:$N$67,12,FALSE)</f>
        <v>-</v>
      </c>
      <c r="W2023" s="25" t="str">
        <f>VLOOKUP(A2023,Übersicht!$C$2:$O$67,13,FALSE)</f>
        <v>-</v>
      </c>
      <c r="X2023" s="4" t="s">
        <v>67</v>
      </c>
    </row>
    <row r="2024" spans="1:24" x14ac:dyDescent="0.35">
      <c r="A2024" s="3">
        <v>2300</v>
      </c>
      <c r="B2024" t="s">
        <v>15</v>
      </c>
      <c r="C2024" t="s">
        <v>87</v>
      </c>
      <c r="D2024" s="23">
        <v>0</v>
      </c>
      <c r="E2024" s="23">
        <v>0</v>
      </c>
      <c r="F2024" s="3">
        <v>2018</v>
      </c>
      <c r="G2024" s="3">
        <v>5</v>
      </c>
      <c r="H2024" s="3">
        <v>1</v>
      </c>
      <c r="I2024" s="24">
        <v>1</v>
      </c>
      <c r="J2024" s="3">
        <v>2005</v>
      </c>
      <c r="K2024" s="4" t="e">
        <f>IF(M2024-(#REF!-J2024)&lt;=0,0,M2024-(#REF!-J2024))</f>
        <v>#REF!</v>
      </c>
      <c r="L2024" s="21">
        <f>VLOOKUP(A2024,Übersicht!$C$2:$F$67,4,FALSE)</f>
        <v>100</v>
      </c>
      <c r="M2024" s="21">
        <f>VLOOKUP(A2024,Übersicht!$C$2:$F$67,4,FALSE)</f>
        <v>100</v>
      </c>
      <c r="N2024" s="3" t="s">
        <v>67</v>
      </c>
      <c r="O2024" s="3">
        <v>1</v>
      </c>
      <c r="P2024" s="4">
        <f>VLOOKUP(A2024,Übersicht!$C$2:$I$67,7,FALSE)*100</f>
        <v>5</v>
      </c>
      <c r="Q2024" s="4" t="s">
        <v>67</v>
      </c>
      <c r="R2024" s="4">
        <f>VLOOKUP(A2024,Übersicht!$C$2:$J$67,8,FALSE)*100</f>
        <v>100</v>
      </c>
      <c r="S2024" s="4" t="str">
        <f>VLOOKUP(A2024,Übersicht!$C$2:$K$67,9,FALSE)</f>
        <v>-</v>
      </c>
      <c r="T2024" s="4" t="str">
        <f>VLOOKUP(A2024,Übersicht!$C$2:$L$67,10,FALSE)</f>
        <v>-</v>
      </c>
      <c r="U2024" s="26">
        <v>811002.5</v>
      </c>
      <c r="V2024" s="25" t="str">
        <f>VLOOKUP(A2024,Übersicht!$C$2:$N$67,12,FALSE)</f>
        <v>-</v>
      </c>
      <c r="W2024" s="25" t="str">
        <f>VLOOKUP(A2024,Übersicht!$C$2:$O$67,13,FALSE)</f>
        <v>-</v>
      </c>
      <c r="X2024" s="4" t="s">
        <v>67</v>
      </c>
    </row>
    <row r="2025" spans="1:24" x14ac:dyDescent="0.35">
      <c r="A2025" s="3">
        <v>2300</v>
      </c>
      <c r="B2025" t="s">
        <v>15</v>
      </c>
      <c r="C2025" t="s">
        <v>87</v>
      </c>
      <c r="D2025" s="23">
        <v>0</v>
      </c>
      <c r="E2025" s="23">
        <v>0</v>
      </c>
      <c r="F2025" s="3">
        <v>2019</v>
      </c>
      <c r="G2025" s="3">
        <v>5</v>
      </c>
      <c r="H2025" s="3">
        <v>1</v>
      </c>
      <c r="I2025" s="24">
        <v>1</v>
      </c>
      <c r="J2025" s="3">
        <v>2004</v>
      </c>
      <c r="K2025" s="4" t="e">
        <f>IF(M2025-(#REF!-J2025)&lt;=0,0,M2025-(#REF!-J2025))</f>
        <v>#REF!</v>
      </c>
      <c r="L2025" s="21">
        <f>VLOOKUP(A2025,Übersicht!$C$2:$F$67,4,FALSE)</f>
        <v>100</v>
      </c>
      <c r="M2025" s="21">
        <f>VLOOKUP(A2025,Übersicht!$C$2:$F$67,4,FALSE)</f>
        <v>100</v>
      </c>
      <c r="N2025" s="3" t="s">
        <v>67</v>
      </c>
      <c r="O2025" s="3">
        <v>1</v>
      </c>
      <c r="P2025" s="4">
        <f>VLOOKUP(A2025,Übersicht!$C$2:$I$67,7,FALSE)*100</f>
        <v>5</v>
      </c>
      <c r="Q2025" s="4" t="s">
        <v>67</v>
      </c>
      <c r="R2025" s="4">
        <f>VLOOKUP(A2025,Übersicht!$C$2:$J$67,8,FALSE)*100</f>
        <v>100</v>
      </c>
      <c r="S2025" s="4" t="str">
        <f>VLOOKUP(A2025,Übersicht!$C$2:$K$67,9,FALSE)</f>
        <v>-</v>
      </c>
      <c r="T2025" s="4" t="str">
        <f>VLOOKUP(A2025,Übersicht!$C$2:$L$67,10,FALSE)</f>
        <v>-</v>
      </c>
      <c r="U2025" s="26">
        <v>13001450</v>
      </c>
      <c r="V2025" s="25" t="str">
        <f>VLOOKUP(A2025,Übersicht!$C$2:$N$67,12,FALSE)</f>
        <v>-</v>
      </c>
      <c r="W2025" s="25" t="str">
        <f>VLOOKUP(A2025,Übersicht!$C$2:$O$67,13,FALSE)</f>
        <v>-</v>
      </c>
      <c r="X2025" s="4" t="s">
        <v>67</v>
      </c>
    </row>
    <row r="2026" spans="1:24" x14ac:dyDescent="0.35">
      <c r="A2026" s="3">
        <v>2300</v>
      </c>
      <c r="B2026" t="s">
        <v>15</v>
      </c>
      <c r="C2026" t="s">
        <v>87</v>
      </c>
      <c r="D2026" s="23">
        <v>0</v>
      </c>
      <c r="E2026" s="23">
        <v>0</v>
      </c>
      <c r="F2026" s="3">
        <v>2020</v>
      </c>
      <c r="G2026" s="3">
        <v>5</v>
      </c>
      <c r="H2026" s="3">
        <v>1</v>
      </c>
      <c r="I2026" s="24">
        <v>1</v>
      </c>
      <c r="J2026" s="3">
        <v>2004</v>
      </c>
      <c r="K2026" s="4" t="e">
        <f>IF(M2026-(#REF!-J2026)&lt;=0,0,M2026-(#REF!-J2026))</f>
        <v>#REF!</v>
      </c>
      <c r="L2026" s="21">
        <f>VLOOKUP(A2026,Übersicht!$C$2:$F$67,4,FALSE)</f>
        <v>100</v>
      </c>
      <c r="M2026" s="21">
        <f>VLOOKUP(A2026,Übersicht!$C$2:$F$67,4,FALSE)</f>
        <v>100</v>
      </c>
      <c r="N2026" s="3" t="s">
        <v>67</v>
      </c>
      <c r="O2026" s="3">
        <v>1</v>
      </c>
      <c r="P2026" s="4">
        <f>VLOOKUP(A2026,Übersicht!$C$2:$I$67,7,FALSE)*100</f>
        <v>5</v>
      </c>
      <c r="Q2026" s="4" t="s">
        <v>67</v>
      </c>
      <c r="R2026" s="4">
        <f>VLOOKUP(A2026,Übersicht!$C$2:$J$67,8,FALSE)*100</f>
        <v>100</v>
      </c>
      <c r="S2026" s="4" t="str">
        <f>VLOOKUP(A2026,Übersicht!$C$2:$K$67,9,FALSE)</f>
        <v>-</v>
      </c>
      <c r="T2026" s="4" t="str">
        <f>VLOOKUP(A2026,Übersicht!$C$2:$L$67,10,FALSE)</f>
        <v>-</v>
      </c>
      <c r="U2026" s="26">
        <v>52895150</v>
      </c>
      <c r="V2026" s="25" t="str">
        <f>VLOOKUP(A2026,Übersicht!$C$2:$N$67,12,FALSE)</f>
        <v>-</v>
      </c>
      <c r="W2026" s="25" t="str">
        <f>VLOOKUP(A2026,Übersicht!$C$2:$O$67,13,FALSE)</f>
        <v>-</v>
      </c>
      <c r="X2026" s="4" t="s">
        <v>67</v>
      </c>
    </row>
    <row r="2027" spans="1:24" x14ac:dyDescent="0.35">
      <c r="A2027" s="3">
        <v>2300</v>
      </c>
      <c r="B2027" t="s">
        <v>15</v>
      </c>
      <c r="C2027" t="s">
        <v>87</v>
      </c>
      <c r="D2027" s="23">
        <v>0</v>
      </c>
      <c r="E2027" s="23">
        <v>0</v>
      </c>
      <c r="F2027" s="3">
        <v>2021</v>
      </c>
      <c r="G2027" s="3">
        <v>5</v>
      </c>
      <c r="H2027" s="3">
        <v>1</v>
      </c>
      <c r="I2027" s="24">
        <v>1</v>
      </c>
      <c r="J2027" s="3">
        <v>2004</v>
      </c>
      <c r="K2027" s="4" t="e">
        <f>IF(M2027-(#REF!-J2027)&lt;=0,0,M2027-(#REF!-J2027))</f>
        <v>#REF!</v>
      </c>
      <c r="L2027" s="21">
        <f>VLOOKUP(A2027,Übersicht!$C$2:$F$67,4,FALSE)</f>
        <v>100</v>
      </c>
      <c r="M2027" s="21">
        <f>VLOOKUP(A2027,Übersicht!$C$2:$F$67,4,FALSE)</f>
        <v>100</v>
      </c>
      <c r="N2027" s="3" t="s">
        <v>67</v>
      </c>
      <c r="O2027" s="3">
        <v>1</v>
      </c>
      <c r="P2027" s="4">
        <f>VLOOKUP(A2027,Übersicht!$C$2:$I$67,7,FALSE)*100</f>
        <v>5</v>
      </c>
      <c r="Q2027" s="4" t="s">
        <v>67</v>
      </c>
      <c r="R2027" s="4">
        <f>VLOOKUP(A2027,Übersicht!$C$2:$J$67,8,FALSE)*100</f>
        <v>100</v>
      </c>
      <c r="S2027" s="4" t="str">
        <f>VLOOKUP(A2027,Übersicht!$C$2:$K$67,9,FALSE)</f>
        <v>-</v>
      </c>
      <c r="T2027" s="4" t="str">
        <f>VLOOKUP(A2027,Übersicht!$C$2:$L$67,10,FALSE)</f>
        <v>-</v>
      </c>
      <c r="U2027" s="26">
        <v>52471650</v>
      </c>
      <c r="V2027" s="25" t="str">
        <f>VLOOKUP(A2027,Übersicht!$C$2:$N$67,12,FALSE)</f>
        <v>-</v>
      </c>
      <c r="W2027" s="25" t="str">
        <f>VLOOKUP(A2027,Übersicht!$C$2:$O$67,13,FALSE)</f>
        <v>-</v>
      </c>
      <c r="X2027" s="4" t="s">
        <v>67</v>
      </c>
    </row>
    <row r="2028" spans="1:24" x14ac:dyDescent="0.35">
      <c r="A2028" s="3">
        <v>2300</v>
      </c>
      <c r="B2028" t="s">
        <v>15</v>
      </c>
      <c r="C2028" t="s">
        <v>87</v>
      </c>
      <c r="D2028" s="23">
        <v>0</v>
      </c>
      <c r="E2028" s="23">
        <v>0</v>
      </c>
      <c r="F2028" s="3">
        <v>2022</v>
      </c>
      <c r="G2028" s="3">
        <v>5</v>
      </c>
      <c r="H2028" s="3">
        <v>1</v>
      </c>
      <c r="I2028" s="24">
        <v>1</v>
      </c>
      <c r="J2028" s="3">
        <v>2004</v>
      </c>
      <c r="K2028" s="4" t="e">
        <f>IF(M2028-(#REF!-J2028)&lt;=0,0,M2028-(#REF!-J2028))</f>
        <v>#REF!</v>
      </c>
      <c r="L2028" s="21">
        <f>VLOOKUP(A2028,Übersicht!$C$2:$F$67,4,FALSE)</f>
        <v>100</v>
      </c>
      <c r="M2028" s="21">
        <f>VLOOKUP(A2028,Übersicht!$C$2:$F$67,4,FALSE)</f>
        <v>100</v>
      </c>
      <c r="N2028" s="3" t="s">
        <v>67</v>
      </c>
      <c r="O2028" s="3">
        <v>1</v>
      </c>
      <c r="P2028" s="4">
        <f>VLOOKUP(A2028,Übersicht!$C$2:$I$67,7,FALSE)*100</f>
        <v>5</v>
      </c>
      <c r="Q2028" s="4" t="s">
        <v>67</v>
      </c>
      <c r="R2028" s="4">
        <f>VLOOKUP(A2028,Übersicht!$C$2:$J$67,8,FALSE)*100</f>
        <v>100</v>
      </c>
      <c r="S2028" s="4" t="str">
        <f>VLOOKUP(A2028,Übersicht!$C$2:$K$67,9,FALSE)</f>
        <v>-</v>
      </c>
      <c r="T2028" s="4" t="str">
        <f>VLOOKUP(A2028,Übersicht!$C$2:$L$67,10,FALSE)</f>
        <v>-</v>
      </c>
      <c r="U2028" s="26">
        <v>2689225</v>
      </c>
      <c r="V2028" s="25" t="str">
        <f>VLOOKUP(A2028,Übersicht!$C$2:$N$67,12,FALSE)</f>
        <v>-</v>
      </c>
      <c r="W2028" s="25" t="str">
        <f>VLOOKUP(A2028,Übersicht!$C$2:$O$67,13,FALSE)</f>
        <v>-</v>
      </c>
      <c r="X2028" s="4" t="s">
        <v>67</v>
      </c>
    </row>
    <row r="2029" spans="1:24" x14ac:dyDescent="0.35">
      <c r="A2029" s="3">
        <v>2300</v>
      </c>
      <c r="B2029" t="s">
        <v>15</v>
      </c>
      <c r="C2029" t="s">
        <v>87</v>
      </c>
      <c r="D2029" s="23">
        <v>0</v>
      </c>
      <c r="E2029" s="23">
        <v>0</v>
      </c>
      <c r="F2029" s="3">
        <v>2023</v>
      </c>
      <c r="G2029" s="3">
        <v>5</v>
      </c>
      <c r="H2029" s="3">
        <v>1</v>
      </c>
      <c r="I2029" s="24">
        <v>1</v>
      </c>
      <c r="J2029" s="3">
        <v>2003</v>
      </c>
      <c r="K2029" s="4" t="e">
        <f>IF(M2029-(#REF!-J2029)&lt;=0,0,M2029-(#REF!-J2029))</f>
        <v>#REF!</v>
      </c>
      <c r="L2029" s="21">
        <f>VLOOKUP(A2029,Übersicht!$C$2:$F$67,4,FALSE)</f>
        <v>100</v>
      </c>
      <c r="M2029" s="21">
        <f>VLOOKUP(A2029,Übersicht!$C$2:$F$67,4,FALSE)</f>
        <v>100</v>
      </c>
      <c r="N2029" s="3" t="s">
        <v>67</v>
      </c>
      <c r="O2029" s="3">
        <v>1</v>
      </c>
      <c r="P2029" s="4">
        <f>VLOOKUP(A2029,Übersicht!$C$2:$I$67,7,FALSE)*100</f>
        <v>5</v>
      </c>
      <c r="Q2029" s="4" t="s">
        <v>67</v>
      </c>
      <c r="R2029" s="4">
        <f>VLOOKUP(A2029,Übersicht!$C$2:$J$67,8,FALSE)*100</f>
        <v>100</v>
      </c>
      <c r="S2029" s="4" t="str">
        <f>VLOOKUP(A2029,Übersicht!$C$2:$K$67,9,FALSE)</f>
        <v>-</v>
      </c>
      <c r="T2029" s="4" t="str">
        <f>VLOOKUP(A2029,Übersicht!$C$2:$L$67,10,FALSE)</f>
        <v>-</v>
      </c>
      <c r="U2029" s="26">
        <v>22699600</v>
      </c>
      <c r="V2029" s="25" t="str">
        <f>VLOOKUP(A2029,Übersicht!$C$2:$N$67,12,FALSE)</f>
        <v>-</v>
      </c>
      <c r="W2029" s="25" t="str">
        <f>VLOOKUP(A2029,Übersicht!$C$2:$O$67,13,FALSE)</f>
        <v>-</v>
      </c>
      <c r="X2029" s="4" t="s">
        <v>67</v>
      </c>
    </row>
    <row r="2030" spans="1:24" x14ac:dyDescent="0.35">
      <c r="A2030" s="3">
        <v>2300</v>
      </c>
      <c r="B2030" t="s">
        <v>15</v>
      </c>
      <c r="C2030" t="s">
        <v>87</v>
      </c>
      <c r="D2030" s="23">
        <v>0</v>
      </c>
      <c r="E2030" s="23">
        <v>0</v>
      </c>
      <c r="F2030" s="3">
        <v>2024</v>
      </c>
      <c r="G2030" s="3">
        <v>5</v>
      </c>
      <c r="H2030" s="3">
        <v>1</v>
      </c>
      <c r="I2030" s="24">
        <v>1</v>
      </c>
      <c r="J2030" s="3">
        <v>2003</v>
      </c>
      <c r="K2030" s="4" t="e">
        <f>IF(M2030-(#REF!-J2030)&lt;=0,0,M2030-(#REF!-J2030))</f>
        <v>#REF!</v>
      </c>
      <c r="L2030" s="21">
        <f>VLOOKUP(A2030,Übersicht!$C$2:$F$67,4,FALSE)</f>
        <v>100</v>
      </c>
      <c r="M2030" s="21">
        <f>VLOOKUP(A2030,Übersicht!$C$2:$F$67,4,FALSE)</f>
        <v>100</v>
      </c>
      <c r="N2030" s="3" t="s">
        <v>67</v>
      </c>
      <c r="O2030" s="3">
        <v>1</v>
      </c>
      <c r="P2030" s="4">
        <f>VLOOKUP(A2030,Übersicht!$C$2:$I$67,7,FALSE)*100</f>
        <v>5</v>
      </c>
      <c r="Q2030" s="4" t="s">
        <v>67</v>
      </c>
      <c r="R2030" s="4">
        <f>VLOOKUP(A2030,Übersicht!$C$2:$J$67,8,FALSE)*100</f>
        <v>100</v>
      </c>
      <c r="S2030" s="4" t="str">
        <f>VLOOKUP(A2030,Übersicht!$C$2:$K$67,9,FALSE)</f>
        <v>-</v>
      </c>
      <c r="T2030" s="4" t="str">
        <f>VLOOKUP(A2030,Übersicht!$C$2:$L$67,10,FALSE)</f>
        <v>-</v>
      </c>
      <c r="U2030" s="26">
        <v>3244857</v>
      </c>
      <c r="V2030" s="25" t="str">
        <f>VLOOKUP(A2030,Übersicht!$C$2:$N$67,12,FALSE)</f>
        <v>-</v>
      </c>
      <c r="W2030" s="25" t="str">
        <f>VLOOKUP(A2030,Übersicht!$C$2:$O$67,13,FALSE)</f>
        <v>-</v>
      </c>
      <c r="X2030" s="4" t="s">
        <v>67</v>
      </c>
    </row>
    <row r="2031" spans="1:24" x14ac:dyDescent="0.35">
      <c r="A2031" s="3">
        <v>2300</v>
      </c>
      <c r="B2031" t="s">
        <v>15</v>
      </c>
      <c r="C2031" t="s">
        <v>87</v>
      </c>
      <c r="D2031" s="23">
        <v>0</v>
      </c>
      <c r="E2031" s="23">
        <v>0</v>
      </c>
      <c r="F2031" s="3">
        <v>2025</v>
      </c>
      <c r="G2031" s="3">
        <v>5</v>
      </c>
      <c r="H2031" s="3">
        <v>1</v>
      </c>
      <c r="I2031" s="24">
        <v>1</v>
      </c>
      <c r="J2031" s="3">
        <v>2002</v>
      </c>
      <c r="K2031" s="4" t="e">
        <f>IF(M2031-(#REF!-J2031)&lt;=0,0,M2031-(#REF!-J2031))</f>
        <v>#REF!</v>
      </c>
      <c r="L2031" s="21">
        <f>VLOOKUP(A2031,Übersicht!$C$2:$F$67,4,FALSE)</f>
        <v>100</v>
      </c>
      <c r="M2031" s="21">
        <f>VLOOKUP(A2031,Übersicht!$C$2:$F$67,4,FALSE)</f>
        <v>100</v>
      </c>
      <c r="N2031" s="3" t="s">
        <v>67</v>
      </c>
      <c r="O2031" s="3">
        <v>1</v>
      </c>
      <c r="P2031" s="4">
        <f>VLOOKUP(A2031,Übersicht!$C$2:$I$67,7,FALSE)*100</f>
        <v>5</v>
      </c>
      <c r="Q2031" s="4" t="s">
        <v>67</v>
      </c>
      <c r="R2031" s="4">
        <f>VLOOKUP(A2031,Übersicht!$C$2:$J$67,8,FALSE)*100</f>
        <v>100</v>
      </c>
      <c r="S2031" s="4" t="str">
        <f>VLOOKUP(A2031,Übersicht!$C$2:$K$67,9,FALSE)</f>
        <v>-</v>
      </c>
      <c r="T2031" s="4" t="str">
        <f>VLOOKUP(A2031,Übersicht!$C$2:$L$67,10,FALSE)</f>
        <v>-</v>
      </c>
      <c r="U2031" s="26">
        <v>2128087.5</v>
      </c>
      <c r="V2031" s="25" t="str">
        <f>VLOOKUP(A2031,Übersicht!$C$2:$N$67,12,FALSE)</f>
        <v>-</v>
      </c>
      <c r="W2031" s="25" t="str">
        <f>VLOOKUP(A2031,Übersicht!$C$2:$O$67,13,FALSE)</f>
        <v>-</v>
      </c>
      <c r="X2031" s="4" t="s">
        <v>67</v>
      </c>
    </row>
    <row r="2032" spans="1:24" x14ac:dyDescent="0.35">
      <c r="A2032" s="3">
        <v>2300</v>
      </c>
      <c r="B2032" t="s">
        <v>15</v>
      </c>
      <c r="C2032" t="s">
        <v>87</v>
      </c>
      <c r="D2032" s="23">
        <v>0</v>
      </c>
      <c r="E2032" s="23">
        <v>0</v>
      </c>
      <c r="F2032" s="3">
        <v>2026</v>
      </c>
      <c r="G2032" s="3">
        <v>5</v>
      </c>
      <c r="H2032" s="3">
        <v>1</v>
      </c>
      <c r="I2032" s="24">
        <v>1</v>
      </c>
      <c r="J2032" s="3">
        <v>2002</v>
      </c>
      <c r="K2032" s="4" t="e">
        <f>IF(M2032-(#REF!-J2032)&lt;=0,0,M2032-(#REF!-J2032))</f>
        <v>#REF!</v>
      </c>
      <c r="L2032" s="21">
        <f>VLOOKUP(A2032,Übersicht!$C$2:$F$67,4,FALSE)</f>
        <v>100</v>
      </c>
      <c r="M2032" s="21">
        <f>VLOOKUP(A2032,Übersicht!$C$2:$F$67,4,FALSE)</f>
        <v>100</v>
      </c>
      <c r="N2032" s="3" t="s">
        <v>67</v>
      </c>
      <c r="O2032" s="3">
        <v>1</v>
      </c>
      <c r="P2032" s="4">
        <f>VLOOKUP(A2032,Übersicht!$C$2:$I$67,7,FALSE)*100</f>
        <v>5</v>
      </c>
      <c r="Q2032" s="4" t="s">
        <v>67</v>
      </c>
      <c r="R2032" s="4">
        <f>VLOOKUP(A2032,Übersicht!$C$2:$J$67,8,FALSE)*100</f>
        <v>100</v>
      </c>
      <c r="S2032" s="4" t="str">
        <f>VLOOKUP(A2032,Übersicht!$C$2:$K$67,9,FALSE)</f>
        <v>-</v>
      </c>
      <c r="T2032" s="4" t="str">
        <f>VLOOKUP(A2032,Übersicht!$C$2:$L$67,10,FALSE)</f>
        <v>-</v>
      </c>
      <c r="U2032" s="26">
        <v>1897280.0000000002</v>
      </c>
      <c r="V2032" s="25" t="str">
        <f>VLOOKUP(A2032,Übersicht!$C$2:$N$67,12,FALSE)</f>
        <v>-</v>
      </c>
      <c r="W2032" s="25" t="str">
        <f>VLOOKUP(A2032,Übersicht!$C$2:$O$67,13,FALSE)</f>
        <v>-</v>
      </c>
      <c r="X2032" s="4" t="s">
        <v>67</v>
      </c>
    </row>
    <row r="2033" spans="1:24" x14ac:dyDescent="0.35">
      <c r="A2033" s="3">
        <v>2300</v>
      </c>
      <c r="B2033" t="s">
        <v>15</v>
      </c>
      <c r="C2033" t="s">
        <v>87</v>
      </c>
      <c r="D2033" s="23">
        <v>0</v>
      </c>
      <c r="E2033" s="23">
        <v>0</v>
      </c>
      <c r="F2033" s="3">
        <v>2027</v>
      </c>
      <c r="G2033" s="3">
        <v>5</v>
      </c>
      <c r="H2033" s="3">
        <v>1</v>
      </c>
      <c r="I2033" s="24">
        <v>1</v>
      </c>
      <c r="J2033" s="3">
        <v>2001</v>
      </c>
      <c r="K2033" s="4" t="e">
        <f>IF(M2033-(#REF!-J2033)&lt;=0,0,M2033-(#REF!-J2033))</f>
        <v>#REF!</v>
      </c>
      <c r="L2033" s="21">
        <f>VLOOKUP(A2033,Übersicht!$C$2:$F$67,4,FALSE)</f>
        <v>100</v>
      </c>
      <c r="M2033" s="21">
        <f>VLOOKUP(A2033,Übersicht!$C$2:$F$67,4,FALSE)</f>
        <v>100</v>
      </c>
      <c r="N2033" s="3" t="s">
        <v>67</v>
      </c>
      <c r="O2033" s="3">
        <v>1</v>
      </c>
      <c r="P2033" s="4">
        <f>VLOOKUP(A2033,Übersicht!$C$2:$I$67,7,FALSE)*100</f>
        <v>5</v>
      </c>
      <c r="Q2033" s="4" t="s">
        <v>67</v>
      </c>
      <c r="R2033" s="4">
        <f>VLOOKUP(A2033,Übersicht!$C$2:$J$67,8,FALSE)*100</f>
        <v>100</v>
      </c>
      <c r="S2033" s="4" t="str">
        <f>VLOOKUP(A2033,Übersicht!$C$2:$K$67,9,FALSE)</f>
        <v>-</v>
      </c>
      <c r="T2033" s="4" t="str">
        <f>VLOOKUP(A2033,Übersicht!$C$2:$L$67,10,FALSE)</f>
        <v>-</v>
      </c>
      <c r="U2033" s="26">
        <v>5627468</v>
      </c>
      <c r="V2033" s="25" t="str">
        <f>VLOOKUP(A2033,Übersicht!$C$2:$N$67,12,FALSE)</f>
        <v>-</v>
      </c>
      <c r="W2033" s="25" t="str">
        <f>VLOOKUP(A2033,Übersicht!$C$2:$O$67,13,FALSE)</f>
        <v>-</v>
      </c>
      <c r="X2033" s="4" t="s">
        <v>67</v>
      </c>
    </row>
    <row r="2034" spans="1:24" x14ac:dyDescent="0.35">
      <c r="A2034" s="3">
        <v>2300</v>
      </c>
      <c r="B2034" t="s">
        <v>15</v>
      </c>
      <c r="C2034" t="s">
        <v>87</v>
      </c>
      <c r="D2034" s="23">
        <v>0</v>
      </c>
      <c r="E2034" s="23">
        <v>0</v>
      </c>
      <c r="F2034" s="3">
        <v>2028</v>
      </c>
      <c r="G2034" s="3">
        <v>5</v>
      </c>
      <c r="H2034" s="3">
        <v>1</v>
      </c>
      <c r="I2034" s="24">
        <v>1</v>
      </c>
      <c r="J2034" s="3">
        <v>2001</v>
      </c>
      <c r="K2034" s="4" t="e">
        <f>IF(M2034-(#REF!-J2034)&lt;=0,0,M2034-(#REF!-J2034))</f>
        <v>#REF!</v>
      </c>
      <c r="L2034" s="21">
        <f>VLOOKUP(A2034,Übersicht!$C$2:$F$67,4,FALSE)</f>
        <v>100</v>
      </c>
      <c r="M2034" s="21">
        <f>VLOOKUP(A2034,Übersicht!$C$2:$F$67,4,FALSE)</f>
        <v>100</v>
      </c>
      <c r="N2034" s="3" t="s">
        <v>67</v>
      </c>
      <c r="O2034" s="3">
        <v>1</v>
      </c>
      <c r="P2034" s="4">
        <f>VLOOKUP(A2034,Übersicht!$C$2:$I$67,7,FALSE)*100</f>
        <v>5</v>
      </c>
      <c r="Q2034" s="4" t="s">
        <v>67</v>
      </c>
      <c r="R2034" s="4">
        <f>VLOOKUP(A2034,Übersicht!$C$2:$J$67,8,FALSE)*100</f>
        <v>100</v>
      </c>
      <c r="S2034" s="4" t="str">
        <f>VLOOKUP(A2034,Übersicht!$C$2:$K$67,9,FALSE)</f>
        <v>-</v>
      </c>
      <c r="T2034" s="4" t="str">
        <f>VLOOKUP(A2034,Übersicht!$C$2:$L$67,10,FALSE)</f>
        <v>-</v>
      </c>
      <c r="U2034" s="26">
        <v>2371600</v>
      </c>
      <c r="V2034" s="25" t="str">
        <f>VLOOKUP(A2034,Übersicht!$C$2:$N$67,12,FALSE)</f>
        <v>-</v>
      </c>
      <c r="W2034" s="25" t="str">
        <f>VLOOKUP(A2034,Übersicht!$C$2:$O$67,13,FALSE)</f>
        <v>-</v>
      </c>
      <c r="X2034" s="4" t="s">
        <v>67</v>
      </c>
    </row>
    <row r="2035" spans="1:24" x14ac:dyDescent="0.35">
      <c r="A2035" s="3">
        <v>2300</v>
      </c>
      <c r="B2035" t="s">
        <v>15</v>
      </c>
      <c r="C2035" t="s">
        <v>87</v>
      </c>
      <c r="D2035" s="23">
        <v>0</v>
      </c>
      <c r="E2035" s="23">
        <v>0</v>
      </c>
      <c r="F2035" s="3">
        <v>2029</v>
      </c>
      <c r="G2035" s="3">
        <v>5</v>
      </c>
      <c r="H2035" s="3">
        <v>1</v>
      </c>
      <c r="I2035" s="24">
        <v>1</v>
      </c>
      <c r="J2035" s="3">
        <v>2001</v>
      </c>
      <c r="K2035" s="4" t="e">
        <f>IF(M2035-(#REF!-J2035)&lt;=0,0,M2035-(#REF!-J2035))</f>
        <v>#REF!</v>
      </c>
      <c r="L2035" s="21">
        <f>VLOOKUP(A2035,Übersicht!$C$2:$F$67,4,FALSE)</f>
        <v>100</v>
      </c>
      <c r="M2035" s="21">
        <f>VLOOKUP(A2035,Übersicht!$C$2:$F$67,4,FALSE)</f>
        <v>100</v>
      </c>
      <c r="N2035" s="3" t="s">
        <v>67</v>
      </c>
      <c r="O2035" s="3">
        <v>1</v>
      </c>
      <c r="P2035" s="4">
        <f>VLOOKUP(A2035,Übersicht!$C$2:$I$67,7,FALSE)*100</f>
        <v>5</v>
      </c>
      <c r="Q2035" s="4" t="s">
        <v>67</v>
      </c>
      <c r="R2035" s="4">
        <f>VLOOKUP(A2035,Übersicht!$C$2:$J$67,8,FALSE)*100</f>
        <v>100</v>
      </c>
      <c r="S2035" s="4" t="str">
        <f>VLOOKUP(A2035,Übersicht!$C$2:$K$67,9,FALSE)</f>
        <v>-</v>
      </c>
      <c r="T2035" s="4" t="str">
        <f>VLOOKUP(A2035,Übersicht!$C$2:$L$67,10,FALSE)</f>
        <v>-</v>
      </c>
      <c r="U2035" s="26">
        <v>2541000</v>
      </c>
      <c r="V2035" s="25" t="str">
        <f>VLOOKUP(A2035,Übersicht!$C$2:$N$67,12,FALSE)</f>
        <v>-</v>
      </c>
      <c r="W2035" s="25" t="str">
        <f>VLOOKUP(A2035,Übersicht!$C$2:$O$67,13,FALSE)</f>
        <v>-</v>
      </c>
      <c r="X2035" s="4" t="s">
        <v>67</v>
      </c>
    </row>
    <row r="2036" spans="1:24" x14ac:dyDescent="0.35">
      <c r="A2036" s="3">
        <v>2300</v>
      </c>
      <c r="B2036" t="s">
        <v>15</v>
      </c>
      <c r="C2036" t="s">
        <v>87</v>
      </c>
      <c r="D2036" s="23">
        <v>0</v>
      </c>
      <c r="E2036" s="23">
        <v>0</v>
      </c>
      <c r="F2036" s="3">
        <v>2030</v>
      </c>
      <c r="G2036" s="3">
        <v>5</v>
      </c>
      <c r="H2036" s="3">
        <v>1</v>
      </c>
      <c r="I2036" s="24">
        <v>1</v>
      </c>
      <c r="J2036" s="3">
        <v>2001</v>
      </c>
      <c r="K2036" s="4" t="e">
        <f>IF(M2036-(#REF!-J2036)&lt;=0,0,M2036-(#REF!-J2036))</f>
        <v>#REF!</v>
      </c>
      <c r="L2036" s="21">
        <f>VLOOKUP(A2036,Übersicht!$C$2:$F$67,4,FALSE)</f>
        <v>100</v>
      </c>
      <c r="M2036" s="21">
        <f>VLOOKUP(A2036,Übersicht!$C$2:$F$67,4,FALSE)</f>
        <v>100</v>
      </c>
      <c r="N2036" s="3" t="s">
        <v>67</v>
      </c>
      <c r="O2036" s="3">
        <v>1</v>
      </c>
      <c r="P2036" s="4">
        <f>VLOOKUP(A2036,Übersicht!$C$2:$I$67,7,FALSE)*100</f>
        <v>5</v>
      </c>
      <c r="Q2036" s="4" t="s">
        <v>67</v>
      </c>
      <c r="R2036" s="4">
        <f>VLOOKUP(A2036,Übersicht!$C$2:$J$67,8,FALSE)*100</f>
        <v>100</v>
      </c>
      <c r="S2036" s="4" t="str">
        <f>VLOOKUP(A2036,Übersicht!$C$2:$K$67,9,FALSE)</f>
        <v>-</v>
      </c>
      <c r="T2036" s="4" t="str">
        <f>VLOOKUP(A2036,Übersicht!$C$2:$L$67,10,FALSE)</f>
        <v>-</v>
      </c>
      <c r="U2036" s="26">
        <v>2128087.5</v>
      </c>
      <c r="V2036" s="25" t="str">
        <f>VLOOKUP(A2036,Übersicht!$C$2:$N$67,12,FALSE)</f>
        <v>-</v>
      </c>
      <c r="W2036" s="25" t="str">
        <f>VLOOKUP(A2036,Übersicht!$C$2:$O$67,13,FALSE)</f>
        <v>-</v>
      </c>
      <c r="X2036" s="4" t="s">
        <v>67</v>
      </c>
    </row>
    <row r="2037" spans="1:24" x14ac:dyDescent="0.35">
      <c r="A2037" s="3">
        <v>2300</v>
      </c>
      <c r="B2037" t="s">
        <v>15</v>
      </c>
      <c r="C2037" t="s">
        <v>87</v>
      </c>
      <c r="D2037" s="23">
        <v>0</v>
      </c>
      <c r="E2037" s="23">
        <v>0</v>
      </c>
      <c r="F2037" s="3">
        <v>2031</v>
      </c>
      <c r="G2037" s="3">
        <v>5</v>
      </c>
      <c r="H2037" s="3">
        <v>1</v>
      </c>
      <c r="I2037" s="24">
        <v>1</v>
      </c>
      <c r="J2037" s="3">
        <v>2001</v>
      </c>
      <c r="K2037" s="4" t="e">
        <f>IF(M2037-(#REF!-J2037)&lt;=0,0,M2037-(#REF!-J2037))</f>
        <v>#REF!</v>
      </c>
      <c r="L2037" s="21">
        <f>VLOOKUP(A2037,Übersicht!$C$2:$F$67,4,FALSE)</f>
        <v>100</v>
      </c>
      <c r="M2037" s="21">
        <f>VLOOKUP(A2037,Übersicht!$C$2:$F$67,4,FALSE)</f>
        <v>100</v>
      </c>
      <c r="N2037" s="3" t="s">
        <v>67</v>
      </c>
      <c r="O2037" s="3">
        <v>1</v>
      </c>
      <c r="P2037" s="4">
        <f>VLOOKUP(A2037,Übersicht!$C$2:$I$67,7,FALSE)*100</f>
        <v>5</v>
      </c>
      <c r="Q2037" s="4" t="s">
        <v>67</v>
      </c>
      <c r="R2037" s="4">
        <f>VLOOKUP(A2037,Übersicht!$C$2:$J$67,8,FALSE)*100</f>
        <v>100</v>
      </c>
      <c r="S2037" s="4" t="str">
        <f>VLOOKUP(A2037,Übersicht!$C$2:$K$67,9,FALSE)</f>
        <v>-</v>
      </c>
      <c r="T2037" s="4" t="str">
        <f>VLOOKUP(A2037,Übersicht!$C$2:$L$67,10,FALSE)</f>
        <v>-</v>
      </c>
      <c r="U2037" s="26">
        <v>1905750</v>
      </c>
      <c r="V2037" s="25" t="str">
        <f>VLOOKUP(A2037,Übersicht!$C$2:$N$67,12,FALSE)</f>
        <v>-</v>
      </c>
      <c r="W2037" s="25" t="str">
        <f>VLOOKUP(A2037,Übersicht!$C$2:$O$67,13,FALSE)</f>
        <v>-</v>
      </c>
      <c r="X2037" s="4" t="s">
        <v>67</v>
      </c>
    </row>
    <row r="2038" spans="1:24" x14ac:dyDescent="0.35">
      <c r="A2038" s="3">
        <v>2300</v>
      </c>
      <c r="B2038" t="s">
        <v>15</v>
      </c>
      <c r="C2038" t="s">
        <v>87</v>
      </c>
      <c r="D2038" s="23">
        <v>0</v>
      </c>
      <c r="E2038" s="23">
        <v>0</v>
      </c>
      <c r="F2038" s="3">
        <v>2032</v>
      </c>
      <c r="G2038" s="3">
        <v>5</v>
      </c>
      <c r="H2038" s="3">
        <v>1</v>
      </c>
      <c r="I2038" s="24">
        <v>1</v>
      </c>
      <c r="J2038" s="3">
        <v>2000</v>
      </c>
      <c r="K2038" s="4" t="e">
        <f>IF(M2038-(#REF!-J2038)&lt;=0,0,M2038-(#REF!-J2038))</f>
        <v>#REF!</v>
      </c>
      <c r="L2038" s="21">
        <f>VLOOKUP(A2038,Übersicht!$C$2:$F$67,4,FALSE)</f>
        <v>100</v>
      </c>
      <c r="M2038" s="21">
        <f>VLOOKUP(A2038,Übersicht!$C$2:$F$67,4,FALSE)</f>
        <v>100</v>
      </c>
      <c r="N2038" s="3" t="s">
        <v>67</v>
      </c>
      <c r="O2038" s="3">
        <v>1</v>
      </c>
      <c r="P2038" s="4">
        <f>VLOOKUP(A2038,Übersicht!$C$2:$I$67,7,FALSE)*100</f>
        <v>5</v>
      </c>
      <c r="Q2038" s="4" t="s">
        <v>67</v>
      </c>
      <c r="R2038" s="4">
        <f>VLOOKUP(A2038,Übersicht!$C$2:$J$67,8,FALSE)*100</f>
        <v>100</v>
      </c>
      <c r="S2038" s="4" t="str">
        <f>VLOOKUP(A2038,Übersicht!$C$2:$K$67,9,FALSE)</f>
        <v>-</v>
      </c>
      <c r="T2038" s="4" t="str">
        <f>VLOOKUP(A2038,Übersicht!$C$2:$L$67,10,FALSE)</f>
        <v>-</v>
      </c>
      <c r="U2038" s="26">
        <v>77924000</v>
      </c>
      <c r="V2038" s="25" t="str">
        <f>VLOOKUP(A2038,Übersicht!$C$2:$N$67,12,FALSE)</f>
        <v>-</v>
      </c>
      <c r="W2038" s="25" t="str">
        <f>VLOOKUP(A2038,Übersicht!$C$2:$O$67,13,FALSE)</f>
        <v>-</v>
      </c>
      <c r="X2038" s="4" t="s">
        <v>67</v>
      </c>
    </row>
    <row r="2039" spans="1:24" x14ac:dyDescent="0.35">
      <c r="A2039" s="3">
        <v>2300</v>
      </c>
      <c r="B2039" t="s">
        <v>15</v>
      </c>
      <c r="C2039" t="s">
        <v>87</v>
      </c>
      <c r="D2039" s="23">
        <v>0</v>
      </c>
      <c r="E2039" s="23">
        <v>0</v>
      </c>
      <c r="F2039" s="3">
        <v>2033</v>
      </c>
      <c r="G2039" s="3">
        <v>5</v>
      </c>
      <c r="H2039" s="3">
        <v>1</v>
      </c>
      <c r="I2039" s="24">
        <v>1</v>
      </c>
      <c r="J2039" s="3">
        <v>2000</v>
      </c>
      <c r="K2039" s="4" t="e">
        <f>IF(M2039-(#REF!-J2039)&lt;=0,0,M2039-(#REF!-J2039))</f>
        <v>#REF!</v>
      </c>
      <c r="L2039" s="21">
        <f>VLOOKUP(A2039,Übersicht!$C$2:$F$67,4,FALSE)</f>
        <v>100</v>
      </c>
      <c r="M2039" s="21">
        <f>VLOOKUP(A2039,Übersicht!$C$2:$F$67,4,FALSE)</f>
        <v>100</v>
      </c>
      <c r="N2039" s="3" t="s">
        <v>67</v>
      </c>
      <c r="O2039" s="3">
        <v>1</v>
      </c>
      <c r="P2039" s="4">
        <f>VLOOKUP(A2039,Übersicht!$C$2:$I$67,7,FALSE)*100</f>
        <v>5</v>
      </c>
      <c r="Q2039" s="4" t="s">
        <v>67</v>
      </c>
      <c r="R2039" s="4">
        <f>VLOOKUP(A2039,Übersicht!$C$2:$J$67,8,FALSE)*100</f>
        <v>100</v>
      </c>
      <c r="S2039" s="4" t="str">
        <f>VLOOKUP(A2039,Übersicht!$C$2:$K$67,9,FALSE)</f>
        <v>-</v>
      </c>
      <c r="T2039" s="4" t="str">
        <f>VLOOKUP(A2039,Übersicht!$C$2:$L$67,10,FALSE)</f>
        <v>-</v>
      </c>
      <c r="U2039" s="26">
        <v>77924000</v>
      </c>
      <c r="V2039" s="25" t="str">
        <f>VLOOKUP(A2039,Übersicht!$C$2:$N$67,12,FALSE)</f>
        <v>-</v>
      </c>
      <c r="W2039" s="25" t="str">
        <f>VLOOKUP(A2039,Übersicht!$C$2:$O$67,13,FALSE)</f>
        <v>-</v>
      </c>
      <c r="X2039" s="4" t="s">
        <v>67</v>
      </c>
    </row>
    <row r="2040" spans="1:24" x14ac:dyDescent="0.35">
      <c r="A2040" s="3">
        <v>2300</v>
      </c>
      <c r="B2040" t="s">
        <v>15</v>
      </c>
      <c r="C2040" t="s">
        <v>87</v>
      </c>
      <c r="D2040" s="23">
        <v>0</v>
      </c>
      <c r="E2040" s="23">
        <v>0</v>
      </c>
      <c r="F2040" s="3">
        <v>2034</v>
      </c>
      <c r="G2040" s="3">
        <v>5</v>
      </c>
      <c r="H2040" s="3">
        <v>1</v>
      </c>
      <c r="I2040" s="24">
        <v>1</v>
      </c>
      <c r="J2040" s="3">
        <v>2000</v>
      </c>
      <c r="K2040" s="4" t="e">
        <f>IF(M2040-(#REF!-J2040)&lt;=0,0,M2040-(#REF!-J2040))</f>
        <v>#REF!</v>
      </c>
      <c r="L2040" s="21">
        <f>VLOOKUP(A2040,Übersicht!$C$2:$F$67,4,FALSE)</f>
        <v>100</v>
      </c>
      <c r="M2040" s="21">
        <f>VLOOKUP(A2040,Übersicht!$C$2:$F$67,4,FALSE)</f>
        <v>100</v>
      </c>
      <c r="N2040" s="3" t="s">
        <v>67</v>
      </c>
      <c r="O2040" s="3">
        <v>1</v>
      </c>
      <c r="P2040" s="4">
        <f>VLOOKUP(A2040,Übersicht!$C$2:$I$67,7,FALSE)*100</f>
        <v>5</v>
      </c>
      <c r="Q2040" s="4" t="s">
        <v>67</v>
      </c>
      <c r="R2040" s="4">
        <f>VLOOKUP(A2040,Übersicht!$C$2:$J$67,8,FALSE)*100</f>
        <v>100</v>
      </c>
      <c r="S2040" s="4" t="str">
        <f>VLOOKUP(A2040,Übersicht!$C$2:$K$67,9,FALSE)</f>
        <v>-</v>
      </c>
      <c r="T2040" s="4" t="str">
        <f>VLOOKUP(A2040,Übersicht!$C$2:$L$67,10,FALSE)</f>
        <v>-</v>
      </c>
      <c r="U2040" s="26">
        <v>2117500</v>
      </c>
      <c r="V2040" s="25" t="str">
        <f>VLOOKUP(A2040,Übersicht!$C$2:$N$67,12,FALSE)</f>
        <v>-</v>
      </c>
      <c r="W2040" s="25" t="str">
        <f>VLOOKUP(A2040,Übersicht!$C$2:$O$67,13,FALSE)</f>
        <v>-</v>
      </c>
      <c r="X2040" s="4" t="s">
        <v>67</v>
      </c>
    </row>
    <row r="2041" spans="1:24" x14ac:dyDescent="0.35">
      <c r="A2041" s="3">
        <v>2300</v>
      </c>
      <c r="B2041" t="s">
        <v>15</v>
      </c>
      <c r="C2041" t="s">
        <v>87</v>
      </c>
      <c r="D2041" s="23">
        <v>0</v>
      </c>
      <c r="E2041" s="23">
        <v>0</v>
      </c>
      <c r="F2041" s="3">
        <v>2035</v>
      </c>
      <c r="G2041" s="3">
        <v>5</v>
      </c>
      <c r="H2041" s="3">
        <v>1</v>
      </c>
      <c r="I2041" s="24">
        <v>1</v>
      </c>
      <c r="J2041" s="3">
        <v>2000</v>
      </c>
      <c r="K2041" s="4" t="e">
        <f>IF(M2041-(#REF!-J2041)&lt;=0,0,M2041-(#REF!-J2041))</f>
        <v>#REF!</v>
      </c>
      <c r="L2041" s="21">
        <f>VLOOKUP(A2041,Übersicht!$C$2:$F$67,4,FALSE)</f>
        <v>100</v>
      </c>
      <c r="M2041" s="21">
        <f>VLOOKUP(A2041,Übersicht!$C$2:$F$67,4,FALSE)</f>
        <v>100</v>
      </c>
      <c r="N2041" s="3" t="s">
        <v>67</v>
      </c>
      <c r="O2041" s="3">
        <v>1</v>
      </c>
      <c r="P2041" s="4">
        <f>VLOOKUP(A2041,Übersicht!$C$2:$I$67,7,FALSE)*100</f>
        <v>5</v>
      </c>
      <c r="Q2041" s="4" t="s">
        <v>67</v>
      </c>
      <c r="R2041" s="4">
        <f>VLOOKUP(A2041,Übersicht!$C$2:$J$67,8,FALSE)*100</f>
        <v>100</v>
      </c>
      <c r="S2041" s="4" t="str">
        <f>VLOOKUP(A2041,Übersicht!$C$2:$K$67,9,FALSE)</f>
        <v>-</v>
      </c>
      <c r="T2041" s="4" t="str">
        <f>VLOOKUP(A2041,Übersicht!$C$2:$L$67,10,FALSE)</f>
        <v>-</v>
      </c>
      <c r="U2041" s="26">
        <v>3388000</v>
      </c>
      <c r="V2041" s="25" t="str">
        <f>VLOOKUP(A2041,Übersicht!$C$2:$N$67,12,FALSE)</f>
        <v>-</v>
      </c>
      <c r="W2041" s="25" t="str">
        <f>VLOOKUP(A2041,Übersicht!$C$2:$O$67,13,FALSE)</f>
        <v>-</v>
      </c>
      <c r="X2041" s="4" t="s">
        <v>67</v>
      </c>
    </row>
    <row r="2042" spans="1:24" x14ac:dyDescent="0.35">
      <c r="A2042" s="3">
        <v>2300</v>
      </c>
      <c r="B2042" t="s">
        <v>15</v>
      </c>
      <c r="C2042" t="s">
        <v>87</v>
      </c>
      <c r="D2042" s="23">
        <v>0</v>
      </c>
      <c r="E2042" s="23">
        <v>0</v>
      </c>
      <c r="F2042" s="3">
        <v>2036</v>
      </c>
      <c r="G2042" s="3">
        <v>5</v>
      </c>
      <c r="H2042" s="3">
        <v>1</v>
      </c>
      <c r="I2042" s="24">
        <v>1</v>
      </c>
      <c r="J2042" s="3">
        <v>2000</v>
      </c>
      <c r="K2042" s="4" t="e">
        <f>IF(M2042-(#REF!-J2042)&lt;=0,0,M2042-(#REF!-J2042))</f>
        <v>#REF!</v>
      </c>
      <c r="L2042" s="21">
        <f>VLOOKUP(A2042,Übersicht!$C$2:$F$67,4,FALSE)</f>
        <v>100</v>
      </c>
      <c r="M2042" s="21">
        <f>VLOOKUP(A2042,Übersicht!$C$2:$F$67,4,FALSE)</f>
        <v>100</v>
      </c>
      <c r="N2042" s="3" t="s">
        <v>67</v>
      </c>
      <c r="O2042" s="3">
        <v>1</v>
      </c>
      <c r="P2042" s="4">
        <f>VLOOKUP(A2042,Übersicht!$C$2:$I$67,7,FALSE)*100</f>
        <v>5</v>
      </c>
      <c r="Q2042" s="4" t="s">
        <v>67</v>
      </c>
      <c r="R2042" s="4">
        <f>VLOOKUP(A2042,Übersicht!$C$2:$J$67,8,FALSE)*100</f>
        <v>100</v>
      </c>
      <c r="S2042" s="4" t="str">
        <f>VLOOKUP(A2042,Übersicht!$C$2:$K$67,9,FALSE)</f>
        <v>-</v>
      </c>
      <c r="T2042" s="4" t="str">
        <f>VLOOKUP(A2042,Übersicht!$C$2:$L$67,10,FALSE)</f>
        <v>-</v>
      </c>
      <c r="U2042" s="26">
        <v>3388000</v>
      </c>
      <c r="V2042" s="25" t="str">
        <f>VLOOKUP(A2042,Übersicht!$C$2:$N$67,12,FALSE)</f>
        <v>-</v>
      </c>
      <c r="W2042" s="25" t="str">
        <f>VLOOKUP(A2042,Übersicht!$C$2:$O$67,13,FALSE)</f>
        <v>-</v>
      </c>
      <c r="X2042" s="4" t="s">
        <v>67</v>
      </c>
    </row>
    <row r="2043" spans="1:24" x14ac:dyDescent="0.35">
      <c r="A2043" s="3">
        <v>2300</v>
      </c>
      <c r="B2043" t="s">
        <v>15</v>
      </c>
      <c r="C2043" t="s">
        <v>87</v>
      </c>
      <c r="D2043" s="23">
        <v>0</v>
      </c>
      <c r="E2043" s="23">
        <v>0</v>
      </c>
      <c r="F2043" s="3">
        <v>2037</v>
      </c>
      <c r="G2043" s="3">
        <v>5</v>
      </c>
      <c r="H2043" s="3">
        <v>1</v>
      </c>
      <c r="I2043" s="24">
        <v>1</v>
      </c>
      <c r="J2043" s="3">
        <v>1999</v>
      </c>
      <c r="K2043" s="4" t="e">
        <f>IF(M2043-(#REF!-J2043)&lt;=0,0,M2043-(#REF!-J2043))</f>
        <v>#REF!</v>
      </c>
      <c r="L2043" s="21">
        <f>VLOOKUP(A2043,Übersicht!$C$2:$F$67,4,FALSE)</f>
        <v>100</v>
      </c>
      <c r="M2043" s="21">
        <f>VLOOKUP(A2043,Übersicht!$C$2:$F$67,4,FALSE)</f>
        <v>100</v>
      </c>
      <c r="N2043" s="3" t="s">
        <v>67</v>
      </c>
      <c r="O2043" s="3">
        <v>1</v>
      </c>
      <c r="P2043" s="4">
        <f>VLOOKUP(A2043,Übersicht!$C$2:$I$67,7,FALSE)*100</f>
        <v>5</v>
      </c>
      <c r="Q2043" s="4" t="s">
        <v>67</v>
      </c>
      <c r="R2043" s="4">
        <f>VLOOKUP(A2043,Übersicht!$C$2:$J$67,8,FALSE)*100</f>
        <v>100</v>
      </c>
      <c r="S2043" s="4" t="str">
        <f>VLOOKUP(A2043,Übersicht!$C$2:$K$67,9,FALSE)</f>
        <v>-</v>
      </c>
      <c r="T2043" s="4" t="str">
        <f>VLOOKUP(A2043,Übersicht!$C$2:$L$67,10,FALSE)</f>
        <v>-</v>
      </c>
      <c r="U2043" s="26">
        <v>9740500</v>
      </c>
      <c r="V2043" s="25" t="str">
        <f>VLOOKUP(A2043,Übersicht!$C$2:$N$67,12,FALSE)</f>
        <v>-</v>
      </c>
      <c r="W2043" s="25" t="str">
        <f>VLOOKUP(A2043,Übersicht!$C$2:$O$67,13,FALSE)</f>
        <v>-</v>
      </c>
      <c r="X2043" s="4" t="s">
        <v>67</v>
      </c>
    </row>
    <row r="2044" spans="1:24" x14ac:dyDescent="0.35">
      <c r="A2044" s="3">
        <v>2300</v>
      </c>
      <c r="B2044" t="s">
        <v>15</v>
      </c>
      <c r="C2044" t="s">
        <v>87</v>
      </c>
      <c r="D2044" s="23">
        <v>0</v>
      </c>
      <c r="E2044" s="23">
        <v>0</v>
      </c>
      <c r="F2044" s="3">
        <v>2038</v>
      </c>
      <c r="G2044" s="3">
        <v>5</v>
      </c>
      <c r="H2044" s="3">
        <v>1</v>
      </c>
      <c r="I2044" s="24">
        <v>1</v>
      </c>
      <c r="J2044" s="3">
        <v>1999</v>
      </c>
      <c r="K2044" s="4" t="e">
        <f>IF(M2044-(#REF!-J2044)&lt;=0,0,M2044-(#REF!-J2044))</f>
        <v>#REF!</v>
      </c>
      <c r="L2044" s="21">
        <f>VLOOKUP(A2044,Übersicht!$C$2:$F$67,4,FALSE)</f>
        <v>100</v>
      </c>
      <c r="M2044" s="21">
        <f>VLOOKUP(A2044,Übersicht!$C$2:$F$67,4,FALSE)</f>
        <v>100</v>
      </c>
      <c r="N2044" s="3" t="s">
        <v>67</v>
      </c>
      <c r="O2044" s="3">
        <v>1</v>
      </c>
      <c r="P2044" s="4">
        <f>VLOOKUP(A2044,Übersicht!$C$2:$I$67,7,FALSE)*100</f>
        <v>5</v>
      </c>
      <c r="Q2044" s="4" t="s">
        <v>67</v>
      </c>
      <c r="R2044" s="4">
        <f>VLOOKUP(A2044,Übersicht!$C$2:$J$67,8,FALSE)*100</f>
        <v>100</v>
      </c>
      <c r="S2044" s="4" t="str">
        <f>VLOOKUP(A2044,Übersicht!$C$2:$K$67,9,FALSE)</f>
        <v>-</v>
      </c>
      <c r="T2044" s="4" t="str">
        <f>VLOOKUP(A2044,Übersicht!$C$2:$L$67,10,FALSE)</f>
        <v>-</v>
      </c>
      <c r="U2044" s="26">
        <v>9740500</v>
      </c>
      <c r="V2044" s="25" t="str">
        <f>VLOOKUP(A2044,Übersicht!$C$2:$N$67,12,FALSE)</f>
        <v>-</v>
      </c>
      <c r="W2044" s="25" t="str">
        <f>VLOOKUP(A2044,Übersicht!$C$2:$O$67,13,FALSE)</f>
        <v>-</v>
      </c>
      <c r="X2044" s="4" t="s">
        <v>67</v>
      </c>
    </row>
    <row r="2045" spans="1:24" x14ac:dyDescent="0.35">
      <c r="A2045" s="3">
        <v>2300</v>
      </c>
      <c r="B2045" t="s">
        <v>15</v>
      </c>
      <c r="C2045" t="s">
        <v>87</v>
      </c>
      <c r="D2045" s="23">
        <v>0</v>
      </c>
      <c r="E2045" s="23">
        <v>0</v>
      </c>
      <c r="F2045" s="3">
        <v>2039</v>
      </c>
      <c r="G2045" s="3">
        <v>5</v>
      </c>
      <c r="H2045" s="3">
        <v>1</v>
      </c>
      <c r="I2045" s="24">
        <v>1</v>
      </c>
      <c r="J2045" s="3">
        <v>1999</v>
      </c>
      <c r="K2045" s="4" t="e">
        <f>IF(M2045-(#REF!-J2045)&lt;=0,0,M2045-(#REF!-J2045))</f>
        <v>#REF!</v>
      </c>
      <c r="L2045" s="21">
        <f>VLOOKUP(A2045,Übersicht!$C$2:$F$67,4,FALSE)</f>
        <v>100</v>
      </c>
      <c r="M2045" s="21">
        <f>VLOOKUP(A2045,Übersicht!$C$2:$F$67,4,FALSE)</f>
        <v>100</v>
      </c>
      <c r="N2045" s="3" t="s">
        <v>67</v>
      </c>
      <c r="O2045" s="3">
        <v>1</v>
      </c>
      <c r="P2045" s="4">
        <f>VLOOKUP(A2045,Übersicht!$C$2:$I$67,7,FALSE)*100</f>
        <v>5</v>
      </c>
      <c r="Q2045" s="4" t="s">
        <v>67</v>
      </c>
      <c r="R2045" s="4">
        <f>VLOOKUP(A2045,Übersicht!$C$2:$J$67,8,FALSE)*100</f>
        <v>100</v>
      </c>
      <c r="S2045" s="4" t="str">
        <f>VLOOKUP(A2045,Übersicht!$C$2:$K$67,9,FALSE)</f>
        <v>-</v>
      </c>
      <c r="T2045" s="4" t="str">
        <f>VLOOKUP(A2045,Übersicht!$C$2:$L$67,10,FALSE)</f>
        <v>-</v>
      </c>
      <c r="U2045" s="26">
        <v>4235000</v>
      </c>
      <c r="V2045" s="25" t="str">
        <f>VLOOKUP(A2045,Übersicht!$C$2:$N$67,12,FALSE)</f>
        <v>-</v>
      </c>
      <c r="W2045" s="25" t="str">
        <f>VLOOKUP(A2045,Übersicht!$C$2:$O$67,13,FALSE)</f>
        <v>-</v>
      </c>
      <c r="X2045" s="4" t="s">
        <v>67</v>
      </c>
    </row>
    <row r="2046" spans="1:24" x14ac:dyDescent="0.35">
      <c r="A2046" s="3">
        <v>2300</v>
      </c>
      <c r="B2046" t="s">
        <v>15</v>
      </c>
      <c r="C2046" t="s">
        <v>87</v>
      </c>
      <c r="D2046" s="23">
        <v>0</v>
      </c>
      <c r="E2046" s="23">
        <v>0</v>
      </c>
      <c r="F2046" s="3">
        <v>2040</v>
      </c>
      <c r="G2046" s="3">
        <v>5</v>
      </c>
      <c r="H2046" s="3">
        <v>1</v>
      </c>
      <c r="I2046" s="24">
        <v>1</v>
      </c>
      <c r="J2046" s="3">
        <v>1998</v>
      </c>
      <c r="K2046" s="4" t="e">
        <f>IF(M2046-(#REF!-J2046)&lt;=0,0,M2046-(#REF!-J2046))</f>
        <v>#REF!</v>
      </c>
      <c r="L2046" s="21">
        <f>VLOOKUP(A2046,Übersicht!$C$2:$F$67,4,FALSE)</f>
        <v>100</v>
      </c>
      <c r="M2046" s="21">
        <f>VLOOKUP(A2046,Übersicht!$C$2:$F$67,4,FALSE)</f>
        <v>100</v>
      </c>
      <c r="N2046" s="3" t="s">
        <v>67</v>
      </c>
      <c r="O2046" s="3">
        <v>1</v>
      </c>
      <c r="P2046" s="4">
        <f>VLOOKUP(A2046,Übersicht!$C$2:$I$67,7,FALSE)*100</f>
        <v>5</v>
      </c>
      <c r="Q2046" s="4" t="s">
        <v>67</v>
      </c>
      <c r="R2046" s="4">
        <f>VLOOKUP(A2046,Übersicht!$C$2:$J$67,8,FALSE)*100</f>
        <v>100</v>
      </c>
      <c r="S2046" s="4" t="str">
        <f>VLOOKUP(A2046,Übersicht!$C$2:$K$67,9,FALSE)</f>
        <v>-</v>
      </c>
      <c r="T2046" s="4" t="str">
        <f>VLOOKUP(A2046,Übersicht!$C$2:$L$67,10,FALSE)</f>
        <v>-</v>
      </c>
      <c r="U2046" s="26">
        <v>8681750</v>
      </c>
      <c r="V2046" s="25" t="str">
        <f>VLOOKUP(A2046,Übersicht!$C$2:$N$67,12,FALSE)</f>
        <v>-</v>
      </c>
      <c r="W2046" s="25" t="str">
        <f>VLOOKUP(A2046,Übersicht!$C$2:$O$67,13,FALSE)</f>
        <v>-</v>
      </c>
      <c r="X2046" s="4" t="s">
        <v>67</v>
      </c>
    </row>
    <row r="2047" spans="1:24" x14ac:dyDescent="0.35">
      <c r="A2047" s="3">
        <v>2300</v>
      </c>
      <c r="B2047" t="s">
        <v>15</v>
      </c>
      <c r="C2047" t="s">
        <v>87</v>
      </c>
      <c r="D2047" s="23">
        <v>0</v>
      </c>
      <c r="E2047" s="23">
        <v>0</v>
      </c>
      <c r="F2047" s="3">
        <v>2041</v>
      </c>
      <c r="G2047" s="3">
        <v>5</v>
      </c>
      <c r="H2047" s="3">
        <v>1</v>
      </c>
      <c r="I2047" s="24">
        <v>1</v>
      </c>
      <c r="J2047" s="3">
        <v>1998</v>
      </c>
      <c r="K2047" s="4" t="e">
        <f>IF(M2047-(#REF!-J2047)&lt;=0,0,M2047-(#REF!-J2047))</f>
        <v>#REF!</v>
      </c>
      <c r="L2047" s="21">
        <f>VLOOKUP(A2047,Übersicht!$C$2:$F$67,4,FALSE)</f>
        <v>100</v>
      </c>
      <c r="M2047" s="21">
        <f>VLOOKUP(A2047,Übersicht!$C$2:$F$67,4,FALSE)</f>
        <v>100</v>
      </c>
      <c r="N2047" s="3" t="s">
        <v>67</v>
      </c>
      <c r="O2047" s="3">
        <v>1</v>
      </c>
      <c r="P2047" s="4">
        <f>VLOOKUP(A2047,Übersicht!$C$2:$I$67,7,FALSE)*100</f>
        <v>5</v>
      </c>
      <c r="Q2047" s="4" t="s">
        <v>67</v>
      </c>
      <c r="R2047" s="4">
        <f>VLOOKUP(A2047,Übersicht!$C$2:$J$67,8,FALSE)*100</f>
        <v>100</v>
      </c>
      <c r="S2047" s="4" t="str">
        <f>VLOOKUP(A2047,Übersicht!$C$2:$K$67,9,FALSE)</f>
        <v>-</v>
      </c>
      <c r="T2047" s="4" t="str">
        <f>VLOOKUP(A2047,Übersicht!$C$2:$L$67,10,FALSE)</f>
        <v>-</v>
      </c>
      <c r="U2047" s="26">
        <v>2117500</v>
      </c>
      <c r="V2047" s="25" t="str">
        <f>VLOOKUP(A2047,Übersicht!$C$2:$N$67,12,FALSE)</f>
        <v>-</v>
      </c>
      <c r="W2047" s="25" t="str">
        <f>VLOOKUP(A2047,Übersicht!$C$2:$O$67,13,FALSE)</f>
        <v>-</v>
      </c>
      <c r="X2047" s="4" t="s">
        <v>67</v>
      </c>
    </row>
    <row r="2048" spans="1:24" x14ac:dyDescent="0.35">
      <c r="A2048" s="3">
        <v>2300</v>
      </c>
      <c r="B2048" t="s">
        <v>15</v>
      </c>
      <c r="C2048" t="s">
        <v>87</v>
      </c>
      <c r="D2048" s="23">
        <v>0</v>
      </c>
      <c r="E2048" s="23">
        <v>0</v>
      </c>
      <c r="F2048" s="3">
        <v>2042</v>
      </c>
      <c r="G2048" s="3">
        <v>5</v>
      </c>
      <c r="H2048" s="3">
        <v>1</v>
      </c>
      <c r="I2048" s="24">
        <v>1</v>
      </c>
      <c r="J2048" s="3">
        <v>1998</v>
      </c>
      <c r="K2048" s="4" t="e">
        <f>IF(M2048-(#REF!-J2048)&lt;=0,0,M2048-(#REF!-J2048))</f>
        <v>#REF!</v>
      </c>
      <c r="L2048" s="21">
        <f>VLOOKUP(A2048,Übersicht!$C$2:$F$67,4,FALSE)</f>
        <v>100</v>
      </c>
      <c r="M2048" s="21">
        <f>VLOOKUP(A2048,Übersicht!$C$2:$F$67,4,FALSE)</f>
        <v>100</v>
      </c>
      <c r="N2048" s="3" t="s">
        <v>67</v>
      </c>
      <c r="O2048" s="3">
        <v>1</v>
      </c>
      <c r="P2048" s="4">
        <f>VLOOKUP(A2048,Übersicht!$C$2:$I$67,7,FALSE)*100</f>
        <v>5</v>
      </c>
      <c r="Q2048" s="4" t="s">
        <v>67</v>
      </c>
      <c r="R2048" s="4">
        <f>VLOOKUP(A2048,Übersicht!$C$2:$J$67,8,FALSE)*100</f>
        <v>100</v>
      </c>
      <c r="S2048" s="4" t="str">
        <f>VLOOKUP(A2048,Übersicht!$C$2:$K$67,9,FALSE)</f>
        <v>-</v>
      </c>
      <c r="T2048" s="4" t="str">
        <f>VLOOKUP(A2048,Übersicht!$C$2:$L$67,10,FALSE)</f>
        <v>-</v>
      </c>
      <c r="U2048" s="26">
        <v>2117500</v>
      </c>
      <c r="V2048" s="25" t="str">
        <f>VLOOKUP(A2048,Übersicht!$C$2:$N$67,12,FALSE)</f>
        <v>-</v>
      </c>
      <c r="W2048" s="25" t="str">
        <f>VLOOKUP(A2048,Übersicht!$C$2:$O$67,13,FALSE)</f>
        <v>-</v>
      </c>
      <c r="X2048" s="4" t="s">
        <v>67</v>
      </c>
    </row>
    <row r="2049" spans="1:24" x14ac:dyDescent="0.35">
      <c r="A2049" s="3">
        <v>2300</v>
      </c>
      <c r="B2049" t="s">
        <v>15</v>
      </c>
      <c r="C2049" t="s">
        <v>87</v>
      </c>
      <c r="D2049" s="23">
        <v>0</v>
      </c>
      <c r="E2049" s="23">
        <v>0</v>
      </c>
      <c r="F2049" s="3">
        <v>2043</v>
      </c>
      <c r="G2049" s="3">
        <v>5</v>
      </c>
      <c r="H2049" s="3">
        <v>1</v>
      </c>
      <c r="I2049" s="24">
        <v>1</v>
      </c>
      <c r="J2049" s="3">
        <v>1998</v>
      </c>
      <c r="K2049" s="4" t="e">
        <f>IF(M2049-(#REF!-J2049)&lt;=0,0,M2049-(#REF!-J2049))</f>
        <v>#REF!</v>
      </c>
      <c r="L2049" s="21">
        <f>VLOOKUP(A2049,Übersicht!$C$2:$F$67,4,FALSE)</f>
        <v>100</v>
      </c>
      <c r="M2049" s="21">
        <f>VLOOKUP(A2049,Übersicht!$C$2:$F$67,4,FALSE)</f>
        <v>100</v>
      </c>
      <c r="N2049" s="3" t="s">
        <v>67</v>
      </c>
      <c r="O2049" s="3">
        <v>1</v>
      </c>
      <c r="P2049" s="4">
        <f>VLOOKUP(A2049,Übersicht!$C$2:$I$67,7,FALSE)*100</f>
        <v>5</v>
      </c>
      <c r="Q2049" s="4" t="s">
        <v>67</v>
      </c>
      <c r="R2049" s="4">
        <f>VLOOKUP(A2049,Übersicht!$C$2:$J$67,8,FALSE)*100</f>
        <v>100</v>
      </c>
      <c r="S2049" s="4" t="str">
        <f>VLOOKUP(A2049,Übersicht!$C$2:$K$67,9,FALSE)</f>
        <v>-</v>
      </c>
      <c r="T2049" s="4" t="str">
        <f>VLOOKUP(A2049,Übersicht!$C$2:$L$67,10,FALSE)</f>
        <v>-</v>
      </c>
      <c r="U2049" s="26">
        <v>16303902.999999998</v>
      </c>
      <c r="V2049" s="25" t="str">
        <f>VLOOKUP(A2049,Übersicht!$C$2:$N$67,12,FALSE)</f>
        <v>-</v>
      </c>
      <c r="W2049" s="25" t="str">
        <f>VLOOKUP(A2049,Übersicht!$C$2:$O$67,13,FALSE)</f>
        <v>-</v>
      </c>
      <c r="X2049" s="4" t="s">
        <v>67</v>
      </c>
    </row>
    <row r="2050" spans="1:24" x14ac:dyDescent="0.35">
      <c r="A2050" s="3">
        <v>2300</v>
      </c>
      <c r="B2050" t="s">
        <v>15</v>
      </c>
      <c r="C2050" t="s">
        <v>87</v>
      </c>
      <c r="D2050" s="23">
        <v>0</v>
      </c>
      <c r="E2050" s="23">
        <v>0</v>
      </c>
      <c r="F2050" s="3">
        <v>2044</v>
      </c>
      <c r="G2050" s="3">
        <v>5</v>
      </c>
      <c r="H2050" s="3">
        <v>1</v>
      </c>
      <c r="I2050" s="24">
        <v>1</v>
      </c>
      <c r="J2050" s="3">
        <v>1998</v>
      </c>
      <c r="K2050" s="4" t="e">
        <f>IF(M2050-(#REF!-J2050)&lt;=0,0,M2050-(#REF!-J2050))</f>
        <v>#REF!</v>
      </c>
      <c r="L2050" s="21">
        <f>VLOOKUP(A2050,Übersicht!$C$2:$F$67,4,FALSE)</f>
        <v>100</v>
      </c>
      <c r="M2050" s="21">
        <f>VLOOKUP(A2050,Übersicht!$C$2:$F$67,4,FALSE)</f>
        <v>100</v>
      </c>
      <c r="N2050" s="3" t="s">
        <v>67</v>
      </c>
      <c r="O2050" s="3">
        <v>1</v>
      </c>
      <c r="P2050" s="4">
        <f>VLOOKUP(A2050,Übersicht!$C$2:$I$67,7,FALSE)*100</f>
        <v>5</v>
      </c>
      <c r="Q2050" s="4" t="s">
        <v>67</v>
      </c>
      <c r="R2050" s="4">
        <f>VLOOKUP(A2050,Übersicht!$C$2:$J$67,8,FALSE)*100</f>
        <v>100</v>
      </c>
      <c r="S2050" s="4" t="str">
        <f>VLOOKUP(A2050,Übersicht!$C$2:$K$67,9,FALSE)</f>
        <v>-</v>
      </c>
      <c r="T2050" s="4" t="str">
        <f>VLOOKUP(A2050,Übersicht!$C$2:$L$67,10,FALSE)</f>
        <v>-</v>
      </c>
      <c r="U2050" s="26">
        <v>7961800</v>
      </c>
      <c r="V2050" s="25" t="str">
        <f>VLOOKUP(A2050,Übersicht!$C$2:$N$67,12,FALSE)</f>
        <v>-</v>
      </c>
      <c r="W2050" s="25" t="str">
        <f>VLOOKUP(A2050,Übersicht!$C$2:$O$67,13,FALSE)</f>
        <v>-</v>
      </c>
      <c r="X2050" s="4" t="s">
        <v>67</v>
      </c>
    </row>
    <row r="2051" spans="1:24" x14ac:dyDescent="0.35">
      <c r="A2051" s="3">
        <v>2300</v>
      </c>
      <c r="B2051" t="s">
        <v>15</v>
      </c>
      <c r="C2051" t="s">
        <v>87</v>
      </c>
      <c r="D2051" s="23">
        <v>0</v>
      </c>
      <c r="E2051" s="23">
        <v>0</v>
      </c>
      <c r="F2051" s="3">
        <v>2045</v>
      </c>
      <c r="G2051" s="3">
        <v>5</v>
      </c>
      <c r="H2051" s="3">
        <v>1</v>
      </c>
      <c r="I2051" s="24">
        <v>1</v>
      </c>
      <c r="J2051" s="3">
        <v>1998</v>
      </c>
      <c r="K2051" s="4" t="e">
        <f>IF(M2051-(#REF!-J2051)&lt;=0,0,M2051-(#REF!-J2051))</f>
        <v>#REF!</v>
      </c>
      <c r="L2051" s="21">
        <f>VLOOKUP(A2051,Übersicht!$C$2:$F$67,4,FALSE)</f>
        <v>100</v>
      </c>
      <c r="M2051" s="21">
        <f>VLOOKUP(A2051,Übersicht!$C$2:$F$67,4,FALSE)</f>
        <v>100</v>
      </c>
      <c r="N2051" s="3" t="s">
        <v>67</v>
      </c>
      <c r="O2051" s="3">
        <v>1</v>
      </c>
      <c r="P2051" s="4">
        <f>VLOOKUP(A2051,Übersicht!$C$2:$I$67,7,FALSE)*100</f>
        <v>5</v>
      </c>
      <c r="Q2051" s="4" t="s">
        <v>67</v>
      </c>
      <c r="R2051" s="4">
        <f>VLOOKUP(A2051,Übersicht!$C$2:$J$67,8,FALSE)*100</f>
        <v>100</v>
      </c>
      <c r="S2051" s="4" t="str">
        <f>VLOOKUP(A2051,Übersicht!$C$2:$K$67,9,FALSE)</f>
        <v>-</v>
      </c>
      <c r="T2051" s="4" t="str">
        <f>VLOOKUP(A2051,Übersicht!$C$2:$L$67,10,FALSE)</f>
        <v>-</v>
      </c>
      <c r="U2051" s="26">
        <v>16262400</v>
      </c>
      <c r="V2051" s="25" t="str">
        <f>VLOOKUP(A2051,Übersicht!$C$2:$N$67,12,FALSE)</f>
        <v>-</v>
      </c>
      <c r="W2051" s="25" t="str">
        <f>VLOOKUP(A2051,Übersicht!$C$2:$O$67,13,FALSE)</f>
        <v>-</v>
      </c>
      <c r="X2051" s="4" t="s">
        <v>67</v>
      </c>
    </row>
    <row r="2052" spans="1:24" x14ac:dyDescent="0.35">
      <c r="A2052" s="3">
        <v>2300</v>
      </c>
      <c r="B2052" t="s">
        <v>15</v>
      </c>
      <c r="C2052" t="s">
        <v>87</v>
      </c>
      <c r="D2052" s="23">
        <v>0</v>
      </c>
      <c r="E2052" s="23">
        <v>0</v>
      </c>
      <c r="F2052" s="3">
        <v>2046</v>
      </c>
      <c r="G2052" s="3">
        <v>5</v>
      </c>
      <c r="H2052" s="3">
        <v>1</v>
      </c>
      <c r="I2052" s="24">
        <v>1</v>
      </c>
      <c r="J2052" s="3">
        <v>1998</v>
      </c>
      <c r="K2052" s="4" t="e">
        <f>IF(M2052-(#REF!-J2052)&lt;=0,0,M2052-(#REF!-J2052))</f>
        <v>#REF!</v>
      </c>
      <c r="L2052" s="21">
        <f>VLOOKUP(A2052,Übersicht!$C$2:$F$67,4,FALSE)</f>
        <v>100</v>
      </c>
      <c r="M2052" s="21">
        <f>VLOOKUP(A2052,Übersicht!$C$2:$F$67,4,FALSE)</f>
        <v>100</v>
      </c>
      <c r="N2052" s="3" t="s">
        <v>67</v>
      </c>
      <c r="O2052" s="3">
        <v>1</v>
      </c>
      <c r="P2052" s="4">
        <f>VLOOKUP(A2052,Übersicht!$C$2:$I$67,7,FALSE)*100</f>
        <v>5</v>
      </c>
      <c r="Q2052" s="4" t="s">
        <v>67</v>
      </c>
      <c r="R2052" s="4">
        <f>VLOOKUP(A2052,Übersicht!$C$2:$J$67,8,FALSE)*100</f>
        <v>100</v>
      </c>
      <c r="S2052" s="4" t="str">
        <f>VLOOKUP(A2052,Übersicht!$C$2:$K$67,9,FALSE)</f>
        <v>-</v>
      </c>
      <c r="T2052" s="4" t="str">
        <f>VLOOKUP(A2052,Übersicht!$C$2:$L$67,10,FALSE)</f>
        <v>-</v>
      </c>
      <c r="U2052" s="26">
        <v>1926925</v>
      </c>
      <c r="V2052" s="25" t="str">
        <f>VLOOKUP(A2052,Übersicht!$C$2:$N$67,12,FALSE)</f>
        <v>-</v>
      </c>
      <c r="W2052" s="25" t="str">
        <f>VLOOKUP(A2052,Übersicht!$C$2:$O$67,13,FALSE)</f>
        <v>-</v>
      </c>
      <c r="X2052" s="4" t="s">
        <v>67</v>
      </c>
    </row>
    <row r="2053" spans="1:24" x14ac:dyDescent="0.35">
      <c r="A2053" s="3">
        <v>2300</v>
      </c>
      <c r="B2053" t="s">
        <v>15</v>
      </c>
      <c r="C2053" t="s">
        <v>87</v>
      </c>
      <c r="D2053" s="23">
        <v>0</v>
      </c>
      <c r="E2053" s="23">
        <v>0</v>
      </c>
      <c r="F2053" s="3">
        <v>2047</v>
      </c>
      <c r="G2053" s="3">
        <v>5</v>
      </c>
      <c r="H2053" s="3">
        <v>1</v>
      </c>
      <c r="I2053" s="24">
        <v>1</v>
      </c>
      <c r="J2053" s="3">
        <v>1998</v>
      </c>
      <c r="K2053" s="4" t="e">
        <f>IF(M2053-(#REF!-J2053)&lt;=0,0,M2053-(#REF!-J2053))</f>
        <v>#REF!</v>
      </c>
      <c r="L2053" s="21">
        <f>VLOOKUP(A2053,Übersicht!$C$2:$F$67,4,FALSE)</f>
        <v>100</v>
      </c>
      <c r="M2053" s="21">
        <f>VLOOKUP(A2053,Übersicht!$C$2:$F$67,4,FALSE)</f>
        <v>100</v>
      </c>
      <c r="N2053" s="3" t="s">
        <v>67</v>
      </c>
      <c r="O2053" s="3">
        <v>1</v>
      </c>
      <c r="P2053" s="4">
        <f>VLOOKUP(A2053,Übersicht!$C$2:$I$67,7,FALSE)*100</f>
        <v>5</v>
      </c>
      <c r="Q2053" s="4" t="s">
        <v>67</v>
      </c>
      <c r="R2053" s="4">
        <f>VLOOKUP(A2053,Übersicht!$C$2:$J$67,8,FALSE)*100</f>
        <v>100</v>
      </c>
      <c r="S2053" s="4" t="str">
        <f>VLOOKUP(A2053,Übersicht!$C$2:$K$67,9,FALSE)</f>
        <v>-</v>
      </c>
      <c r="T2053" s="4" t="str">
        <f>VLOOKUP(A2053,Übersicht!$C$2:$L$67,10,FALSE)</f>
        <v>-</v>
      </c>
      <c r="U2053" s="26">
        <v>2159850</v>
      </c>
      <c r="V2053" s="25" t="str">
        <f>VLOOKUP(A2053,Übersicht!$C$2:$N$67,12,FALSE)</f>
        <v>-</v>
      </c>
      <c r="W2053" s="25" t="str">
        <f>VLOOKUP(A2053,Übersicht!$C$2:$O$67,13,FALSE)</f>
        <v>-</v>
      </c>
      <c r="X2053" s="4" t="s">
        <v>67</v>
      </c>
    </row>
    <row r="2054" spans="1:24" x14ac:dyDescent="0.35">
      <c r="A2054" s="3">
        <v>2300</v>
      </c>
      <c r="B2054" t="s">
        <v>15</v>
      </c>
      <c r="C2054" t="s">
        <v>87</v>
      </c>
      <c r="D2054" s="23">
        <v>0</v>
      </c>
      <c r="E2054" s="23">
        <v>0</v>
      </c>
      <c r="F2054" s="3">
        <v>2048</v>
      </c>
      <c r="G2054" s="3">
        <v>5</v>
      </c>
      <c r="H2054" s="3">
        <v>1</v>
      </c>
      <c r="I2054" s="24">
        <v>1</v>
      </c>
      <c r="J2054" s="3">
        <v>1998</v>
      </c>
      <c r="K2054" s="4" t="e">
        <f>IF(M2054-(#REF!-J2054)&lt;=0,0,M2054-(#REF!-J2054))</f>
        <v>#REF!</v>
      </c>
      <c r="L2054" s="21">
        <f>VLOOKUP(A2054,Übersicht!$C$2:$F$67,4,FALSE)</f>
        <v>100</v>
      </c>
      <c r="M2054" s="21">
        <f>VLOOKUP(A2054,Übersicht!$C$2:$F$67,4,FALSE)</f>
        <v>100</v>
      </c>
      <c r="N2054" s="3" t="s">
        <v>67</v>
      </c>
      <c r="O2054" s="3">
        <v>1</v>
      </c>
      <c r="P2054" s="4">
        <f>VLOOKUP(A2054,Übersicht!$C$2:$I$67,7,FALSE)*100</f>
        <v>5</v>
      </c>
      <c r="Q2054" s="4" t="s">
        <v>67</v>
      </c>
      <c r="R2054" s="4">
        <f>VLOOKUP(A2054,Übersicht!$C$2:$J$67,8,FALSE)*100</f>
        <v>100</v>
      </c>
      <c r="S2054" s="4" t="str">
        <f>VLOOKUP(A2054,Übersicht!$C$2:$K$67,9,FALSE)</f>
        <v>-</v>
      </c>
      <c r="T2054" s="4" t="str">
        <f>VLOOKUP(A2054,Übersicht!$C$2:$L$67,10,FALSE)</f>
        <v>-</v>
      </c>
      <c r="U2054" s="26">
        <v>2159850</v>
      </c>
      <c r="V2054" s="25" t="str">
        <f>VLOOKUP(A2054,Übersicht!$C$2:$N$67,12,FALSE)</f>
        <v>-</v>
      </c>
      <c r="W2054" s="25" t="str">
        <f>VLOOKUP(A2054,Übersicht!$C$2:$O$67,13,FALSE)</f>
        <v>-</v>
      </c>
      <c r="X2054" s="4" t="s">
        <v>67</v>
      </c>
    </row>
    <row r="2055" spans="1:24" x14ac:dyDescent="0.35">
      <c r="A2055" s="3">
        <v>2300</v>
      </c>
      <c r="B2055" t="s">
        <v>15</v>
      </c>
      <c r="C2055" t="s">
        <v>87</v>
      </c>
      <c r="D2055" s="23">
        <v>0</v>
      </c>
      <c r="E2055" s="23">
        <v>0</v>
      </c>
      <c r="F2055" s="3">
        <v>2049</v>
      </c>
      <c r="G2055" s="3">
        <v>5</v>
      </c>
      <c r="H2055" s="3">
        <v>1</v>
      </c>
      <c r="I2055" s="24">
        <v>1</v>
      </c>
      <c r="J2055" s="3">
        <v>1997</v>
      </c>
      <c r="K2055" s="4" t="e">
        <f>IF(M2055-(#REF!-J2055)&lt;=0,0,M2055-(#REF!-J2055))</f>
        <v>#REF!</v>
      </c>
      <c r="L2055" s="21">
        <f>VLOOKUP(A2055,Übersicht!$C$2:$F$67,4,FALSE)</f>
        <v>100</v>
      </c>
      <c r="M2055" s="21">
        <f>VLOOKUP(A2055,Übersicht!$C$2:$F$67,4,FALSE)</f>
        <v>100</v>
      </c>
      <c r="N2055" s="3" t="s">
        <v>67</v>
      </c>
      <c r="O2055" s="3">
        <v>1</v>
      </c>
      <c r="P2055" s="4">
        <f>VLOOKUP(A2055,Übersicht!$C$2:$I$67,7,FALSE)*100</f>
        <v>5</v>
      </c>
      <c r="Q2055" s="4" t="s">
        <v>67</v>
      </c>
      <c r="R2055" s="4">
        <f>VLOOKUP(A2055,Übersicht!$C$2:$J$67,8,FALSE)*100</f>
        <v>100</v>
      </c>
      <c r="S2055" s="4" t="str">
        <f>VLOOKUP(A2055,Übersicht!$C$2:$K$67,9,FALSE)</f>
        <v>-</v>
      </c>
      <c r="T2055" s="4" t="str">
        <f>VLOOKUP(A2055,Übersicht!$C$2:$L$67,10,FALSE)</f>
        <v>-</v>
      </c>
      <c r="U2055" s="26">
        <v>27527500</v>
      </c>
      <c r="V2055" s="25" t="str">
        <f>VLOOKUP(A2055,Übersicht!$C$2:$N$67,12,FALSE)</f>
        <v>-</v>
      </c>
      <c r="W2055" s="25" t="str">
        <f>VLOOKUP(A2055,Übersicht!$C$2:$O$67,13,FALSE)</f>
        <v>-</v>
      </c>
      <c r="X2055" s="4" t="s">
        <v>67</v>
      </c>
    </row>
    <row r="2056" spans="1:24" x14ac:dyDescent="0.35">
      <c r="A2056" s="3">
        <v>2300</v>
      </c>
      <c r="B2056" t="s">
        <v>15</v>
      </c>
      <c r="C2056" t="s">
        <v>87</v>
      </c>
      <c r="D2056" s="23">
        <v>0</v>
      </c>
      <c r="E2056" s="23">
        <v>0</v>
      </c>
      <c r="F2056" s="3">
        <v>2050</v>
      </c>
      <c r="G2056" s="3">
        <v>5</v>
      </c>
      <c r="H2056" s="3">
        <v>1</v>
      </c>
      <c r="I2056" s="24">
        <v>1</v>
      </c>
      <c r="J2056" s="3">
        <v>1997</v>
      </c>
      <c r="K2056" s="4" t="e">
        <f>IF(M2056-(#REF!-J2056)&lt;=0,0,M2056-(#REF!-J2056))</f>
        <v>#REF!</v>
      </c>
      <c r="L2056" s="21">
        <f>VLOOKUP(A2056,Übersicht!$C$2:$F$67,4,FALSE)</f>
        <v>100</v>
      </c>
      <c r="M2056" s="21">
        <f>VLOOKUP(A2056,Übersicht!$C$2:$F$67,4,FALSE)</f>
        <v>100</v>
      </c>
      <c r="N2056" s="3" t="s">
        <v>67</v>
      </c>
      <c r="O2056" s="3">
        <v>1</v>
      </c>
      <c r="P2056" s="4">
        <f>VLOOKUP(A2056,Übersicht!$C$2:$I$67,7,FALSE)*100</f>
        <v>5</v>
      </c>
      <c r="Q2056" s="4" t="s">
        <v>67</v>
      </c>
      <c r="R2056" s="4">
        <f>VLOOKUP(A2056,Übersicht!$C$2:$J$67,8,FALSE)*100</f>
        <v>100</v>
      </c>
      <c r="S2056" s="4" t="str">
        <f>VLOOKUP(A2056,Übersicht!$C$2:$K$67,9,FALSE)</f>
        <v>-</v>
      </c>
      <c r="T2056" s="4" t="str">
        <f>VLOOKUP(A2056,Übersicht!$C$2:$L$67,10,FALSE)</f>
        <v>-</v>
      </c>
      <c r="U2056" s="26">
        <v>69454000</v>
      </c>
      <c r="V2056" s="25" t="str">
        <f>VLOOKUP(A2056,Übersicht!$C$2:$N$67,12,FALSE)</f>
        <v>-</v>
      </c>
      <c r="W2056" s="25" t="str">
        <f>VLOOKUP(A2056,Übersicht!$C$2:$O$67,13,FALSE)</f>
        <v>-</v>
      </c>
      <c r="X2056" s="4" t="s">
        <v>67</v>
      </c>
    </row>
    <row r="2057" spans="1:24" x14ac:dyDescent="0.35">
      <c r="A2057" s="3">
        <v>2300</v>
      </c>
      <c r="B2057" t="s">
        <v>15</v>
      </c>
      <c r="C2057" t="s">
        <v>87</v>
      </c>
      <c r="D2057" s="23">
        <v>0</v>
      </c>
      <c r="E2057" s="23">
        <v>0</v>
      </c>
      <c r="F2057" s="3">
        <v>2051</v>
      </c>
      <c r="G2057" s="3">
        <v>5</v>
      </c>
      <c r="H2057" s="3">
        <v>1</v>
      </c>
      <c r="I2057" s="24">
        <v>1</v>
      </c>
      <c r="J2057" s="3">
        <v>1997</v>
      </c>
      <c r="K2057" s="4" t="e">
        <f>IF(M2057-(#REF!-J2057)&lt;=0,0,M2057-(#REF!-J2057))</f>
        <v>#REF!</v>
      </c>
      <c r="L2057" s="21">
        <f>VLOOKUP(A2057,Übersicht!$C$2:$F$67,4,FALSE)</f>
        <v>100</v>
      </c>
      <c r="M2057" s="21">
        <f>VLOOKUP(A2057,Übersicht!$C$2:$F$67,4,FALSE)</f>
        <v>100</v>
      </c>
      <c r="N2057" s="3" t="s">
        <v>67</v>
      </c>
      <c r="O2057" s="3">
        <v>1</v>
      </c>
      <c r="P2057" s="4">
        <f>VLOOKUP(A2057,Übersicht!$C$2:$I$67,7,FALSE)*100</f>
        <v>5</v>
      </c>
      <c r="Q2057" s="4" t="s">
        <v>67</v>
      </c>
      <c r="R2057" s="4">
        <f>VLOOKUP(A2057,Übersicht!$C$2:$J$67,8,FALSE)*100</f>
        <v>100</v>
      </c>
      <c r="S2057" s="4" t="str">
        <f>VLOOKUP(A2057,Übersicht!$C$2:$K$67,9,FALSE)</f>
        <v>-</v>
      </c>
      <c r="T2057" s="4" t="str">
        <f>VLOOKUP(A2057,Übersicht!$C$2:$L$67,10,FALSE)</f>
        <v>-</v>
      </c>
      <c r="U2057" s="26">
        <v>69454000</v>
      </c>
      <c r="V2057" s="25" t="str">
        <f>VLOOKUP(A2057,Übersicht!$C$2:$N$67,12,FALSE)</f>
        <v>-</v>
      </c>
      <c r="W2057" s="25" t="str">
        <f>VLOOKUP(A2057,Übersicht!$C$2:$O$67,13,FALSE)</f>
        <v>-</v>
      </c>
      <c r="X2057" s="4" t="s">
        <v>67</v>
      </c>
    </row>
    <row r="2058" spans="1:24" x14ac:dyDescent="0.35">
      <c r="A2058" s="3">
        <v>2300</v>
      </c>
      <c r="B2058" t="s">
        <v>15</v>
      </c>
      <c r="C2058" t="s">
        <v>87</v>
      </c>
      <c r="D2058" s="23">
        <v>0</v>
      </c>
      <c r="E2058" s="23">
        <v>0</v>
      </c>
      <c r="F2058" s="3">
        <v>2052</v>
      </c>
      <c r="G2058" s="3">
        <v>5</v>
      </c>
      <c r="H2058" s="3">
        <v>1</v>
      </c>
      <c r="I2058" s="24">
        <v>1</v>
      </c>
      <c r="J2058" s="3">
        <v>1997</v>
      </c>
      <c r="K2058" s="4" t="e">
        <f>IF(M2058-(#REF!-J2058)&lt;=0,0,M2058-(#REF!-J2058))</f>
        <v>#REF!</v>
      </c>
      <c r="L2058" s="21">
        <f>VLOOKUP(A2058,Übersicht!$C$2:$F$67,4,FALSE)</f>
        <v>100</v>
      </c>
      <c r="M2058" s="21">
        <f>VLOOKUP(A2058,Übersicht!$C$2:$F$67,4,FALSE)</f>
        <v>100</v>
      </c>
      <c r="N2058" s="3" t="s">
        <v>67</v>
      </c>
      <c r="O2058" s="3">
        <v>1</v>
      </c>
      <c r="P2058" s="4">
        <f>VLOOKUP(A2058,Übersicht!$C$2:$I$67,7,FALSE)*100</f>
        <v>5</v>
      </c>
      <c r="Q2058" s="4" t="s">
        <v>67</v>
      </c>
      <c r="R2058" s="4">
        <f>VLOOKUP(A2058,Übersicht!$C$2:$J$67,8,FALSE)*100</f>
        <v>100</v>
      </c>
      <c r="S2058" s="4" t="str">
        <f>VLOOKUP(A2058,Übersicht!$C$2:$K$67,9,FALSE)</f>
        <v>-</v>
      </c>
      <c r="T2058" s="4" t="str">
        <f>VLOOKUP(A2058,Übersicht!$C$2:$L$67,10,FALSE)</f>
        <v>-</v>
      </c>
      <c r="U2058" s="26">
        <v>15584799.999999998</v>
      </c>
      <c r="V2058" s="25" t="str">
        <f>VLOOKUP(A2058,Übersicht!$C$2:$N$67,12,FALSE)</f>
        <v>-</v>
      </c>
      <c r="W2058" s="25" t="str">
        <f>VLOOKUP(A2058,Übersicht!$C$2:$O$67,13,FALSE)</f>
        <v>-</v>
      </c>
      <c r="X2058" s="4" t="s">
        <v>67</v>
      </c>
    </row>
    <row r="2059" spans="1:24" x14ac:dyDescent="0.35">
      <c r="A2059" s="3">
        <v>2300</v>
      </c>
      <c r="B2059" t="s">
        <v>15</v>
      </c>
      <c r="C2059" t="s">
        <v>87</v>
      </c>
      <c r="D2059" s="23">
        <v>0</v>
      </c>
      <c r="E2059" s="23">
        <v>0</v>
      </c>
      <c r="F2059" s="3">
        <v>2053</v>
      </c>
      <c r="G2059" s="3">
        <v>5</v>
      </c>
      <c r="H2059" s="3">
        <v>1</v>
      </c>
      <c r="I2059" s="24">
        <v>1</v>
      </c>
      <c r="J2059" s="3">
        <v>1997</v>
      </c>
      <c r="K2059" s="4" t="e">
        <f>IF(M2059-(#REF!-J2059)&lt;=0,0,M2059-(#REF!-J2059))</f>
        <v>#REF!</v>
      </c>
      <c r="L2059" s="21">
        <f>VLOOKUP(A2059,Übersicht!$C$2:$F$67,4,FALSE)</f>
        <v>100</v>
      </c>
      <c r="M2059" s="21">
        <f>VLOOKUP(A2059,Übersicht!$C$2:$F$67,4,FALSE)</f>
        <v>100</v>
      </c>
      <c r="N2059" s="3" t="s">
        <v>67</v>
      </c>
      <c r="O2059" s="3">
        <v>1</v>
      </c>
      <c r="P2059" s="4">
        <f>VLOOKUP(A2059,Übersicht!$C$2:$I$67,7,FALSE)*100</f>
        <v>5</v>
      </c>
      <c r="Q2059" s="4" t="s">
        <v>67</v>
      </c>
      <c r="R2059" s="4">
        <f>VLOOKUP(A2059,Übersicht!$C$2:$J$67,8,FALSE)*100</f>
        <v>100</v>
      </c>
      <c r="S2059" s="4" t="str">
        <f>VLOOKUP(A2059,Übersicht!$C$2:$K$67,9,FALSE)</f>
        <v>-</v>
      </c>
      <c r="T2059" s="4" t="str">
        <f>VLOOKUP(A2059,Übersicht!$C$2:$L$67,10,FALSE)</f>
        <v>-</v>
      </c>
      <c r="U2059" s="26">
        <v>10062783.5</v>
      </c>
      <c r="V2059" s="25" t="str">
        <f>VLOOKUP(A2059,Übersicht!$C$2:$N$67,12,FALSE)</f>
        <v>-</v>
      </c>
      <c r="W2059" s="25" t="str">
        <f>VLOOKUP(A2059,Übersicht!$C$2:$O$67,13,FALSE)</f>
        <v>-</v>
      </c>
      <c r="X2059" s="4" t="s">
        <v>67</v>
      </c>
    </row>
    <row r="2060" spans="1:24" x14ac:dyDescent="0.35">
      <c r="A2060" s="3">
        <v>2300</v>
      </c>
      <c r="B2060" t="s">
        <v>15</v>
      </c>
      <c r="C2060" t="s">
        <v>87</v>
      </c>
      <c r="D2060" s="23">
        <v>0</v>
      </c>
      <c r="E2060" s="23">
        <v>0</v>
      </c>
      <c r="F2060" s="3">
        <v>2054</v>
      </c>
      <c r="G2060" s="3">
        <v>5</v>
      </c>
      <c r="H2060" s="3">
        <v>1</v>
      </c>
      <c r="I2060" s="24">
        <v>1</v>
      </c>
      <c r="J2060" s="3">
        <v>1997</v>
      </c>
      <c r="K2060" s="4" t="e">
        <f>IF(M2060-(#REF!-J2060)&lt;=0,0,M2060-(#REF!-J2060))</f>
        <v>#REF!</v>
      </c>
      <c r="L2060" s="21">
        <f>VLOOKUP(A2060,Übersicht!$C$2:$F$67,4,FALSE)</f>
        <v>100</v>
      </c>
      <c r="M2060" s="21">
        <f>VLOOKUP(A2060,Übersicht!$C$2:$F$67,4,FALSE)</f>
        <v>100</v>
      </c>
      <c r="N2060" s="3" t="s">
        <v>67</v>
      </c>
      <c r="O2060" s="3">
        <v>1</v>
      </c>
      <c r="P2060" s="4">
        <f>VLOOKUP(A2060,Übersicht!$C$2:$I$67,7,FALSE)*100</f>
        <v>5</v>
      </c>
      <c r="Q2060" s="4" t="s">
        <v>67</v>
      </c>
      <c r="R2060" s="4">
        <f>VLOOKUP(A2060,Übersicht!$C$2:$J$67,8,FALSE)*100</f>
        <v>100</v>
      </c>
      <c r="S2060" s="4" t="str">
        <f>VLOOKUP(A2060,Übersicht!$C$2:$K$67,9,FALSE)</f>
        <v>-</v>
      </c>
      <c r="T2060" s="4" t="str">
        <f>VLOOKUP(A2060,Übersicht!$C$2:$L$67,10,FALSE)</f>
        <v>-</v>
      </c>
      <c r="U2060" s="26">
        <v>9793437.5</v>
      </c>
      <c r="V2060" s="25" t="str">
        <f>VLOOKUP(A2060,Übersicht!$C$2:$N$67,12,FALSE)</f>
        <v>-</v>
      </c>
      <c r="W2060" s="25" t="str">
        <f>VLOOKUP(A2060,Übersicht!$C$2:$O$67,13,FALSE)</f>
        <v>-</v>
      </c>
      <c r="X2060" s="4" t="s">
        <v>67</v>
      </c>
    </row>
    <row r="2061" spans="1:24" x14ac:dyDescent="0.35">
      <c r="A2061" s="3">
        <v>2300</v>
      </c>
      <c r="B2061" t="s">
        <v>15</v>
      </c>
      <c r="C2061" t="s">
        <v>87</v>
      </c>
      <c r="D2061" s="23">
        <v>0</v>
      </c>
      <c r="E2061" s="23">
        <v>0</v>
      </c>
      <c r="F2061" s="3">
        <v>2055</v>
      </c>
      <c r="G2061" s="3">
        <v>5</v>
      </c>
      <c r="H2061" s="3">
        <v>1</v>
      </c>
      <c r="I2061" s="24">
        <v>1</v>
      </c>
      <c r="J2061" s="3">
        <v>1997</v>
      </c>
      <c r="K2061" s="4" t="e">
        <f>IF(M2061-(#REF!-J2061)&lt;=0,0,M2061-(#REF!-J2061))</f>
        <v>#REF!</v>
      </c>
      <c r="L2061" s="21">
        <f>VLOOKUP(A2061,Übersicht!$C$2:$F$67,4,FALSE)</f>
        <v>100</v>
      </c>
      <c r="M2061" s="21">
        <f>VLOOKUP(A2061,Übersicht!$C$2:$F$67,4,FALSE)</f>
        <v>100</v>
      </c>
      <c r="N2061" s="3" t="s">
        <v>67</v>
      </c>
      <c r="O2061" s="3">
        <v>1</v>
      </c>
      <c r="P2061" s="4">
        <f>VLOOKUP(A2061,Übersicht!$C$2:$I$67,7,FALSE)*100</f>
        <v>5</v>
      </c>
      <c r="Q2061" s="4" t="s">
        <v>67</v>
      </c>
      <c r="R2061" s="4">
        <f>VLOOKUP(A2061,Übersicht!$C$2:$J$67,8,FALSE)*100</f>
        <v>100</v>
      </c>
      <c r="S2061" s="4" t="str">
        <f>VLOOKUP(A2061,Übersicht!$C$2:$K$67,9,FALSE)</f>
        <v>-</v>
      </c>
      <c r="T2061" s="4" t="str">
        <f>VLOOKUP(A2061,Übersicht!$C$2:$L$67,10,FALSE)</f>
        <v>-</v>
      </c>
      <c r="U2061" s="26">
        <v>42350000</v>
      </c>
      <c r="V2061" s="25" t="str">
        <f>VLOOKUP(A2061,Übersicht!$C$2:$N$67,12,FALSE)</f>
        <v>-</v>
      </c>
      <c r="W2061" s="25" t="str">
        <f>VLOOKUP(A2061,Übersicht!$C$2:$O$67,13,FALSE)</f>
        <v>-</v>
      </c>
      <c r="X2061" s="4" t="s">
        <v>67</v>
      </c>
    </row>
    <row r="2062" spans="1:24" x14ac:dyDescent="0.35">
      <c r="A2062" s="3">
        <v>2300</v>
      </c>
      <c r="B2062" t="s">
        <v>15</v>
      </c>
      <c r="C2062" t="s">
        <v>87</v>
      </c>
      <c r="D2062" s="23">
        <v>0</v>
      </c>
      <c r="E2062" s="23">
        <v>0</v>
      </c>
      <c r="F2062" s="3">
        <v>2056</v>
      </c>
      <c r="G2062" s="3">
        <v>5</v>
      </c>
      <c r="H2062" s="3">
        <v>1</v>
      </c>
      <c r="I2062" s="24">
        <v>1</v>
      </c>
      <c r="J2062" s="3">
        <v>1997</v>
      </c>
      <c r="K2062" s="4" t="e">
        <f>IF(M2062-(#REF!-J2062)&lt;=0,0,M2062-(#REF!-J2062))</f>
        <v>#REF!</v>
      </c>
      <c r="L2062" s="21">
        <f>VLOOKUP(A2062,Übersicht!$C$2:$F$67,4,FALSE)</f>
        <v>100</v>
      </c>
      <c r="M2062" s="21">
        <f>VLOOKUP(A2062,Übersicht!$C$2:$F$67,4,FALSE)</f>
        <v>100</v>
      </c>
      <c r="N2062" s="3" t="s">
        <v>67</v>
      </c>
      <c r="O2062" s="3">
        <v>1</v>
      </c>
      <c r="P2062" s="4">
        <f>VLOOKUP(A2062,Übersicht!$C$2:$I$67,7,FALSE)*100</f>
        <v>5</v>
      </c>
      <c r="Q2062" s="4" t="s">
        <v>67</v>
      </c>
      <c r="R2062" s="4">
        <f>VLOOKUP(A2062,Übersicht!$C$2:$J$67,8,FALSE)*100</f>
        <v>100</v>
      </c>
      <c r="S2062" s="4" t="str">
        <f>VLOOKUP(A2062,Übersicht!$C$2:$K$67,9,FALSE)</f>
        <v>-</v>
      </c>
      <c r="T2062" s="4" t="str">
        <f>VLOOKUP(A2062,Übersicht!$C$2:$L$67,10,FALSE)</f>
        <v>-</v>
      </c>
      <c r="U2062" s="26">
        <v>2094631</v>
      </c>
      <c r="V2062" s="25" t="str">
        <f>VLOOKUP(A2062,Übersicht!$C$2:$N$67,12,FALSE)</f>
        <v>-</v>
      </c>
      <c r="W2062" s="25" t="str">
        <f>VLOOKUP(A2062,Übersicht!$C$2:$O$67,13,FALSE)</f>
        <v>-</v>
      </c>
      <c r="X2062" s="4" t="s">
        <v>67</v>
      </c>
    </row>
    <row r="2063" spans="1:24" x14ac:dyDescent="0.35">
      <c r="A2063" s="3">
        <v>2300</v>
      </c>
      <c r="B2063" t="s">
        <v>15</v>
      </c>
      <c r="C2063" t="s">
        <v>87</v>
      </c>
      <c r="D2063" s="23">
        <v>0</v>
      </c>
      <c r="E2063" s="23">
        <v>0</v>
      </c>
      <c r="F2063" s="3">
        <v>2057</v>
      </c>
      <c r="G2063" s="3">
        <v>5</v>
      </c>
      <c r="H2063" s="3">
        <v>1</v>
      </c>
      <c r="I2063" s="24">
        <v>1</v>
      </c>
      <c r="J2063" s="3">
        <v>1997</v>
      </c>
      <c r="K2063" s="4" t="e">
        <f>IF(M2063-(#REF!-J2063)&lt;=0,0,M2063-(#REF!-J2063))</f>
        <v>#REF!</v>
      </c>
      <c r="L2063" s="21">
        <f>VLOOKUP(A2063,Übersicht!$C$2:$F$67,4,FALSE)</f>
        <v>100</v>
      </c>
      <c r="M2063" s="21">
        <f>VLOOKUP(A2063,Übersicht!$C$2:$F$67,4,FALSE)</f>
        <v>100</v>
      </c>
      <c r="N2063" s="3" t="s">
        <v>67</v>
      </c>
      <c r="O2063" s="3">
        <v>1</v>
      </c>
      <c r="P2063" s="4">
        <f>VLOOKUP(A2063,Übersicht!$C$2:$I$67,7,FALSE)*100</f>
        <v>5</v>
      </c>
      <c r="Q2063" s="4" t="s">
        <v>67</v>
      </c>
      <c r="R2063" s="4">
        <f>VLOOKUP(A2063,Übersicht!$C$2:$J$67,8,FALSE)*100</f>
        <v>100</v>
      </c>
      <c r="S2063" s="4" t="str">
        <f>VLOOKUP(A2063,Übersicht!$C$2:$K$67,9,FALSE)</f>
        <v>-</v>
      </c>
      <c r="T2063" s="4" t="str">
        <f>VLOOKUP(A2063,Übersicht!$C$2:$L$67,10,FALSE)</f>
        <v>-</v>
      </c>
      <c r="U2063" s="26">
        <v>1897280.0000000002</v>
      </c>
      <c r="V2063" s="25" t="str">
        <f>VLOOKUP(A2063,Übersicht!$C$2:$N$67,12,FALSE)</f>
        <v>-</v>
      </c>
      <c r="W2063" s="25" t="str">
        <f>VLOOKUP(A2063,Übersicht!$C$2:$O$67,13,FALSE)</f>
        <v>-</v>
      </c>
      <c r="X2063" s="4" t="s">
        <v>67</v>
      </c>
    </row>
    <row r="2064" spans="1:24" x14ac:dyDescent="0.35">
      <c r="A2064" s="3">
        <v>2300</v>
      </c>
      <c r="B2064" t="s">
        <v>15</v>
      </c>
      <c r="C2064" t="s">
        <v>87</v>
      </c>
      <c r="D2064" s="23">
        <v>0</v>
      </c>
      <c r="E2064" s="23">
        <v>0</v>
      </c>
      <c r="F2064" s="3">
        <v>2058</v>
      </c>
      <c r="G2064" s="3">
        <v>5</v>
      </c>
      <c r="H2064" s="3">
        <v>1</v>
      </c>
      <c r="I2064" s="24">
        <v>1</v>
      </c>
      <c r="J2064" s="3">
        <v>1997</v>
      </c>
      <c r="K2064" s="4" t="e">
        <f>IF(M2064-(#REF!-J2064)&lt;=0,0,M2064-(#REF!-J2064))</f>
        <v>#REF!</v>
      </c>
      <c r="L2064" s="21">
        <f>VLOOKUP(A2064,Übersicht!$C$2:$F$67,4,FALSE)</f>
        <v>100</v>
      </c>
      <c r="M2064" s="21">
        <f>VLOOKUP(A2064,Übersicht!$C$2:$F$67,4,FALSE)</f>
        <v>100</v>
      </c>
      <c r="N2064" s="3" t="s">
        <v>67</v>
      </c>
      <c r="O2064" s="3">
        <v>1</v>
      </c>
      <c r="P2064" s="4">
        <f>VLOOKUP(A2064,Übersicht!$C$2:$I$67,7,FALSE)*100</f>
        <v>5</v>
      </c>
      <c r="Q2064" s="4" t="s">
        <v>67</v>
      </c>
      <c r="R2064" s="4">
        <f>VLOOKUP(A2064,Übersicht!$C$2:$J$67,8,FALSE)*100</f>
        <v>100</v>
      </c>
      <c r="S2064" s="4" t="str">
        <f>VLOOKUP(A2064,Übersicht!$C$2:$K$67,9,FALSE)</f>
        <v>-</v>
      </c>
      <c r="T2064" s="4" t="str">
        <f>VLOOKUP(A2064,Übersicht!$C$2:$L$67,10,FALSE)</f>
        <v>-</v>
      </c>
      <c r="U2064" s="26">
        <v>2329250</v>
      </c>
      <c r="V2064" s="25" t="str">
        <f>VLOOKUP(A2064,Übersicht!$C$2:$N$67,12,FALSE)</f>
        <v>-</v>
      </c>
      <c r="W2064" s="25" t="str">
        <f>VLOOKUP(A2064,Übersicht!$C$2:$O$67,13,FALSE)</f>
        <v>-</v>
      </c>
      <c r="X2064" s="4" t="s">
        <v>67</v>
      </c>
    </row>
    <row r="2065" spans="1:24" x14ac:dyDescent="0.35">
      <c r="A2065" s="3">
        <v>2300</v>
      </c>
      <c r="B2065" t="s">
        <v>15</v>
      </c>
      <c r="C2065" t="s">
        <v>87</v>
      </c>
      <c r="D2065" s="23">
        <v>0</v>
      </c>
      <c r="E2065" s="23">
        <v>0</v>
      </c>
      <c r="F2065" s="3">
        <v>2059</v>
      </c>
      <c r="G2065" s="3">
        <v>5</v>
      </c>
      <c r="H2065" s="3">
        <v>1</v>
      </c>
      <c r="I2065" s="24">
        <v>1</v>
      </c>
      <c r="J2065" s="3">
        <v>1997</v>
      </c>
      <c r="K2065" s="4" t="e">
        <f>IF(M2065-(#REF!-J2065)&lt;=0,0,M2065-(#REF!-J2065))</f>
        <v>#REF!</v>
      </c>
      <c r="L2065" s="21">
        <f>VLOOKUP(A2065,Übersicht!$C$2:$F$67,4,FALSE)</f>
        <v>100</v>
      </c>
      <c r="M2065" s="21">
        <f>VLOOKUP(A2065,Übersicht!$C$2:$F$67,4,FALSE)</f>
        <v>100</v>
      </c>
      <c r="N2065" s="3" t="s">
        <v>67</v>
      </c>
      <c r="O2065" s="3">
        <v>1</v>
      </c>
      <c r="P2065" s="4">
        <f>VLOOKUP(A2065,Übersicht!$C$2:$I$67,7,FALSE)*100</f>
        <v>5</v>
      </c>
      <c r="Q2065" s="4" t="s">
        <v>67</v>
      </c>
      <c r="R2065" s="4">
        <f>VLOOKUP(A2065,Übersicht!$C$2:$J$67,8,FALSE)*100</f>
        <v>100</v>
      </c>
      <c r="S2065" s="4" t="str">
        <f>VLOOKUP(A2065,Übersicht!$C$2:$K$67,9,FALSE)</f>
        <v>-</v>
      </c>
      <c r="T2065" s="4" t="str">
        <f>VLOOKUP(A2065,Übersicht!$C$2:$L$67,10,FALSE)</f>
        <v>-</v>
      </c>
      <c r="U2065" s="26">
        <v>10587500</v>
      </c>
      <c r="V2065" s="25" t="str">
        <f>VLOOKUP(A2065,Übersicht!$C$2:$N$67,12,FALSE)</f>
        <v>-</v>
      </c>
      <c r="W2065" s="25" t="str">
        <f>VLOOKUP(A2065,Übersicht!$C$2:$O$67,13,FALSE)</f>
        <v>-</v>
      </c>
      <c r="X2065" s="4" t="s">
        <v>67</v>
      </c>
    </row>
    <row r="2066" spans="1:24" x14ac:dyDescent="0.35">
      <c r="A2066" s="3">
        <v>2300</v>
      </c>
      <c r="B2066" t="s">
        <v>15</v>
      </c>
      <c r="C2066" t="s">
        <v>87</v>
      </c>
      <c r="D2066" s="23">
        <v>0</v>
      </c>
      <c r="E2066" s="23">
        <v>0</v>
      </c>
      <c r="F2066" s="3">
        <v>2060</v>
      </c>
      <c r="G2066" s="3">
        <v>5</v>
      </c>
      <c r="H2066" s="3">
        <v>1</v>
      </c>
      <c r="I2066" s="24">
        <v>1</v>
      </c>
      <c r="J2066" s="3">
        <v>1996</v>
      </c>
      <c r="K2066" s="4" t="e">
        <f>IF(M2066-(#REF!-J2066)&lt;=0,0,M2066-(#REF!-J2066))</f>
        <v>#REF!</v>
      </c>
      <c r="L2066" s="21">
        <f>VLOOKUP(A2066,Übersicht!$C$2:$F$67,4,FALSE)</f>
        <v>100</v>
      </c>
      <c r="M2066" s="21">
        <f>VLOOKUP(A2066,Übersicht!$C$2:$F$67,4,FALSE)</f>
        <v>100</v>
      </c>
      <c r="N2066" s="3" t="s">
        <v>67</v>
      </c>
      <c r="O2066" s="3">
        <v>1</v>
      </c>
      <c r="P2066" s="4">
        <f>VLOOKUP(A2066,Übersicht!$C$2:$I$67,7,FALSE)*100</f>
        <v>5</v>
      </c>
      <c r="Q2066" s="4" t="s">
        <v>67</v>
      </c>
      <c r="R2066" s="4">
        <f>VLOOKUP(A2066,Übersicht!$C$2:$J$67,8,FALSE)*100</f>
        <v>100</v>
      </c>
      <c r="S2066" s="4" t="str">
        <f>VLOOKUP(A2066,Übersicht!$C$2:$K$67,9,FALSE)</f>
        <v>-</v>
      </c>
      <c r="T2066" s="4" t="str">
        <f>VLOOKUP(A2066,Übersicht!$C$2:$L$67,10,FALSE)</f>
        <v>-</v>
      </c>
      <c r="U2066" s="26">
        <v>16567319.999999998</v>
      </c>
      <c r="V2066" s="25" t="str">
        <f>VLOOKUP(A2066,Übersicht!$C$2:$N$67,12,FALSE)</f>
        <v>-</v>
      </c>
      <c r="W2066" s="25" t="str">
        <f>VLOOKUP(A2066,Übersicht!$C$2:$O$67,13,FALSE)</f>
        <v>-</v>
      </c>
      <c r="X2066" s="4" t="s">
        <v>67</v>
      </c>
    </row>
    <row r="2067" spans="1:24" x14ac:dyDescent="0.35">
      <c r="A2067" s="3">
        <v>2300</v>
      </c>
      <c r="B2067" t="s">
        <v>15</v>
      </c>
      <c r="C2067" t="s">
        <v>87</v>
      </c>
      <c r="D2067" s="23">
        <v>0</v>
      </c>
      <c r="E2067" s="23">
        <v>0</v>
      </c>
      <c r="F2067" s="3">
        <v>2061</v>
      </c>
      <c r="G2067" s="3">
        <v>5</v>
      </c>
      <c r="H2067" s="3">
        <v>1</v>
      </c>
      <c r="I2067" s="24">
        <v>1</v>
      </c>
      <c r="J2067" s="3">
        <v>1996</v>
      </c>
      <c r="K2067" s="4" t="e">
        <f>IF(M2067-(#REF!-J2067)&lt;=0,0,M2067-(#REF!-J2067))</f>
        <v>#REF!</v>
      </c>
      <c r="L2067" s="21">
        <f>VLOOKUP(A2067,Übersicht!$C$2:$F$67,4,FALSE)</f>
        <v>100</v>
      </c>
      <c r="M2067" s="21">
        <f>VLOOKUP(A2067,Übersicht!$C$2:$F$67,4,FALSE)</f>
        <v>100</v>
      </c>
      <c r="N2067" s="3" t="s">
        <v>67</v>
      </c>
      <c r="O2067" s="3">
        <v>1</v>
      </c>
      <c r="P2067" s="4">
        <f>VLOOKUP(A2067,Übersicht!$C$2:$I$67,7,FALSE)*100</f>
        <v>5</v>
      </c>
      <c r="Q2067" s="4" t="s">
        <v>67</v>
      </c>
      <c r="R2067" s="4">
        <f>VLOOKUP(A2067,Übersicht!$C$2:$J$67,8,FALSE)*100</f>
        <v>100</v>
      </c>
      <c r="S2067" s="4" t="str">
        <f>VLOOKUP(A2067,Übersicht!$C$2:$K$67,9,FALSE)</f>
        <v>-</v>
      </c>
      <c r="T2067" s="4" t="str">
        <f>VLOOKUP(A2067,Übersicht!$C$2:$L$67,10,FALSE)</f>
        <v>-</v>
      </c>
      <c r="U2067" s="26">
        <v>2072609</v>
      </c>
      <c r="V2067" s="25" t="str">
        <f>VLOOKUP(A2067,Übersicht!$C$2:$N$67,12,FALSE)</f>
        <v>-</v>
      </c>
      <c r="W2067" s="25" t="str">
        <f>VLOOKUP(A2067,Übersicht!$C$2:$O$67,13,FALSE)</f>
        <v>-</v>
      </c>
      <c r="X2067" s="4" t="s">
        <v>67</v>
      </c>
    </row>
    <row r="2068" spans="1:24" x14ac:dyDescent="0.35">
      <c r="A2068" s="3">
        <v>2300</v>
      </c>
      <c r="B2068" t="s">
        <v>15</v>
      </c>
      <c r="C2068" t="s">
        <v>87</v>
      </c>
      <c r="D2068" s="23">
        <v>0</v>
      </c>
      <c r="E2068" s="23">
        <v>0</v>
      </c>
      <c r="F2068" s="3">
        <v>2062</v>
      </c>
      <c r="G2068" s="3">
        <v>5</v>
      </c>
      <c r="H2068" s="3">
        <v>1</v>
      </c>
      <c r="I2068" s="24">
        <v>1</v>
      </c>
      <c r="J2068" s="3">
        <v>1996</v>
      </c>
      <c r="K2068" s="4" t="e">
        <f>IF(M2068-(#REF!-J2068)&lt;=0,0,M2068-(#REF!-J2068))</f>
        <v>#REF!</v>
      </c>
      <c r="L2068" s="21">
        <f>VLOOKUP(A2068,Übersicht!$C$2:$F$67,4,FALSE)</f>
        <v>100</v>
      </c>
      <c r="M2068" s="21">
        <f>VLOOKUP(A2068,Übersicht!$C$2:$F$67,4,FALSE)</f>
        <v>100</v>
      </c>
      <c r="N2068" s="3" t="s">
        <v>67</v>
      </c>
      <c r="O2068" s="3">
        <v>1</v>
      </c>
      <c r="P2068" s="4">
        <f>VLOOKUP(A2068,Übersicht!$C$2:$I$67,7,FALSE)*100</f>
        <v>5</v>
      </c>
      <c r="Q2068" s="4" t="s">
        <v>67</v>
      </c>
      <c r="R2068" s="4">
        <f>VLOOKUP(A2068,Übersicht!$C$2:$J$67,8,FALSE)*100</f>
        <v>100</v>
      </c>
      <c r="S2068" s="4" t="str">
        <f>VLOOKUP(A2068,Übersicht!$C$2:$K$67,9,FALSE)</f>
        <v>-</v>
      </c>
      <c r="T2068" s="4" t="str">
        <f>VLOOKUP(A2068,Übersicht!$C$2:$L$67,10,FALSE)</f>
        <v>-</v>
      </c>
      <c r="U2068" s="26">
        <v>2072609</v>
      </c>
      <c r="V2068" s="25" t="str">
        <f>VLOOKUP(A2068,Übersicht!$C$2:$N$67,12,FALSE)</f>
        <v>-</v>
      </c>
      <c r="W2068" s="25" t="str">
        <f>VLOOKUP(A2068,Übersicht!$C$2:$O$67,13,FALSE)</f>
        <v>-</v>
      </c>
      <c r="X2068" s="4" t="s">
        <v>67</v>
      </c>
    </row>
    <row r="2069" spans="1:24" x14ac:dyDescent="0.35">
      <c r="A2069" s="3">
        <v>2300</v>
      </c>
      <c r="B2069" t="s">
        <v>15</v>
      </c>
      <c r="C2069" t="s">
        <v>87</v>
      </c>
      <c r="D2069" s="23">
        <v>0</v>
      </c>
      <c r="E2069" s="23">
        <v>0</v>
      </c>
      <c r="F2069" s="3">
        <v>2063</v>
      </c>
      <c r="G2069" s="3">
        <v>5</v>
      </c>
      <c r="H2069" s="3">
        <v>1</v>
      </c>
      <c r="I2069" s="24">
        <v>1</v>
      </c>
      <c r="J2069" s="3">
        <v>1996</v>
      </c>
      <c r="K2069" s="4" t="e">
        <f>IF(M2069-(#REF!-J2069)&lt;=0,0,M2069-(#REF!-J2069))</f>
        <v>#REF!</v>
      </c>
      <c r="L2069" s="21">
        <f>VLOOKUP(A2069,Übersicht!$C$2:$F$67,4,FALSE)</f>
        <v>100</v>
      </c>
      <c r="M2069" s="21">
        <f>VLOOKUP(A2069,Übersicht!$C$2:$F$67,4,FALSE)</f>
        <v>100</v>
      </c>
      <c r="N2069" s="3" t="s">
        <v>67</v>
      </c>
      <c r="O2069" s="3">
        <v>1</v>
      </c>
      <c r="P2069" s="4">
        <f>VLOOKUP(A2069,Übersicht!$C$2:$I$67,7,FALSE)*100</f>
        <v>5</v>
      </c>
      <c r="Q2069" s="4" t="s">
        <v>67</v>
      </c>
      <c r="R2069" s="4">
        <f>VLOOKUP(A2069,Übersicht!$C$2:$J$67,8,FALSE)*100</f>
        <v>100</v>
      </c>
      <c r="S2069" s="4" t="str">
        <f>VLOOKUP(A2069,Übersicht!$C$2:$K$67,9,FALSE)</f>
        <v>-</v>
      </c>
      <c r="T2069" s="4" t="str">
        <f>VLOOKUP(A2069,Übersicht!$C$2:$L$67,10,FALSE)</f>
        <v>-</v>
      </c>
      <c r="U2069" s="26">
        <v>2072609</v>
      </c>
      <c r="V2069" s="25" t="str">
        <f>VLOOKUP(A2069,Übersicht!$C$2:$N$67,12,FALSE)</f>
        <v>-</v>
      </c>
      <c r="W2069" s="25" t="str">
        <f>VLOOKUP(A2069,Übersicht!$C$2:$O$67,13,FALSE)</f>
        <v>-</v>
      </c>
      <c r="X2069" s="4" t="s">
        <v>67</v>
      </c>
    </row>
    <row r="2070" spans="1:24" x14ac:dyDescent="0.35">
      <c r="A2070" s="3">
        <v>2300</v>
      </c>
      <c r="B2070" t="s">
        <v>15</v>
      </c>
      <c r="C2070" t="s">
        <v>87</v>
      </c>
      <c r="D2070" s="23">
        <v>0</v>
      </c>
      <c r="E2070" s="23">
        <v>0</v>
      </c>
      <c r="F2070" s="3">
        <v>2064</v>
      </c>
      <c r="G2070" s="3">
        <v>5</v>
      </c>
      <c r="H2070" s="3">
        <v>1</v>
      </c>
      <c r="I2070" s="24">
        <v>1</v>
      </c>
      <c r="J2070" s="3">
        <v>1996</v>
      </c>
      <c r="K2070" s="4" t="e">
        <f>IF(M2070-(#REF!-J2070)&lt;=0,0,M2070-(#REF!-J2070))</f>
        <v>#REF!</v>
      </c>
      <c r="L2070" s="21">
        <f>VLOOKUP(A2070,Übersicht!$C$2:$F$67,4,FALSE)</f>
        <v>100</v>
      </c>
      <c r="M2070" s="21">
        <f>VLOOKUP(A2070,Übersicht!$C$2:$F$67,4,FALSE)</f>
        <v>100</v>
      </c>
      <c r="N2070" s="3" t="s">
        <v>67</v>
      </c>
      <c r="O2070" s="3">
        <v>1</v>
      </c>
      <c r="P2070" s="4">
        <f>VLOOKUP(A2070,Übersicht!$C$2:$I$67,7,FALSE)*100</f>
        <v>5</v>
      </c>
      <c r="Q2070" s="4" t="s">
        <v>67</v>
      </c>
      <c r="R2070" s="4">
        <f>VLOOKUP(A2070,Übersicht!$C$2:$J$67,8,FALSE)*100</f>
        <v>100</v>
      </c>
      <c r="S2070" s="4" t="str">
        <f>VLOOKUP(A2070,Übersicht!$C$2:$K$67,9,FALSE)</f>
        <v>-</v>
      </c>
      <c r="T2070" s="4" t="str">
        <f>VLOOKUP(A2070,Übersicht!$C$2:$L$67,10,FALSE)</f>
        <v>-</v>
      </c>
      <c r="U2070" s="26">
        <v>33033000</v>
      </c>
      <c r="V2070" s="25" t="str">
        <f>VLOOKUP(A2070,Übersicht!$C$2:$N$67,12,FALSE)</f>
        <v>-</v>
      </c>
      <c r="W2070" s="25" t="str">
        <f>VLOOKUP(A2070,Übersicht!$C$2:$O$67,13,FALSE)</f>
        <v>-</v>
      </c>
      <c r="X2070" s="4" t="s">
        <v>67</v>
      </c>
    </row>
    <row r="2071" spans="1:24" x14ac:dyDescent="0.35">
      <c r="A2071" s="3">
        <v>2300</v>
      </c>
      <c r="B2071" t="s">
        <v>15</v>
      </c>
      <c r="C2071" t="s">
        <v>87</v>
      </c>
      <c r="D2071" s="23">
        <v>0</v>
      </c>
      <c r="E2071" s="23">
        <v>0</v>
      </c>
      <c r="F2071" s="3">
        <v>2065</v>
      </c>
      <c r="G2071" s="3">
        <v>5</v>
      </c>
      <c r="H2071" s="3">
        <v>1</v>
      </c>
      <c r="I2071" s="24">
        <v>1</v>
      </c>
      <c r="J2071" s="3">
        <v>1996</v>
      </c>
      <c r="K2071" s="4" t="e">
        <f>IF(M2071-(#REF!-J2071)&lt;=0,0,M2071-(#REF!-J2071))</f>
        <v>#REF!</v>
      </c>
      <c r="L2071" s="21">
        <f>VLOOKUP(A2071,Übersicht!$C$2:$F$67,4,FALSE)</f>
        <v>100</v>
      </c>
      <c r="M2071" s="21">
        <f>VLOOKUP(A2071,Übersicht!$C$2:$F$67,4,FALSE)</f>
        <v>100</v>
      </c>
      <c r="N2071" s="3" t="s">
        <v>67</v>
      </c>
      <c r="O2071" s="3">
        <v>1</v>
      </c>
      <c r="P2071" s="4">
        <f>VLOOKUP(A2071,Übersicht!$C$2:$I$67,7,FALSE)*100</f>
        <v>5</v>
      </c>
      <c r="Q2071" s="4" t="s">
        <v>67</v>
      </c>
      <c r="R2071" s="4">
        <f>VLOOKUP(A2071,Übersicht!$C$2:$J$67,8,FALSE)*100</f>
        <v>100</v>
      </c>
      <c r="S2071" s="4" t="str">
        <f>VLOOKUP(A2071,Übersicht!$C$2:$K$67,9,FALSE)</f>
        <v>-</v>
      </c>
      <c r="T2071" s="4" t="str">
        <f>VLOOKUP(A2071,Übersicht!$C$2:$L$67,10,FALSE)</f>
        <v>-</v>
      </c>
      <c r="U2071" s="26">
        <v>16516500</v>
      </c>
      <c r="V2071" s="25" t="str">
        <f>VLOOKUP(A2071,Übersicht!$C$2:$N$67,12,FALSE)</f>
        <v>-</v>
      </c>
      <c r="W2071" s="25" t="str">
        <f>VLOOKUP(A2071,Übersicht!$C$2:$O$67,13,FALSE)</f>
        <v>-</v>
      </c>
      <c r="X2071" s="4" t="s">
        <v>67</v>
      </c>
    </row>
    <row r="2072" spans="1:24" x14ac:dyDescent="0.35">
      <c r="A2072" s="3">
        <v>2300</v>
      </c>
      <c r="B2072" t="s">
        <v>15</v>
      </c>
      <c r="C2072" t="s">
        <v>87</v>
      </c>
      <c r="D2072" s="23">
        <v>0</v>
      </c>
      <c r="E2072" s="23">
        <v>0</v>
      </c>
      <c r="F2072" s="3">
        <v>2066</v>
      </c>
      <c r="G2072" s="3">
        <v>5</v>
      </c>
      <c r="H2072" s="3">
        <v>1</v>
      </c>
      <c r="I2072" s="24">
        <v>1</v>
      </c>
      <c r="J2072" s="3">
        <v>1996</v>
      </c>
      <c r="K2072" s="4" t="e">
        <f>IF(M2072-(#REF!-J2072)&lt;=0,0,M2072-(#REF!-J2072))</f>
        <v>#REF!</v>
      </c>
      <c r="L2072" s="21">
        <f>VLOOKUP(A2072,Übersicht!$C$2:$F$67,4,FALSE)</f>
        <v>100</v>
      </c>
      <c r="M2072" s="21">
        <f>VLOOKUP(A2072,Übersicht!$C$2:$F$67,4,FALSE)</f>
        <v>100</v>
      </c>
      <c r="N2072" s="3" t="s">
        <v>67</v>
      </c>
      <c r="O2072" s="3">
        <v>1</v>
      </c>
      <c r="P2072" s="4">
        <f>VLOOKUP(A2072,Übersicht!$C$2:$I$67,7,FALSE)*100</f>
        <v>5</v>
      </c>
      <c r="Q2072" s="4" t="s">
        <v>67</v>
      </c>
      <c r="R2072" s="4">
        <f>VLOOKUP(A2072,Übersicht!$C$2:$J$67,8,FALSE)*100</f>
        <v>100</v>
      </c>
      <c r="S2072" s="4" t="str">
        <f>VLOOKUP(A2072,Übersicht!$C$2:$K$67,9,FALSE)</f>
        <v>-</v>
      </c>
      <c r="T2072" s="4" t="str">
        <f>VLOOKUP(A2072,Übersicht!$C$2:$L$67,10,FALSE)</f>
        <v>-</v>
      </c>
      <c r="U2072" s="26">
        <v>16516500</v>
      </c>
      <c r="V2072" s="25" t="str">
        <f>VLOOKUP(A2072,Übersicht!$C$2:$N$67,12,FALSE)</f>
        <v>-</v>
      </c>
      <c r="W2072" s="25" t="str">
        <f>VLOOKUP(A2072,Übersicht!$C$2:$O$67,13,FALSE)</f>
        <v>-</v>
      </c>
      <c r="X2072" s="4" t="s">
        <v>67</v>
      </c>
    </row>
    <row r="2073" spans="1:24" x14ac:dyDescent="0.35">
      <c r="A2073" s="3">
        <v>2300</v>
      </c>
      <c r="B2073" t="s">
        <v>15</v>
      </c>
      <c r="C2073" t="s">
        <v>87</v>
      </c>
      <c r="D2073" s="23">
        <v>0</v>
      </c>
      <c r="E2073" s="23">
        <v>0</v>
      </c>
      <c r="F2073" s="3">
        <v>2067</v>
      </c>
      <c r="G2073" s="3">
        <v>5</v>
      </c>
      <c r="H2073" s="3">
        <v>1</v>
      </c>
      <c r="I2073" s="24">
        <v>1</v>
      </c>
      <c r="J2073" s="3">
        <v>1996</v>
      </c>
      <c r="K2073" s="4" t="e">
        <f>IF(M2073-(#REF!-J2073)&lt;=0,0,M2073-(#REF!-J2073))</f>
        <v>#REF!</v>
      </c>
      <c r="L2073" s="21">
        <f>VLOOKUP(A2073,Übersicht!$C$2:$F$67,4,FALSE)</f>
        <v>100</v>
      </c>
      <c r="M2073" s="21">
        <f>VLOOKUP(A2073,Übersicht!$C$2:$F$67,4,FALSE)</f>
        <v>100</v>
      </c>
      <c r="N2073" s="3" t="s">
        <v>67</v>
      </c>
      <c r="O2073" s="3">
        <v>1</v>
      </c>
      <c r="P2073" s="4">
        <f>VLOOKUP(A2073,Übersicht!$C$2:$I$67,7,FALSE)*100</f>
        <v>5</v>
      </c>
      <c r="Q2073" s="4" t="s">
        <v>67</v>
      </c>
      <c r="R2073" s="4">
        <f>VLOOKUP(A2073,Übersicht!$C$2:$J$67,8,FALSE)*100</f>
        <v>100</v>
      </c>
      <c r="S2073" s="4" t="str">
        <f>VLOOKUP(A2073,Übersicht!$C$2:$K$67,9,FALSE)</f>
        <v>-</v>
      </c>
      <c r="T2073" s="4" t="str">
        <f>VLOOKUP(A2073,Übersicht!$C$2:$L$67,10,FALSE)</f>
        <v>-</v>
      </c>
      <c r="U2073" s="26">
        <v>16516500</v>
      </c>
      <c r="V2073" s="25" t="str">
        <f>VLOOKUP(A2073,Übersicht!$C$2:$N$67,12,FALSE)</f>
        <v>-</v>
      </c>
      <c r="W2073" s="25" t="str">
        <f>VLOOKUP(A2073,Übersicht!$C$2:$O$67,13,FALSE)</f>
        <v>-</v>
      </c>
      <c r="X2073" s="4" t="s">
        <v>67</v>
      </c>
    </row>
    <row r="2074" spans="1:24" x14ac:dyDescent="0.35">
      <c r="A2074" s="3">
        <v>2300</v>
      </c>
      <c r="B2074" t="s">
        <v>15</v>
      </c>
      <c r="C2074" t="s">
        <v>87</v>
      </c>
      <c r="D2074" s="23">
        <v>0</v>
      </c>
      <c r="E2074" s="23">
        <v>0</v>
      </c>
      <c r="F2074" s="3">
        <v>2068</v>
      </c>
      <c r="G2074" s="3">
        <v>5</v>
      </c>
      <c r="H2074" s="3">
        <v>1</v>
      </c>
      <c r="I2074" s="24">
        <v>1</v>
      </c>
      <c r="J2074" s="3">
        <v>1996</v>
      </c>
      <c r="K2074" s="4" t="e">
        <f>IF(M2074-(#REF!-J2074)&lt;=0,0,M2074-(#REF!-J2074))</f>
        <v>#REF!</v>
      </c>
      <c r="L2074" s="21">
        <f>VLOOKUP(A2074,Übersicht!$C$2:$F$67,4,FALSE)</f>
        <v>100</v>
      </c>
      <c r="M2074" s="21">
        <f>VLOOKUP(A2074,Übersicht!$C$2:$F$67,4,FALSE)</f>
        <v>100</v>
      </c>
      <c r="N2074" s="3" t="s">
        <v>67</v>
      </c>
      <c r="O2074" s="3">
        <v>1</v>
      </c>
      <c r="P2074" s="4">
        <f>VLOOKUP(A2074,Übersicht!$C$2:$I$67,7,FALSE)*100</f>
        <v>5</v>
      </c>
      <c r="Q2074" s="4" t="s">
        <v>67</v>
      </c>
      <c r="R2074" s="4">
        <f>VLOOKUP(A2074,Übersicht!$C$2:$J$67,8,FALSE)*100</f>
        <v>100</v>
      </c>
      <c r="S2074" s="4" t="str">
        <f>VLOOKUP(A2074,Übersicht!$C$2:$K$67,9,FALSE)</f>
        <v>-</v>
      </c>
      <c r="T2074" s="4" t="str">
        <f>VLOOKUP(A2074,Übersicht!$C$2:$L$67,10,FALSE)</f>
        <v>-</v>
      </c>
      <c r="U2074" s="26">
        <v>26811785</v>
      </c>
      <c r="V2074" s="25" t="str">
        <f>VLOOKUP(A2074,Übersicht!$C$2:$N$67,12,FALSE)</f>
        <v>-</v>
      </c>
      <c r="W2074" s="25" t="str">
        <f>VLOOKUP(A2074,Übersicht!$C$2:$O$67,13,FALSE)</f>
        <v>-</v>
      </c>
      <c r="X2074" s="4" t="s">
        <v>67</v>
      </c>
    </row>
    <row r="2075" spans="1:24" x14ac:dyDescent="0.35">
      <c r="A2075" s="3">
        <v>2300</v>
      </c>
      <c r="B2075" t="s">
        <v>15</v>
      </c>
      <c r="C2075" t="s">
        <v>87</v>
      </c>
      <c r="D2075" s="23">
        <v>0</v>
      </c>
      <c r="E2075" s="23">
        <v>0</v>
      </c>
      <c r="F2075" s="3">
        <v>2069</v>
      </c>
      <c r="G2075" s="3">
        <v>5</v>
      </c>
      <c r="H2075" s="3">
        <v>1</v>
      </c>
      <c r="I2075" s="24">
        <v>1</v>
      </c>
      <c r="J2075" s="3">
        <v>1996</v>
      </c>
      <c r="K2075" s="4" t="e">
        <f>IF(M2075-(#REF!-J2075)&lt;=0,0,M2075-(#REF!-J2075))</f>
        <v>#REF!</v>
      </c>
      <c r="L2075" s="21">
        <f>VLOOKUP(A2075,Übersicht!$C$2:$F$67,4,FALSE)</f>
        <v>100</v>
      </c>
      <c r="M2075" s="21">
        <f>VLOOKUP(A2075,Übersicht!$C$2:$F$67,4,FALSE)</f>
        <v>100</v>
      </c>
      <c r="N2075" s="3" t="s">
        <v>67</v>
      </c>
      <c r="O2075" s="3">
        <v>1</v>
      </c>
      <c r="P2075" s="4">
        <f>VLOOKUP(A2075,Übersicht!$C$2:$I$67,7,FALSE)*100</f>
        <v>5</v>
      </c>
      <c r="Q2075" s="4" t="s">
        <v>67</v>
      </c>
      <c r="R2075" s="4">
        <f>VLOOKUP(A2075,Übersicht!$C$2:$J$67,8,FALSE)*100</f>
        <v>100</v>
      </c>
      <c r="S2075" s="4" t="str">
        <f>VLOOKUP(A2075,Übersicht!$C$2:$K$67,9,FALSE)</f>
        <v>-</v>
      </c>
      <c r="T2075" s="4" t="str">
        <f>VLOOKUP(A2075,Übersicht!$C$2:$L$67,10,FALSE)</f>
        <v>-</v>
      </c>
      <c r="U2075" s="26">
        <v>27100612</v>
      </c>
      <c r="V2075" s="25" t="str">
        <f>VLOOKUP(A2075,Übersicht!$C$2:$N$67,12,FALSE)</f>
        <v>-</v>
      </c>
      <c r="W2075" s="25" t="str">
        <f>VLOOKUP(A2075,Übersicht!$C$2:$O$67,13,FALSE)</f>
        <v>-</v>
      </c>
      <c r="X2075" s="4" t="s">
        <v>67</v>
      </c>
    </row>
    <row r="2076" spans="1:24" x14ac:dyDescent="0.35">
      <c r="A2076" s="3">
        <v>2300</v>
      </c>
      <c r="B2076" t="s">
        <v>15</v>
      </c>
      <c r="C2076" t="s">
        <v>87</v>
      </c>
      <c r="D2076" s="23">
        <v>0</v>
      </c>
      <c r="E2076" s="23">
        <v>0</v>
      </c>
      <c r="F2076" s="3">
        <v>2070</v>
      </c>
      <c r="G2076" s="3">
        <v>5</v>
      </c>
      <c r="H2076" s="3">
        <v>1</v>
      </c>
      <c r="I2076" s="24">
        <v>1</v>
      </c>
      <c r="J2076" s="3">
        <v>1996</v>
      </c>
      <c r="K2076" s="4" t="e">
        <f>IF(M2076-(#REF!-J2076)&lt;=0,0,M2076-(#REF!-J2076))</f>
        <v>#REF!</v>
      </c>
      <c r="L2076" s="21">
        <f>VLOOKUP(A2076,Übersicht!$C$2:$F$67,4,FALSE)</f>
        <v>100</v>
      </c>
      <c r="M2076" s="21">
        <f>VLOOKUP(A2076,Übersicht!$C$2:$F$67,4,FALSE)</f>
        <v>100</v>
      </c>
      <c r="N2076" s="3" t="s">
        <v>67</v>
      </c>
      <c r="O2076" s="3">
        <v>1</v>
      </c>
      <c r="P2076" s="4">
        <f>VLOOKUP(A2076,Übersicht!$C$2:$I$67,7,FALSE)*100</f>
        <v>5</v>
      </c>
      <c r="Q2076" s="4" t="s">
        <v>67</v>
      </c>
      <c r="R2076" s="4">
        <f>VLOOKUP(A2076,Übersicht!$C$2:$J$67,8,FALSE)*100</f>
        <v>100</v>
      </c>
      <c r="S2076" s="4" t="str">
        <f>VLOOKUP(A2076,Übersicht!$C$2:$K$67,9,FALSE)</f>
        <v>-</v>
      </c>
      <c r="T2076" s="4" t="str">
        <f>VLOOKUP(A2076,Übersicht!$C$2:$L$67,10,FALSE)</f>
        <v>-</v>
      </c>
      <c r="U2076" s="26">
        <v>17321150</v>
      </c>
      <c r="V2076" s="25" t="str">
        <f>VLOOKUP(A2076,Übersicht!$C$2:$N$67,12,FALSE)</f>
        <v>-</v>
      </c>
      <c r="W2076" s="25" t="str">
        <f>VLOOKUP(A2076,Übersicht!$C$2:$O$67,13,FALSE)</f>
        <v>-</v>
      </c>
      <c r="X2076" s="4" t="s">
        <v>67</v>
      </c>
    </row>
    <row r="2077" spans="1:24" x14ac:dyDescent="0.35">
      <c r="A2077" s="3">
        <v>2300</v>
      </c>
      <c r="B2077" t="s">
        <v>15</v>
      </c>
      <c r="C2077" t="s">
        <v>87</v>
      </c>
      <c r="D2077" s="23">
        <v>0</v>
      </c>
      <c r="E2077" s="23">
        <v>0</v>
      </c>
      <c r="F2077" s="3">
        <v>2071</v>
      </c>
      <c r="G2077" s="3">
        <v>5</v>
      </c>
      <c r="H2077" s="3">
        <v>1</v>
      </c>
      <c r="I2077" s="24">
        <v>1</v>
      </c>
      <c r="J2077" s="3">
        <v>1996</v>
      </c>
      <c r="K2077" s="4" t="e">
        <f>IF(M2077-(#REF!-J2077)&lt;=0,0,M2077-(#REF!-J2077))</f>
        <v>#REF!</v>
      </c>
      <c r="L2077" s="21">
        <f>VLOOKUP(A2077,Übersicht!$C$2:$F$67,4,FALSE)</f>
        <v>100</v>
      </c>
      <c r="M2077" s="21">
        <f>VLOOKUP(A2077,Übersicht!$C$2:$F$67,4,FALSE)</f>
        <v>100</v>
      </c>
      <c r="N2077" s="3" t="s">
        <v>67</v>
      </c>
      <c r="O2077" s="3">
        <v>1</v>
      </c>
      <c r="P2077" s="4">
        <f>VLOOKUP(A2077,Übersicht!$C$2:$I$67,7,FALSE)*100</f>
        <v>5</v>
      </c>
      <c r="Q2077" s="4" t="s">
        <v>67</v>
      </c>
      <c r="R2077" s="4">
        <f>VLOOKUP(A2077,Übersicht!$C$2:$J$67,8,FALSE)*100</f>
        <v>100</v>
      </c>
      <c r="S2077" s="4" t="str">
        <f>VLOOKUP(A2077,Übersicht!$C$2:$K$67,9,FALSE)</f>
        <v>-</v>
      </c>
      <c r="T2077" s="4" t="str">
        <f>VLOOKUP(A2077,Übersicht!$C$2:$L$67,10,FALSE)</f>
        <v>-</v>
      </c>
      <c r="U2077" s="26">
        <v>17321150</v>
      </c>
      <c r="V2077" s="25" t="str">
        <f>VLOOKUP(A2077,Übersicht!$C$2:$N$67,12,FALSE)</f>
        <v>-</v>
      </c>
      <c r="W2077" s="25" t="str">
        <f>VLOOKUP(A2077,Übersicht!$C$2:$O$67,13,FALSE)</f>
        <v>-</v>
      </c>
      <c r="X2077" s="4" t="s">
        <v>67</v>
      </c>
    </row>
    <row r="2078" spans="1:24" x14ac:dyDescent="0.35">
      <c r="A2078" s="3">
        <v>2300</v>
      </c>
      <c r="B2078" t="s">
        <v>15</v>
      </c>
      <c r="C2078" t="s">
        <v>87</v>
      </c>
      <c r="D2078" s="23">
        <v>0</v>
      </c>
      <c r="E2078" s="23">
        <v>0</v>
      </c>
      <c r="F2078" s="3">
        <v>2072</v>
      </c>
      <c r="G2078" s="3">
        <v>5</v>
      </c>
      <c r="H2078" s="3">
        <v>1</v>
      </c>
      <c r="I2078" s="24">
        <v>1</v>
      </c>
      <c r="J2078" s="3">
        <v>1996</v>
      </c>
      <c r="K2078" s="4" t="e">
        <f>IF(M2078-(#REF!-J2078)&lt;=0,0,M2078-(#REF!-J2078))</f>
        <v>#REF!</v>
      </c>
      <c r="L2078" s="21">
        <f>VLOOKUP(A2078,Übersicht!$C$2:$F$67,4,FALSE)</f>
        <v>100</v>
      </c>
      <c r="M2078" s="21">
        <f>VLOOKUP(A2078,Übersicht!$C$2:$F$67,4,FALSE)</f>
        <v>100</v>
      </c>
      <c r="N2078" s="3" t="s">
        <v>67</v>
      </c>
      <c r="O2078" s="3">
        <v>1</v>
      </c>
      <c r="P2078" s="4">
        <f>VLOOKUP(A2078,Übersicht!$C$2:$I$67,7,FALSE)*100</f>
        <v>5</v>
      </c>
      <c r="Q2078" s="4" t="s">
        <v>67</v>
      </c>
      <c r="R2078" s="4">
        <f>VLOOKUP(A2078,Übersicht!$C$2:$J$67,8,FALSE)*100</f>
        <v>100</v>
      </c>
      <c r="S2078" s="4" t="str">
        <f>VLOOKUP(A2078,Übersicht!$C$2:$K$67,9,FALSE)</f>
        <v>-</v>
      </c>
      <c r="T2078" s="4" t="str">
        <f>VLOOKUP(A2078,Übersicht!$C$2:$L$67,10,FALSE)</f>
        <v>-</v>
      </c>
      <c r="U2078" s="26">
        <v>22869000</v>
      </c>
      <c r="V2078" s="25" t="str">
        <f>VLOOKUP(A2078,Übersicht!$C$2:$N$67,12,FALSE)</f>
        <v>-</v>
      </c>
      <c r="W2078" s="25" t="str">
        <f>VLOOKUP(A2078,Übersicht!$C$2:$O$67,13,FALSE)</f>
        <v>-</v>
      </c>
      <c r="X2078" s="4" t="s">
        <v>67</v>
      </c>
    </row>
    <row r="2079" spans="1:24" x14ac:dyDescent="0.35">
      <c r="A2079" s="3">
        <v>2300</v>
      </c>
      <c r="B2079" t="s">
        <v>15</v>
      </c>
      <c r="C2079" t="s">
        <v>87</v>
      </c>
      <c r="D2079" s="23">
        <v>0</v>
      </c>
      <c r="E2079" s="23">
        <v>0</v>
      </c>
      <c r="F2079" s="3">
        <v>2073</v>
      </c>
      <c r="G2079" s="3">
        <v>5</v>
      </c>
      <c r="H2079" s="3">
        <v>1</v>
      </c>
      <c r="I2079" s="24">
        <v>1</v>
      </c>
      <c r="J2079" s="3">
        <v>1996</v>
      </c>
      <c r="K2079" s="4" t="e">
        <f>IF(M2079-(#REF!-J2079)&lt;=0,0,M2079-(#REF!-J2079))</f>
        <v>#REF!</v>
      </c>
      <c r="L2079" s="21">
        <f>VLOOKUP(A2079,Übersicht!$C$2:$F$67,4,FALSE)</f>
        <v>100</v>
      </c>
      <c r="M2079" s="21">
        <f>VLOOKUP(A2079,Übersicht!$C$2:$F$67,4,FALSE)</f>
        <v>100</v>
      </c>
      <c r="N2079" s="3" t="s">
        <v>67</v>
      </c>
      <c r="O2079" s="3">
        <v>1</v>
      </c>
      <c r="P2079" s="4">
        <f>VLOOKUP(A2079,Übersicht!$C$2:$I$67,7,FALSE)*100</f>
        <v>5</v>
      </c>
      <c r="Q2079" s="4" t="s">
        <v>67</v>
      </c>
      <c r="R2079" s="4">
        <f>VLOOKUP(A2079,Übersicht!$C$2:$J$67,8,FALSE)*100</f>
        <v>100</v>
      </c>
      <c r="S2079" s="4" t="str">
        <f>VLOOKUP(A2079,Übersicht!$C$2:$K$67,9,FALSE)</f>
        <v>-</v>
      </c>
      <c r="T2079" s="4" t="str">
        <f>VLOOKUP(A2079,Übersicht!$C$2:$L$67,10,FALSE)</f>
        <v>-</v>
      </c>
      <c r="U2079" s="26">
        <v>4938010</v>
      </c>
      <c r="V2079" s="25" t="str">
        <f>VLOOKUP(A2079,Übersicht!$C$2:$N$67,12,FALSE)</f>
        <v>-</v>
      </c>
      <c r="W2079" s="25" t="str">
        <f>VLOOKUP(A2079,Übersicht!$C$2:$O$67,13,FALSE)</f>
        <v>-</v>
      </c>
      <c r="X2079" s="4" t="s">
        <v>67</v>
      </c>
    </row>
    <row r="2080" spans="1:24" x14ac:dyDescent="0.35">
      <c r="A2080" s="3">
        <v>2300</v>
      </c>
      <c r="B2080" t="s">
        <v>15</v>
      </c>
      <c r="C2080" t="s">
        <v>87</v>
      </c>
      <c r="D2080" s="23">
        <v>0</v>
      </c>
      <c r="E2080" s="23">
        <v>0</v>
      </c>
      <c r="F2080" s="3">
        <v>2074</v>
      </c>
      <c r="G2080" s="3">
        <v>5</v>
      </c>
      <c r="H2080" s="3">
        <v>1</v>
      </c>
      <c r="I2080" s="24">
        <v>1</v>
      </c>
      <c r="J2080" s="3">
        <v>1996</v>
      </c>
      <c r="K2080" s="4" t="e">
        <f>IF(M2080-(#REF!-J2080)&lt;=0,0,M2080-(#REF!-J2080))</f>
        <v>#REF!</v>
      </c>
      <c r="L2080" s="21">
        <f>VLOOKUP(A2080,Übersicht!$C$2:$F$67,4,FALSE)</f>
        <v>100</v>
      </c>
      <c r="M2080" s="21">
        <f>VLOOKUP(A2080,Übersicht!$C$2:$F$67,4,FALSE)</f>
        <v>100</v>
      </c>
      <c r="N2080" s="3" t="s">
        <v>67</v>
      </c>
      <c r="O2080" s="3">
        <v>1</v>
      </c>
      <c r="P2080" s="4">
        <f>VLOOKUP(A2080,Übersicht!$C$2:$I$67,7,FALSE)*100</f>
        <v>5</v>
      </c>
      <c r="Q2080" s="4" t="s">
        <v>67</v>
      </c>
      <c r="R2080" s="4">
        <f>VLOOKUP(A2080,Übersicht!$C$2:$J$67,8,FALSE)*100</f>
        <v>100</v>
      </c>
      <c r="S2080" s="4" t="str">
        <f>VLOOKUP(A2080,Übersicht!$C$2:$K$67,9,FALSE)</f>
        <v>-</v>
      </c>
      <c r="T2080" s="4" t="str">
        <f>VLOOKUP(A2080,Übersicht!$C$2:$L$67,10,FALSE)</f>
        <v>-</v>
      </c>
      <c r="U2080" s="26">
        <v>21175000</v>
      </c>
      <c r="V2080" s="25" t="str">
        <f>VLOOKUP(A2080,Übersicht!$C$2:$N$67,12,FALSE)</f>
        <v>-</v>
      </c>
      <c r="W2080" s="25" t="str">
        <f>VLOOKUP(A2080,Übersicht!$C$2:$O$67,13,FALSE)</f>
        <v>-</v>
      </c>
      <c r="X2080" s="4" t="s">
        <v>67</v>
      </c>
    </row>
    <row r="2081" spans="1:24" x14ac:dyDescent="0.35">
      <c r="A2081" s="3">
        <v>2300</v>
      </c>
      <c r="B2081" t="s">
        <v>15</v>
      </c>
      <c r="C2081" t="s">
        <v>87</v>
      </c>
      <c r="D2081" s="23">
        <v>0</v>
      </c>
      <c r="E2081" s="23">
        <v>0</v>
      </c>
      <c r="F2081" s="3">
        <v>2075</v>
      </c>
      <c r="G2081" s="3">
        <v>5</v>
      </c>
      <c r="H2081" s="3">
        <v>1</v>
      </c>
      <c r="I2081" s="24">
        <v>1</v>
      </c>
      <c r="J2081" s="3">
        <v>1996</v>
      </c>
      <c r="K2081" s="4" t="e">
        <f>IF(M2081-(#REF!-J2081)&lt;=0,0,M2081-(#REF!-J2081))</f>
        <v>#REF!</v>
      </c>
      <c r="L2081" s="21">
        <f>VLOOKUP(A2081,Übersicht!$C$2:$F$67,4,FALSE)</f>
        <v>100</v>
      </c>
      <c r="M2081" s="21">
        <f>VLOOKUP(A2081,Übersicht!$C$2:$F$67,4,FALSE)</f>
        <v>100</v>
      </c>
      <c r="N2081" s="3" t="s">
        <v>67</v>
      </c>
      <c r="O2081" s="3">
        <v>1</v>
      </c>
      <c r="P2081" s="4">
        <f>VLOOKUP(A2081,Übersicht!$C$2:$I$67,7,FALSE)*100</f>
        <v>5</v>
      </c>
      <c r="Q2081" s="4" t="s">
        <v>67</v>
      </c>
      <c r="R2081" s="4">
        <f>VLOOKUP(A2081,Übersicht!$C$2:$J$67,8,FALSE)*100</f>
        <v>100</v>
      </c>
      <c r="S2081" s="4" t="str">
        <f>VLOOKUP(A2081,Übersicht!$C$2:$K$67,9,FALSE)</f>
        <v>-</v>
      </c>
      <c r="T2081" s="4" t="str">
        <f>VLOOKUP(A2081,Übersicht!$C$2:$L$67,10,FALSE)</f>
        <v>-</v>
      </c>
      <c r="U2081" s="26">
        <v>2094631</v>
      </c>
      <c r="V2081" s="25" t="str">
        <f>VLOOKUP(A2081,Übersicht!$C$2:$N$67,12,FALSE)</f>
        <v>-</v>
      </c>
      <c r="W2081" s="25" t="str">
        <f>VLOOKUP(A2081,Übersicht!$C$2:$O$67,13,FALSE)</f>
        <v>-</v>
      </c>
      <c r="X2081" s="4" t="s">
        <v>67</v>
      </c>
    </row>
    <row r="2082" spans="1:24" x14ac:dyDescent="0.35">
      <c r="A2082" s="3">
        <v>2300</v>
      </c>
      <c r="B2082" t="s">
        <v>15</v>
      </c>
      <c r="C2082" t="s">
        <v>87</v>
      </c>
      <c r="D2082" s="23">
        <v>0</v>
      </c>
      <c r="E2082" s="23">
        <v>0</v>
      </c>
      <c r="F2082" s="3">
        <v>2076</v>
      </c>
      <c r="G2082" s="3">
        <v>5</v>
      </c>
      <c r="H2082" s="3">
        <v>1</v>
      </c>
      <c r="I2082" s="24">
        <v>1</v>
      </c>
      <c r="J2082" s="3">
        <v>1996</v>
      </c>
      <c r="K2082" s="4" t="e">
        <f>IF(M2082-(#REF!-J2082)&lt;=0,0,M2082-(#REF!-J2082))</f>
        <v>#REF!</v>
      </c>
      <c r="L2082" s="21">
        <f>VLOOKUP(A2082,Übersicht!$C$2:$F$67,4,FALSE)</f>
        <v>100</v>
      </c>
      <c r="M2082" s="21">
        <f>VLOOKUP(A2082,Übersicht!$C$2:$F$67,4,FALSE)</f>
        <v>100</v>
      </c>
      <c r="N2082" s="3" t="s">
        <v>67</v>
      </c>
      <c r="O2082" s="3">
        <v>1</v>
      </c>
      <c r="P2082" s="4">
        <f>VLOOKUP(A2082,Übersicht!$C$2:$I$67,7,FALSE)*100</f>
        <v>5</v>
      </c>
      <c r="Q2082" s="4" t="s">
        <v>67</v>
      </c>
      <c r="R2082" s="4">
        <f>VLOOKUP(A2082,Übersicht!$C$2:$J$67,8,FALSE)*100</f>
        <v>100</v>
      </c>
      <c r="S2082" s="4" t="str">
        <f>VLOOKUP(A2082,Übersicht!$C$2:$K$67,9,FALSE)</f>
        <v>-</v>
      </c>
      <c r="T2082" s="4" t="str">
        <f>VLOOKUP(A2082,Übersicht!$C$2:$L$67,10,FALSE)</f>
        <v>-</v>
      </c>
      <c r="U2082" s="26">
        <v>2094631</v>
      </c>
      <c r="V2082" s="25" t="str">
        <f>VLOOKUP(A2082,Übersicht!$C$2:$N$67,12,FALSE)</f>
        <v>-</v>
      </c>
      <c r="W2082" s="25" t="str">
        <f>VLOOKUP(A2082,Übersicht!$C$2:$O$67,13,FALSE)</f>
        <v>-</v>
      </c>
      <c r="X2082" s="4" t="s">
        <v>67</v>
      </c>
    </row>
    <row r="2083" spans="1:24" x14ac:dyDescent="0.35">
      <c r="A2083" s="3">
        <v>2300</v>
      </c>
      <c r="B2083" t="s">
        <v>15</v>
      </c>
      <c r="C2083" t="s">
        <v>87</v>
      </c>
      <c r="D2083" s="23">
        <v>0</v>
      </c>
      <c r="E2083" s="23">
        <v>0</v>
      </c>
      <c r="F2083" s="3">
        <v>2077</v>
      </c>
      <c r="G2083" s="3">
        <v>5</v>
      </c>
      <c r="H2083" s="3">
        <v>1</v>
      </c>
      <c r="I2083" s="24">
        <v>1</v>
      </c>
      <c r="J2083" s="3">
        <v>1996</v>
      </c>
      <c r="K2083" s="4" t="e">
        <f>IF(M2083-(#REF!-J2083)&lt;=0,0,M2083-(#REF!-J2083))</f>
        <v>#REF!</v>
      </c>
      <c r="L2083" s="21">
        <f>VLOOKUP(A2083,Übersicht!$C$2:$F$67,4,FALSE)</f>
        <v>100</v>
      </c>
      <c r="M2083" s="21">
        <f>VLOOKUP(A2083,Übersicht!$C$2:$F$67,4,FALSE)</f>
        <v>100</v>
      </c>
      <c r="N2083" s="3" t="s">
        <v>67</v>
      </c>
      <c r="O2083" s="3">
        <v>1</v>
      </c>
      <c r="P2083" s="4">
        <f>VLOOKUP(A2083,Übersicht!$C$2:$I$67,7,FALSE)*100</f>
        <v>5</v>
      </c>
      <c r="Q2083" s="4" t="s">
        <v>67</v>
      </c>
      <c r="R2083" s="4">
        <f>VLOOKUP(A2083,Übersicht!$C$2:$J$67,8,FALSE)*100</f>
        <v>100</v>
      </c>
      <c r="S2083" s="4" t="str">
        <f>VLOOKUP(A2083,Übersicht!$C$2:$K$67,9,FALSE)</f>
        <v>-</v>
      </c>
      <c r="T2083" s="4" t="str">
        <f>VLOOKUP(A2083,Übersicht!$C$2:$L$67,10,FALSE)</f>
        <v>-</v>
      </c>
      <c r="U2083" s="26">
        <v>21979650</v>
      </c>
      <c r="V2083" s="25" t="str">
        <f>VLOOKUP(A2083,Übersicht!$C$2:$N$67,12,FALSE)</f>
        <v>-</v>
      </c>
      <c r="W2083" s="25" t="str">
        <f>VLOOKUP(A2083,Übersicht!$C$2:$O$67,13,FALSE)</f>
        <v>-</v>
      </c>
      <c r="X2083" s="4" t="s">
        <v>67</v>
      </c>
    </row>
    <row r="2084" spans="1:24" x14ac:dyDescent="0.35">
      <c r="A2084" s="3">
        <v>2300</v>
      </c>
      <c r="B2084" t="s">
        <v>15</v>
      </c>
      <c r="C2084" t="s">
        <v>87</v>
      </c>
      <c r="D2084" s="23">
        <v>0</v>
      </c>
      <c r="E2084" s="23">
        <v>0</v>
      </c>
      <c r="F2084" s="3">
        <v>2078</v>
      </c>
      <c r="G2084" s="3">
        <v>5</v>
      </c>
      <c r="H2084" s="3">
        <v>1</v>
      </c>
      <c r="I2084" s="24">
        <v>1</v>
      </c>
      <c r="J2084" s="3">
        <v>1996</v>
      </c>
      <c r="K2084" s="4" t="e">
        <f>IF(M2084-(#REF!-J2084)&lt;=0,0,M2084-(#REF!-J2084))</f>
        <v>#REF!</v>
      </c>
      <c r="L2084" s="21">
        <f>VLOOKUP(A2084,Übersicht!$C$2:$F$67,4,FALSE)</f>
        <v>100</v>
      </c>
      <c r="M2084" s="21">
        <f>VLOOKUP(A2084,Übersicht!$C$2:$F$67,4,FALSE)</f>
        <v>100</v>
      </c>
      <c r="N2084" s="3" t="s">
        <v>67</v>
      </c>
      <c r="O2084" s="3">
        <v>1</v>
      </c>
      <c r="P2084" s="4">
        <f>VLOOKUP(A2084,Übersicht!$C$2:$I$67,7,FALSE)*100</f>
        <v>5</v>
      </c>
      <c r="Q2084" s="4" t="s">
        <v>67</v>
      </c>
      <c r="R2084" s="4">
        <f>VLOOKUP(A2084,Übersicht!$C$2:$J$67,8,FALSE)*100</f>
        <v>100</v>
      </c>
      <c r="S2084" s="4" t="str">
        <f>VLOOKUP(A2084,Übersicht!$C$2:$K$67,9,FALSE)</f>
        <v>-</v>
      </c>
      <c r="T2084" s="4" t="str">
        <f>VLOOKUP(A2084,Übersicht!$C$2:$L$67,10,FALSE)</f>
        <v>-</v>
      </c>
      <c r="U2084" s="26">
        <v>2100560</v>
      </c>
      <c r="V2084" s="25" t="str">
        <f>VLOOKUP(A2084,Übersicht!$C$2:$N$67,12,FALSE)</f>
        <v>-</v>
      </c>
      <c r="W2084" s="25" t="str">
        <f>VLOOKUP(A2084,Übersicht!$C$2:$O$67,13,FALSE)</f>
        <v>-</v>
      </c>
      <c r="X2084" s="4" t="s">
        <v>67</v>
      </c>
    </row>
    <row r="2085" spans="1:24" x14ac:dyDescent="0.35">
      <c r="A2085" s="3">
        <v>2300</v>
      </c>
      <c r="B2085" t="s">
        <v>15</v>
      </c>
      <c r="C2085" t="s">
        <v>87</v>
      </c>
      <c r="D2085" s="23">
        <v>0</v>
      </c>
      <c r="E2085" s="23">
        <v>0</v>
      </c>
      <c r="F2085" s="3">
        <v>2079</v>
      </c>
      <c r="G2085" s="3">
        <v>5</v>
      </c>
      <c r="H2085" s="3">
        <v>1</v>
      </c>
      <c r="I2085" s="24">
        <v>1</v>
      </c>
      <c r="J2085" s="3">
        <v>1996</v>
      </c>
      <c r="K2085" s="4" t="e">
        <f>IF(M2085-(#REF!-J2085)&lt;=0,0,M2085-(#REF!-J2085))</f>
        <v>#REF!</v>
      </c>
      <c r="L2085" s="21">
        <f>VLOOKUP(A2085,Übersicht!$C$2:$F$67,4,FALSE)</f>
        <v>100</v>
      </c>
      <c r="M2085" s="21">
        <f>VLOOKUP(A2085,Übersicht!$C$2:$F$67,4,FALSE)</f>
        <v>100</v>
      </c>
      <c r="N2085" s="3" t="s">
        <v>67</v>
      </c>
      <c r="O2085" s="3">
        <v>1</v>
      </c>
      <c r="P2085" s="4">
        <f>VLOOKUP(A2085,Übersicht!$C$2:$I$67,7,FALSE)*100</f>
        <v>5</v>
      </c>
      <c r="Q2085" s="4" t="s">
        <v>67</v>
      </c>
      <c r="R2085" s="4">
        <f>VLOOKUP(A2085,Übersicht!$C$2:$J$67,8,FALSE)*100</f>
        <v>100</v>
      </c>
      <c r="S2085" s="4" t="str">
        <f>VLOOKUP(A2085,Übersicht!$C$2:$K$67,9,FALSE)</f>
        <v>-</v>
      </c>
      <c r="T2085" s="4" t="str">
        <f>VLOOKUP(A2085,Übersicht!$C$2:$L$67,10,FALSE)</f>
        <v>-</v>
      </c>
      <c r="U2085" s="26">
        <v>1206975</v>
      </c>
      <c r="V2085" s="25" t="str">
        <f>VLOOKUP(A2085,Übersicht!$C$2:$N$67,12,FALSE)</f>
        <v>-</v>
      </c>
      <c r="W2085" s="25" t="str">
        <f>VLOOKUP(A2085,Übersicht!$C$2:$O$67,13,FALSE)</f>
        <v>-</v>
      </c>
      <c r="X2085" s="4" t="s">
        <v>67</v>
      </c>
    </row>
    <row r="2086" spans="1:24" x14ac:dyDescent="0.35">
      <c r="A2086" s="3">
        <v>2300</v>
      </c>
      <c r="B2086" t="s">
        <v>15</v>
      </c>
      <c r="C2086" t="s">
        <v>87</v>
      </c>
      <c r="D2086" s="23">
        <v>0</v>
      </c>
      <c r="E2086" s="23">
        <v>0</v>
      </c>
      <c r="F2086" s="3">
        <v>2080</v>
      </c>
      <c r="G2086" s="3">
        <v>5</v>
      </c>
      <c r="H2086" s="3">
        <v>1</v>
      </c>
      <c r="I2086" s="24">
        <v>1</v>
      </c>
      <c r="J2086" s="3">
        <v>1996</v>
      </c>
      <c r="K2086" s="4" t="e">
        <f>IF(M2086-(#REF!-J2086)&lt;=0,0,M2086-(#REF!-J2086))</f>
        <v>#REF!</v>
      </c>
      <c r="L2086" s="21">
        <f>VLOOKUP(A2086,Übersicht!$C$2:$F$67,4,FALSE)</f>
        <v>100</v>
      </c>
      <c r="M2086" s="21">
        <f>VLOOKUP(A2086,Übersicht!$C$2:$F$67,4,FALSE)</f>
        <v>100</v>
      </c>
      <c r="N2086" s="3" t="s">
        <v>67</v>
      </c>
      <c r="O2086" s="3">
        <v>1</v>
      </c>
      <c r="P2086" s="4">
        <f>VLOOKUP(A2086,Übersicht!$C$2:$I$67,7,FALSE)*100</f>
        <v>5</v>
      </c>
      <c r="Q2086" s="4" t="s">
        <v>67</v>
      </c>
      <c r="R2086" s="4">
        <f>VLOOKUP(A2086,Übersicht!$C$2:$J$67,8,FALSE)*100</f>
        <v>100</v>
      </c>
      <c r="S2086" s="4" t="str">
        <f>VLOOKUP(A2086,Übersicht!$C$2:$K$67,9,FALSE)</f>
        <v>-</v>
      </c>
      <c r="T2086" s="4" t="str">
        <f>VLOOKUP(A2086,Übersicht!$C$2:$L$67,10,FALSE)</f>
        <v>-</v>
      </c>
      <c r="U2086" s="26">
        <v>2170014</v>
      </c>
      <c r="V2086" s="25" t="str">
        <f>VLOOKUP(A2086,Übersicht!$C$2:$N$67,12,FALSE)</f>
        <v>-</v>
      </c>
      <c r="W2086" s="25" t="str">
        <f>VLOOKUP(A2086,Übersicht!$C$2:$O$67,13,FALSE)</f>
        <v>-</v>
      </c>
      <c r="X2086" s="4" t="s">
        <v>67</v>
      </c>
    </row>
    <row r="2087" spans="1:24" x14ac:dyDescent="0.35">
      <c r="A2087" s="3">
        <v>2300</v>
      </c>
      <c r="B2087" t="s">
        <v>15</v>
      </c>
      <c r="C2087" t="s">
        <v>87</v>
      </c>
      <c r="D2087" s="23">
        <v>0</v>
      </c>
      <c r="E2087" s="23">
        <v>0</v>
      </c>
      <c r="F2087" s="3">
        <v>2081</v>
      </c>
      <c r="G2087" s="3">
        <v>5</v>
      </c>
      <c r="H2087" s="3">
        <v>1</v>
      </c>
      <c r="I2087" s="24">
        <v>1</v>
      </c>
      <c r="J2087" s="3">
        <v>1996</v>
      </c>
      <c r="K2087" s="4" t="e">
        <f>IF(M2087-(#REF!-J2087)&lt;=0,0,M2087-(#REF!-J2087))</f>
        <v>#REF!</v>
      </c>
      <c r="L2087" s="21">
        <f>VLOOKUP(A2087,Übersicht!$C$2:$F$67,4,FALSE)</f>
        <v>100</v>
      </c>
      <c r="M2087" s="21">
        <f>VLOOKUP(A2087,Übersicht!$C$2:$F$67,4,FALSE)</f>
        <v>100</v>
      </c>
      <c r="N2087" s="3" t="s">
        <v>67</v>
      </c>
      <c r="O2087" s="3">
        <v>1</v>
      </c>
      <c r="P2087" s="4">
        <f>VLOOKUP(A2087,Übersicht!$C$2:$I$67,7,FALSE)*100</f>
        <v>5</v>
      </c>
      <c r="Q2087" s="4" t="s">
        <v>67</v>
      </c>
      <c r="R2087" s="4">
        <f>VLOOKUP(A2087,Übersicht!$C$2:$J$67,8,FALSE)*100</f>
        <v>100</v>
      </c>
      <c r="S2087" s="4" t="str">
        <f>VLOOKUP(A2087,Übersicht!$C$2:$K$67,9,FALSE)</f>
        <v>-</v>
      </c>
      <c r="T2087" s="4" t="str">
        <f>VLOOKUP(A2087,Übersicht!$C$2:$L$67,10,FALSE)</f>
        <v>-</v>
      </c>
      <c r="U2087" s="26">
        <v>2183142.5</v>
      </c>
      <c r="V2087" s="25" t="str">
        <f>VLOOKUP(A2087,Übersicht!$C$2:$N$67,12,FALSE)</f>
        <v>-</v>
      </c>
      <c r="W2087" s="25" t="str">
        <f>VLOOKUP(A2087,Übersicht!$C$2:$O$67,13,FALSE)</f>
        <v>-</v>
      </c>
      <c r="X2087" s="4" t="s">
        <v>67</v>
      </c>
    </row>
    <row r="2088" spans="1:24" x14ac:dyDescent="0.35">
      <c r="A2088" s="3">
        <v>2300</v>
      </c>
      <c r="B2088" t="s">
        <v>15</v>
      </c>
      <c r="C2088" t="s">
        <v>87</v>
      </c>
      <c r="D2088" s="23">
        <v>0</v>
      </c>
      <c r="E2088" s="23">
        <v>0</v>
      </c>
      <c r="F2088" s="3">
        <v>2082</v>
      </c>
      <c r="G2088" s="3">
        <v>5</v>
      </c>
      <c r="H2088" s="3">
        <v>1</v>
      </c>
      <c r="I2088" s="24">
        <v>1</v>
      </c>
      <c r="J2088" s="3">
        <v>1996</v>
      </c>
      <c r="K2088" s="4" t="e">
        <f>IF(M2088-(#REF!-J2088)&lt;=0,0,M2088-(#REF!-J2088))</f>
        <v>#REF!</v>
      </c>
      <c r="L2088" s="21">
        <f>VLOOKUP(A2088,Übersicht!$C$2:$F$67,4,FALSE)</f>
        <v>100</v>
      </c>
      <c r="M2088" s="21">
        <f>VLOOKUP(A2088,Übersicht!$C$2:$F$67,4,FALSE)</f>
        <v>100</v>
      </c>
      <c r="N2088" s="3" t="s">
        <v>67</v>
      </c>
      <c r="O2088" s="3">
        <v>1</v>
      </c>
      <c r="P2088" s="4">
        <f>VLOOKUP(A2088,Übersicht!$C$2:$I$67,7,FALSE)*100</f>
        <v>5</v>
      </c>
      <c r="Q2088" s="4" t="s">
        <v>67</v>
      </c>
      <c r="R2088" s="4">
        <f>VLOOKUP(A2088,Übersicht!$C$2:$J$67,8,FALSE)*100</f>
        <v>100</v>
      </c>
      <c r="S2088" s="4" t="str">
        <f>VLOOKUP(A2088,Übersicht!$C$2:$K$67,9,FALSE)</f>
        <v>-</v>
      </c>
      <c r="T2088" s="4" t="str">
        <f>VLOOKUP(A2088,Übersicht!$C$2:$L$67,10,FALSE)</f>
        <v>-</v>
      </c>
      <c r="U2088" s="26">
        <v>1969275.0000000002</v>
      </c>
      <c r="V2088" s="25" t="str">
        <f>VLOOKUP(A2088,Übersicht!$C$2:$N$67,12,FALSE)</f>
        <v>-</v>
      </c>
      <c r="W2088" s="25" t="str">
        <f>VLOOKUP(A2088,Übersicht!$C$2:$O$67,13,FALSE)</f>
        <v>-</v>
      </c>
      <c r="X2088" s="4" t="s">
        <v>67</v>
      </c>
    </row>
    <row r="2089" spans="1:24" x14ac:dyDescent="0.35">
      <c r="A2089" s="3">
        <v>2300</v>
      </c>
      <c r="B2089" t="s">
        <v>15</v>
      </c>
      <c r="C2089" t="s">
        <v>87</v>
      </c>
      <c r="D2089" s="23">
        <v>0</v>
      </c>
      <c r="E2089" s="23">
        <v>0</v>
      </c>
      <c r="F2089" s="3">
        <v>2083</v>
      </c>
      <c r="G2089" s="3">
        <v>5</v>
      </c>
      <c r="H2089" s="3">
        <v>1</v>
      </c>
      <c r="I2089" s="24">
        <v>1</v>
      </c>
      <c r="J2089" s="3">
        <v>1996</v>
      </c>
      <c r="K2089" s="4" t="e">
        <f>IF(M2089-(#REF!-J2089)&lt;=0,0,M2089-(#REF!-J2089))</f>
        <v>#REF!</v>
      </c>
      <c r="L2089" s="21">
        <f>VLOOKUP(A2089,Übersicht!$C$2:$F$67,4,FALSE)</f>
        <v>100</v>
      </c>
      <c r="M2089" s="21">
        <f>VLOOKUP(A2089,Übersicht!$C$2:$F$67,4,FALSE)</f>
        <v>100</v>
      </c>
      <c r="N2089" s="3" t="s">
        <v>67</v>
      </c>
      <c r="O2089" s="3">
        <v>1</v>
      </c>
      <c r="P2089" s="4">
        <f>VLOOKUP(A2089,Übersicht!$C$2:$I$67,7,FALSE)*100</f>
        <v>5</v>
      </c>
      <c r="Q2089" s="4" t="s">
        <v>67</v>
      </c>
      <c r="R2089" s="4">
        <f>VLOOKUP(A2089,Übersicht!$C$2:$J$67,8,FALSE)*100</f>
        <v>100</v>
      </c>
      <c r="S2089" s="4" t="str">
        <f>VLOOKUP(A2089,Übersicht!$C$2:$K$67,9,FALSE)</f>
        <v>-</v>
      </c>
      <c r="T2089" s="4" t="str">
        <f>VLOOKUP(A2089,Übersicht!$C$2:$L$67,10,FALSE)</f>
        <v>-</v>
      </c>
      <c r="U2089" s="26">
        <v>1969275.0000000002</v>
      </c>
      <c r="V2089" s="25" t="str">
        <f>VLOOKUP(A2089,Übersicht!$C$2:$N$67,12,FALSE)</f>
        <v>-</v>
      </c>
      <c r="W2089" s="25" t="str">
        <f>VLOOKUP(A2089,Übersicht!$C$2:$O$67,13,FALSE)</f>
        <v>-</v>
      </c>
      <c r="X2089" s="4" t="s">
        <v>67</v>
      </c>
    </row>
    <row r="2090" spans="1:24" x14ac:dyDescent="0.35">
      <c r="A2090" s="3">
        <v>2300</v>
      </c>
      <c r="B2090" t="s">
        <v>15</v>
      </c>
      <c r="C2090" t="s">
        <v>87</v>
      </c>
      <c r="D2090" s="23">
        <v>0</v>
      </c>
      <c r="E2090" s="23">
        <v>0</v>
      </c>
      <c r="F2090" s="3">
        <v>2084</v>
      </c>
      <c r="G2090" s="3">
        <v>5</v>
      </c>
      <c r="H2090" s="3">
        <v>1</v>
      </c>
      <c r="I2090" s="24">
        <v>1</v>
      </c>
      <c r="J2090" s="3">
        <v>1995</v>
      </c>
      <c r="K2090" s="4" t="e">
        <f>IF(M2090-(#REF!-J2090)&lt;=0,0,M2090-(#REF!-J2090))</f>
        <v>#REF!</v>
      </c>
      <c r="L2090" s="21">
        <f>VLOOKUP(A2090,Übersicht!$C$2:$F$67,4,FALSE)</f>
        <v>100</v>
      </c>
      <c r="M2090" s="21">
        <f>VLOOKUP(A2090,Übersicht!$C$2:$F$67,4,FALSE)</f>
        <v>100</v>
      </c>
      <c r="N2090" s="3" t="s">
        <v>67</v>
      </c>
      <c r="O2090" s="3">
        <v>1</v>
      </c>
      <c r="P2090" s="4">
        <f>VLOOKUP(A2090,Übersicht!$C$2:$I$67,7,FALSE)*100</f>
        <v>5</v>
      </c>
      <c r="Q2090" s="4" t="s">
        <v>67</v>
      </c>
      <c r="R2090" s="4">
        <f>VLOOKUP(A2090,Übersicht!$C$2:$J$67,8,FALSE)*100</f>
        <v>100</v>
      </c>
      <c r="S2090" s="4" t="str">
        <f>VLOOKUP(A2090,Übersicht!$C$2:$K$67,9,FALSE)</f>
        <v>-</v>
      </c>
      <c r="T2090" s="4" t="str">
        <f>VLOOKUP(A2090,Übersicht!$C$2:$L$67,10,FALSE)</f>
        <v>-</v>
      </c>
      <c r="U2090" s="26">
        <v>2185260</v>
      </c>
      <c r="V2090" s="25" t="str">
        <f>VLOOKUP(A2090,Übersicht!$C$2:$N$67,12,FALSE)</f>
        <v>-</v>
      </c>
      <c r="W2090" s="25" t="str">
        <f>VLOOKUP(A2090,Übersicht!$C$2:$O$67,13,FALSE)</f>
        <v>-</v>
      </c>
      <c r="X2090" s="4" t="s">
        <v>67</v>
      </c>
    </row>
    <row r="2091" spans="1:24" x14ac:dyDescent="0.35">
      <c r="A2091" s="3">
        <v>2300</v>
      </c>
      <c r="B2091" t="s">
        <v>15</v>
      </c>
      <c r="C2091" t="s">
        <v>87</v>
      </c>
      <c r="D2091" s="23">
        <v>0</v>
      </c>
      <c r="E2091" s="23">
        <v>0</v>
      </c>
      <c r="F2091" s="3">
        <v>2085</v>
      </c>
      <c r="G2091" s="3">
        <v>5</v>
      </c>
      <c r="H2091" s="3">
        <v>1</v>
      </c>
      <c r="I2091" s="24">
        <v>1</v>
      </c>
      <c r="J2091" s="3">
        <v>1995</v>
      </c>
      <c r="K2091" s="4" t="e">
        <f>IF(M2091-(#REF!-J2091)&lt;=0,0,M2091-(#REF!-J2091))</f>
        <v>#REF!</v>
      </c>
      <c r="L2091" s="21">
        <f>VLOOKUP(A2091,Übersicht!$C$2:$F$67,4,FALSE)</f>
        <v>100</v>
      </c>
      <c r="M2091" s="21">
        <f>VLOOKUP(A2091,Übersicht!$C$2:$F$67,4,FALSE)</f>
        <v>100</v>
      </c>
      <c r="N2091" s="3" t="s">
        <v>67</v>
      </c>
      <c r="O2091" s="3">
        <v>1</v>
      </c>
      <c r="P2091" s="4">
        <f>VLOOKUP(A2091,Übersicht!$C$2:$I$67,7,FALSE)*100</f>
        <v>5</v>
      </c>
      <c r="Q2091" s="4" t="s">
        <v>67</v>
      </c>
      <c r="R2091" s="4">
        <f>VLOOKUP(A2091,Übersicht!$C$2:$J$67,8,FALSE)*100</f>
        <v>100</v>
      </c>
      <c r="S2091" s="4" t="str">
        <f>VLOOKUP(A2091,Übersicht!$C$2:$K$67,9,FALSE)</f>
        <v>-</v>
      </c>
      <c r="T2091" s="4" t="str">
        <f>VLOOKUP(A2091,Übersicht!$C$2:$L$67,10,FALSE)</f>
        <v>-</v>
      </c>
      <c r="U2091" s="26">
        <v>1858855.8450000002</v>
      </c>
      <c r="V2091" s="25" t="str">
        <f>VLOOKUP(A2091,Übersicht!$C$2:$N$67,12,FALSE)</f>
        <v>-</v>
      </c>
      <c r="W2091" s="25" t="str">
        <f>VLOOKUP(A2091,Übersicht!$C$2:$O$67,13,FALSE)</f>
        <v>-</v>
      </c>
      <c r="X2091" s="4" t="s">
        <v>67</v>
      </c>
    </row>
    <row r="2092" spans="1:24" x14ac:dyDescent="0.35">
      <c r="A2092" s="3">
        <v>2300</v>
      </c>
      <c r="B2092" t="s">
        <v>15</v>
      </c>
      <c r="C2092" t="s">
        <v>87</v>
      </c>
      <c r="D2092" s="23">
        <v>0</v>
      </c>
      <c r="E2092" s="23">
        <v>0</v>
      </c>
      <c r="F2092" s="3">
        <v>2086</v>
      </c>
      <c r="G2092" s="3">
        <v>5</v>
      </c>
      <c r="H2092" s="3">
        <v>1</v>
      </c>
      <c r="I2092" s="24">
        <v>1</v>
      </c>
      <c r="J2092" s="3">
        <v>1995</v>
      </c>
      <c r="K2092" s="4" t="e">
        <f>IF(M2092-(#REF!-J2092)&lt;=0,0,M2092-(#REF!-J2092))</f>
        <v>#REF!</v>
      </c>
      <c r="L2092" s="21">
        <f>VLOOKUP(A2092,Übersicht!$C$2:$F$67,4,FALSE)</f>
        <v>100</v>
      </c>
      <c r="M2092" s="21">
        <f>VLOOKUP(A2092,Übersicht!$C$2:$F$67,4,FALSE)</f>
        <v>100</v>
      </c>
      <c r="N2092" s="3" t="s">
        <v>67</v>
      </c>
      <c r="O2092" s="3">
        <v>1</v>
      </c>
      <c r="P2092" s="4">
        <f>VLOOKUP(A2092,Übersicht!$C$2:$I$67,7,FALSE)*100</f>
        <v>5</v>
      </c>
      <c r="Q2092" s="4" t="s">
        <v>67</v>
      </c>
      <c r="R2092" s="4">
        <f>VLOOKUP(A2092,Übersicht!$C$2:$J$67,8,FALSE)*100</f>
        <v>100</v>
      </c>
      <c r="S2092" s="4" t="str">
        <f>VLOOKUP(A2092,Übersicht!$C$2:$K$67,9,FALSE)</f>
        <v>-</v>
      </c>
      <c r="T2092" s="4" t="str">
        <f>VLOOKUP(A2092,Übersicht!$C$2:$L$67,10,FALSE)</f>
        <v>-</v>
      </c>
      <c r="U2092" s="26">
        <v>1926925</v>
      </c>
      <c r="V2092" s="25" t="str">
        <f>VLOOKUP(A2092,Übersicht!$C$2:$N$67,12,FALSE)</f>
        <v>-</v>
      </c>
      <c r="W2092" s="25" t="str">
        <f>VLOOKUP(A2092,Übersicht!$C$2:$O$67,13,FALSE)</f>
        <v>-</v>
      </c>
      <c r="X2092" s="4" t="s">
        <v>67</v>
      </c>
    </row>
    <row r="2093" spans="1:24" x14ac:dyDescent="0.35">
      <c r="A2093" s="3">
        <v>2300</v>
      </c>
      <c r="B2093" t="s">
        <v>15</v>
      </c>
      <c r="C2093" t="s">
        <v>87</v>
      </c>
      <c r="D2093" s="23">
        <v>0</v>
      </c>
      <c r="E2093" s="23">
        <v>0</v>
      </c>
      <c r="F2093" s="3">
        <v>2087</v>
      </c>
      <c r="G2093" s="3">
        <v>5</v>
      </c>
      <c r="H2093" s="3">
        <v>1</v>
      </c>
      <c r="I2093" s="24">
        <v>1</v>
      </c>
      <c r="J2093" s="3">
        <v>1995</v>
      </c>
      <c r="K2093" s="4" t="e">
        <f>IF(M2093-(#REF!-J2093)&lt;=0,0,M2093-(#REF!-J2093))</f>
        <v>#REF!</v>
      </c>
      <c r="L2093" s="21">
        <f>VLOOKUP(A2093,Übersicht!$C$2:$F$67,4,FALSE)</f>
        <v>100</v>
      </c>
      <c r="M2093" s="21">
        <f>VLOOKUP(A2093,Übersicht!$C$2:$F$67,4,FALSE)</f>
        <v>100</v>
      </c>
      <c r="N2093" s="3" t="s">
        <v>67</v>
      </c>
      <c r="O2093" s="3">
        <v>1</v>
      </c>
      <c r="P2093" s="4">
        <f>VLOOKUP(A2093,Übersicht!$C$2:$I$67,7,FALSE)*100</f>
        <v>5</v>
      </c>
      <c r="Q2093" s="4" t="s">
        <v>67</v>
      </c>
      <c r="R2093" s="4">
        <f>VLOOKUP(A2093,Übersicht!$C$2:$J$67,8,FALSE)*100</f>
        <v>100</v>
      </c>
      <c r="S2093" s="4" t="str">
        <f>VLOOKUP(A2093,Übersicht!$C$2:$K$67,9,FALSE)</f>
        <v>-</v>
      </c>
      <c r="T2093" s="4" t="str">
        <f>VLOOKUP(A2093,Übersicht!$C$2:$L$67,10,FALSE)</f>
        <v>-</v>
      </c>
      <c r="U2093" s="26">
        <v>1926925</v>
      </c>
      <c r="V2093" s="25" t="str">
        <f>VLOOKUP(A2093,Übersicht!$C$2:$N$67,12,FALSE)</f>
        <v>-</v>
      </c>
      <c r="W2093" s="25" t="str">
        <f>VLOOKUP(A2093,Übersicht!$C$2:$O$67,13,FALSE)</f>
        <v>-</v>
      </c>
      <c r="X2093" s="4" t="s">
        <v>67</v>
      </c>
    </row>
    <row r="2094" spans="1:24" x14ac:dyDescent="0.35">
      <c r="A2094" s="3">
        <v>2300</v>
      </c>
      <c r="B2094" t="s">
        <v>15</v>
      </c>
      <c r="C2094" t="s">
        <v>87</v>
      </c>
      <c r="D2094" s="23">
        <v>0</v>
      </c>
      <c r="E2094" s="23">
        <v>0</v>
      </c>
      <c r="F2094" s="3">
        <v>2088</v>
      </c>
      <c r="G2094" s="3">
        <v>5</v>
      </c>
      <c r="H2094" s="3">
        <v>1</v>
      </c>
      <c r="I2094" s="24">
        <v>1</v>
      </c>
      <c r="J2094" s="3">
        <v>1995</v>
      </c>
      <c r="K2094" s="4" t="e">
        <f>IF(M2094-(#REF!-J2094)&lt;=0,0,M2094-(#REF!-J2094))</f>
        <v>#REF!</v>
      </c>
      <c r="L2094" s="21">
        <f>VLOOKUP(A2094,Übersicht!$C$2:$F$67,4,FALSE)</f>
        <v>100</v>
      </c>
      <c r="M2094" s="21">
        <f>VLOOKUP(A2094,Übersicht!$C$2:$F$67,4,FALSE)</f>
        <v>100</v>
      </c>
      <c r="N2094" s="3" t="s">
        <v>67</v>
      </c>
      <c r="O2094" s="3">
        <v>1</v>
      </c>
      <c r="P2094" s="4">
        <f>VLOOKUP(A2094,Übersicht!$C$2:$I$67,7,FALSE)*100</f>
        <v>5</v>
      </c>
      <c r="Q2094" s="4" t="s">
        <v>67</v>
      </c>
      <c r="R2094" s="4">
        <f>VLOOKUP(A2094,Übersicht!$C$2:$J$67,8,FALSE)*100</f>
        <v>100</v>
      </c>
      <c r="S2094" s="4" t="str">
        <f>VLOOKUP(A2094,Übersicht!$C$2:$K$67,9,FALSE)</f>
        <v>-</v>
      </c>
      <c r="T2094" s="4" t="str">
        <f>VLOOKUP(A2094,Übersicht!$C$2:$L$67,10,FALSE)</f>
        <v>-</v>
      </c>
      <c r="U2094" s="26">
        <v>2223375</v>
      </c>
      <c r="V2094" s="25" t="str">
        <f>VLOOKUP(A2094,Übersicht!$C$2:$N$67,12,FALSE)</f>
        <v>-</v>
      </c>
      <c r="W2094" s="25" t="str">
        <f>VLOOKUP(A2094,Übersicht!$C$2:$O$67,13,FALSE)</f>
        <v>-</v>
      </c>
      <c r="X2094" s="4" t="s">
        <v>67</v>
      </c>
    </row>
    <row r="2095" spans="1:24" x14ac:dyDescent="0.35">
      <c r="A2095" s="3">
        <v>2300</v>
      </c>
      <c r="B2095" t="s">
        <v>15</v>
      </c>
      <c r="C2095" t="s">
        <v>87</v>
      </c>
      <c r="D2095" s="23">
        <v>0</v>
      </c>
      <c r="E2095" s="23">
        <v>0</v>
      </c>
      <c r="F2095" s="3">
        <v>2089</v>
      </c>
      <c r="G2095" s="3">
        <v>5</v>
      </c>
      <c r="H2095" s="3">
        <v>1</v>
      </c>
      <c r="I2095" s="24">
        <v>1</v>
      </c>
      <c r="J2095" s="3">
        <v>1994</v>
      </c>
      <c r="K2095" s="4" t="e">
        <f>IF(M2095-(#REF!-J2095)&lt;=0,0,M2095-(#REF!-J2095))</f>
        <v>#REF!</v>
      </c>
      <c r="L2095" s="21">
        <f>VLOOKUP(A2095,Übersicht!$C$2:$F$67,4,FALSE)</f>
        <v>100</v>
      </c>
      <c r="M2095" s="21">
        <f>VLOOKUP(A2095,Übersicht!$C$2:$F$67,4,FALSE)</f>
        <v>100</v>
      </c>
      <c r="N2095" s="3" t="s">
        <v>67</v>
      </c>
      <c r="O2095" s="3">
        <v>1</v>
      </c>
      <c r="P2095" s="4">
        <f>VLOOKUP(A2095,Übersicht!$C$2:$I$67,7,FALSE)*100</f>
        <v>5</v>
      </c>
      <c r="Q2095" s="4" t="s">
        <v>67</v>
      </c>
      <c r="R2095" s="4">
        <f>VLOOKUP(A2095,Übersicht!$C$2:$J$67,8,FALSE)*100</f>
        <v>100</v>
      </c>
      <c r="S2095" s="4" t="str">
        <f>VLOOKUP(A2095,Übersicht!$C$2:$K$67,9,FALSE)</f>
        <v>-</v>
      </c>
      <c r="T2095" s="4" t="str">
        <f>VLOOKUP(A2095,Übersicht!$C$2:$L$67,10,FALSE)</f>
        <v>-</v>
      </c>
      <c r="U2095" s="26">
        <v>26892250</v>
      </c>
      <c r="V2095" s="25" t="str">
        <f>VLOOKUP(A2095,Übersicht!$C$2:$N$67,12,FALSE)</f>
        <v>-</v>
      </c>
      <c r="W2095" s="25" t="str">
        <f>VLOOKUP(A2095,Übersicht!$C$2:$O$67,13,FALSE)</f>
        <v>-</v>
      </c>
      <c r="X2095" s="4" t="s">
        <v>67</v>
      </c>
    </row>
    <row r="2096" spans="1:24" x14ac:dyDescent="0.35">
      <c r="A2096" s="3">
        <v>2300</v>
      </c>
      <c r="B2096" t="s">
        <v>15</v>
      </c>
      <c r="C2096" t="s">
        <v>87</v>
      </c>
      <c r="D2096" s="23">
        <v>0</v>
      </c>
      <c r="E2096" s="23">
        <v>0</v>
      </c>
      <c r="F2096" s="3">
        <v>2090</v>
      </c>
      <c r="G2096" s="3">
        <v>5</v>
      </c>
      <c r="H2096" s="3">
        <v>1</v>
      </c>
      <c r="I2096" s="24">
        <v>1</v>
      </c>
      <c r="J2096" s="3">
        <v>1994</v>
      </c>
      <c r="K2096" s="4" t="e">
        <f>IF(M2096-(#REF!-J2096)&lt;=0,0,M2096-(#REF!-J2096))</f>
        <v>#REF!</v>
      </c>
      <c r="L2096" s="21">
        <f>VLOOKUP(A2096,Übersicht!$C$2:$F$67,4,FALSE)</f>
        <v>100</v>
      </c>
      <c r="M2096" s="21">
        <f>VLOOKUP(A2096,Übersicht!$C$2:$F$67,4,FALSE)</f>
        <v>100</v>
      </c>
      <c r="N2096" s="3" t="s">
        <v>67</v>
      </c>
      <c r="O2096" s="3">
        <v>1</v>
      </c>
      <c r="P2096" s="4">
        <f>VLOOKUP(A2096,Übersicht!$C$2:$I$67,7,FALSE)*100</f>
        <v>5</v>
      </c>
      <c r="Q2096" s="4" t="s">
        <v>67</v>
      </c>
      <c r="R2096" s="4">
        <f>VLOOKUP(A2096,Übersicht!$C$2:$J$67,8,FALSE)*100</f>
        <v>100</v>
      </c>
      <c r="S2096" s="4" t="str">
        <f>VLOOKUP(A2096,Übersicht!$C$2:$K$67,9,FALSE)</f>
        <v>-</v>
      </c>
      <c r="T2096" s="4" t="str">
        <f>VLOOKUP(A2096,Übersicht!$C$2:$L$67,10,FALSE)</f>
        <v>-</v>
      </c>
      <c r="U2096" s="26">
        <v>7038570</v>
      </c>
      <c r="V2096" s="25" t="str">
        <f>VLOOKUP(A2096,Übersicht!$C$2:$N$67,12,FALSE)</f>
        <v>-</v>
      </c>
      <c r="W2096" s="25" t="str">
        <f>VLOOKUP(A2096,Übersicht!$C$2:$O$67,13,FALSE)</f>
        <v>-</v>
      </c>
      <c r="X2096" s="4" t="s">
        <v>67</v>
      </c>
    </row>
    <row r="2097" spans="1:24" x14ac:dyDescent="0.35">
      <c r="A2097" s="3">
        <v>2300</v>
      </c>
      <c r="B2097" t="s">
        <v>15</v>
      </c>
      <c r="C2097" t="s">
        <v>87</v>
      </c>
      <c r="D2097" s="23">
        <v>0</v>
      </c>
      <c r="E2097" s="23">
        <v>0</v>
      </c>
      <c r="F2097" s="3">
        <v>2091</v>
      </c>
      <c r="G2097" s="3">
        <v>5</v>
      </c>
      <c r="H2097" s="3">
        <v>1</v>
      </c>
      <c r="I2097" s="24">
        <v>1</v>
      </c>
      <c r="J2097" s="3">
        <v>1994</v>
      </c>
      <c r="K2097" s="4" t="e">
        <f>IF(M2097-(#REF!-J2097)&lt;=0,0,M2097-(#REF!-J2097))</f>
        <v>#REF!</v>
      </c>
      <c r="L2097" s="21">
        <f>VLOOKUP(A2097,Übersicht!$C$2:$F$67,4,FALSE)</f>
        <v>100</v>
      </c>
      <c r="M2097" s="21">
        <f>VLOOKUP(A2097,Übersicht!$C$2:$F$67,4,FALSE)</f>
        <v>100</v>
      </c>
      <c r="N2097" s="3" t="s">
        <v>67</v>
      </c>
      <c r="O2097" s="3">
        <v>1</v>
      </c>
      <c r="P2097" s="4">
        <f>VLOOKUP(A2097,Übersicht!$C$2:$I$67,7,FALSE)*100</f>
        <v>5</v>
      </c>
      <c r="Q2097" s="4" t="s">
        <v>67</v>
      </c>
      <c r="R2097" s="4">
        <f>VLOOKUP(A2097,Übersicht!$C$2:$J$67,8,FALSE)*100</f>
        <v>100</v>
      </c>
      <c r="S2097" s="4" t="str">
        <f>VLOOKUP(A2097,Übersicht!$C$2:$K$67,9,FALSE)</f>
        <v>-</v>
      </c>
      <c r="T2097" s="4" t="str">
        <f>VLOOKUP(A2097,Übersicht!$C$2:$L$67,10,FALSE)</f>
        <v>-</v>
      </c>
      <c r="U2097" s="26">
        <v>46904742.5</v>
      </c>
      <c r="V2097" s="25" t="str">
        <f>VLOOKUP(A2097,Übersicht!$C$2:$N$67,12,FALSE)</f>
        <v>-</v>
      </c>
      <c r="W2097" s="25" t="str">
        <f>VLOOKUP(A2097,Übersicht!$C$2:$O$67,13,FALSE)</f>
        <v>-</v>
      </c>
      <c r="X2097" s="4" t="s">
        <v>67</v>
      </c>
    </row>
    <row r="2098" spans="1:24" x14ac:dyDescent="0.35">
      <c r="A2098" s="3">
        <v>2300</v>
      </c>
      <c r="B2098" t="s">
        <v>15</v>
      </c>
      <c r="C2098" t="s">
        <v>87</v>
      </c>
      <c r="D2098" s="23">
        <v>0</v>
      </c>
      <c r="E2098" s="23">
        <v>0</v>
      </c>
      <c r="F2098" s="3">
        <v>2092</v>
      </c>
      <c r="G2098" s="3">
        <v>5</v>
      </c>
      <c r="H2098" s="3">
        <v>1</v>
      </c>
      <c r="I2098" s="24">
        <v>1</v>
      </c>
      <c r="J2098" s="3">
        <v>1994</v>
      </c>
      <c r="K2098" s="4" t="e">
        <f>IF(M2098-(#REF!-J2098)&lt;=0,0,M2098-(#REF!-J2098))</f>
        <v>#REF!</v>
      </c>
      <c r="L2098" s="21">
        <f>VLOOKUP(A2098,Übersicht!$C$2:$F$67,4,FALSE)</f>
        <v>100</v>
      </c>
      <c r="M2098" s="21">
        <f>VLOOKUP(A2098,Übersicht!$C$2:$F$67,4,FALSE)</f>
        <v>100</v>
      </c>
      <c r="N2098" s="3" t="s">
        <v>67</v>
      </c>
      <c r="O2098" s="3">
        <v>1</v>
      </c>
      <c r="P2098" s="4">
        <f>VLOOKUP(A2098,Übersicht!$C$2:$I$67,7,FALSE)*100</f>
        <v>5</v>
      </c>
      <c r="Q2098" s="4" t="s">
        <v>67</v>
      </c>
      <c r="R2098" s="4">
        <f>VLOOKUP(A2098,Übersicht!$C$2:$J$67,8,FALSE)*100</f>
        <v>100</v>
      </c>
      <c r="S2098" s="4" t="str">
        <f>VLOOKUP(A2098,Übersicht!$C$2:$K$67,9,FALSE)</f>
        <v>-</v>
      </c>
      <c r="T2098" s="4" t="str">
        <f>VLOOKUP(A2098,Übersicht!$C$2:$L$67,10,FALSE)</f>
        <v>-</v>
      </c>
      <c r="U2098" s="26">
        <v>2188224.5</v>
      </c>
      <c r="V2098" s="25" t="str">
        <f>VLOOKUP(A2098,Übersicht!$C$2:$N$67,12,FALSE)</f>
        <v>-</v>
      </c>
      <c r="W2098" s="25" t="str">
        <f>VLOOKUP(A2098,Übersicht!$C$2:$O$67,13,FALSE)</f>
        <v>-</v>
      </c>
      <c r="X2098" s="4" t="s">
        <v>67</v>
      </c>
    </row>
    <row r="2099" spans="1:24" x14ac:dyDescent="0.35">
      <c r="A2099" s="3">
        <v>2300</v>
      </c>
      <c r="B2099" t="s">
        <v>15</v>
      </c>
      <c r="C2099" t="s">
        <v>87</v>
      </c>
      <c r="D2099" s="23">
        <v>0</v>
      </c>
      <c r="E2099" s="23">
        <v>0</v>
      </c>
      <c r="F2099" s="3">
        <v>2093</v>
      </c>
      <c r="G2099" s="3">
        <v>5</v>
      </c>
      <c r="H2099" s="3">
        <v>1</v>
      </c>
      <c r="I2099" s="24">
        <v>1</v>
      </c>
      <c r="J2099" s="3">
        <v>1994</v>
      </c>
      <c r="K2099" s="4" t="e">
        <f>IF(M2099-(#REF!-J2099)&lt;=0,0,M2099-(#REF!-J2099))</f>
        <v>#REF!</v>
      </c>
      <c r="L2099" s="21">
        <f>VLOOKUP(A2099,Übersicht!$C$2:$F$67,4,FALSE)</f>
        <v>100</v>
      </c>
      <c r="M2099" s="21">
        <f>VLOOKUP(A2099,Übersicht!$C$2:$F$67,4,FALSE)</f>
        <v>100</v>
      </c>
      <c r="N2099" s="3" t="s">
        <v>67</v>
      </c>
      <c r="O2099" s="3">
        <v>1</v>
      </c>
      <c r="P2099" s="4">
        <f>VLOOKUP(A2099,Übersicht!$C$2:$I$67,7,FALSE)*100</f>
        <v>5</v>
      </c>
      <c r="Q2099" s="4" t="s">
        <v>67</v>
      </c>
      <c r="R2099" s="4">
        <f>VLOOKUP(A2099,Übersicht!$C$2:$J$67,8,FALSE)*100</f>
        <v>100</v>
      </c>
      <c r="S2099" s="4" t="str">
        <f>VLOOKUP(A2099,Übersicht!$C$2:$K$67,9,FALSE)</f>
        <v>-</v>
      </c>
      <c r="T2099" s="4" t="str">
        <f>VLOOKUP(A2099,Übersicht!$C$2:$L$67,10,FALSE)</f>
        <v>-</v>
      </c>
      <c r="U2099" s="26">
        <v>2188224.5</v>
      </c>
      <c r="V2099" s="25" t="str">
        <f>VLOOKUP(A2099,Übersicht!$C$2:$N$67,12,FALSE)</f>
        <v>-</v>
      </c>
      <c r="W2099" s="25" t="str">
        <f>VLOOKUP(A2099,Übersicht!$C$2:$O$67,13,FALSE)</f>
        <v>-</v>
      </c>
      <c r="X2099" s="4" t="s">
        <v>67</v>
      </c>
    </row>
    <row r="2100" spans="1:24" x14ac:dyDescent="0.35">
      <c r="A2100" s="3">
        <v>2300</v>
      </c>
      <c r="B2100" t="s">
        <v>15</v>
      </c>
      <c r="C2100" t="s">
        <v>87</v>
      </c>
      <c r="D2100" s="23">
        <v>0</v>
      </c>
      <c r="E2100" s="23">
        <v>0</v>
      </c>
      <c r="F2100" s="3">
        <v>2094</v>
      </c>
      <c r="G2100" s="3">
        <v>5</v>
      </c>
      <c r="H2100" s="3">
        <v>1</v>
      </c>
      <c r="I2100" s="24">
        <v>1</v>
      </c>
      <c r="J2100" s="3">
        <v>1994</v>
      </c>
      <c r="K2100" s="4" t="e">
        <f>IF(M2100-(#REF!-J2100)&lt;=0,0,M2100-(#REF!-J2100))</f>
        <v>#REF!</v>
      </c>
      <c r="L2100" s="21">
        <f>VLOOKUP(A2100,Übersicht!$C$2:$F$67,4,FALSE)</f>
        <v>100</v>
      </c>
      <c r="M2100" s="21">
        <f>VLOOKUP(A2100,Übersicht!$C$2:$F$67,4,FALSE)</f>
        <v>100</v>
      </c>
      <c r="N2100" s="3" t="s">
        <v>67</v>
      </c>
      <c r="O2100" s="3">
        <v>1</v>
      </c>
      <c r="P2100" s="4">
        <f>VLOOKUP(A2100,Übersicht!$C$2:$I$67,7,FALSE)*100</f>
        <v>5</v>
      </c>
      <c r="Q2100" s="4" t="s">
        <v>67</v>
      </c>
      <c r="R2100" s="4">
        <f>VLOOKUP(A2100,Übersicht!$C$2:$J$67,8,FALSE)*100</f>
        <v>100</v>
      </c>
      <c r="S2100" s="4" t="str">
        <f>VLOOKUP(A2100,Übersicht!$C$2:$K$67,9,FALSE)</f>
        <v>-</v>
      </c>
      <c r="T2100" s="4" t="str">
        <f>VLOOKUP(A2100,Übersicht!$C$2:$L$67,10,FALSE)</f>
        <v>-</v>
      </c>
      <c r="U2100" s="26">
        <v>2188224.5</v>
      </c>
      <c r="V2100" s="25" t="str">
        <f>VLOOKUP(A2100,Übersicht!$C$2:$N$67,12,FALSE)</f>
        <v>-</v>
      </c>
      <c r="W2100" s="25" t="str">
        <f>VLOOKUP(A2100,Übersicht!$C$2:$O$67,13,FALSE)</f>
        <v>-</v>
      </c>
      <c r="X2100" s="4" t="s">
        <v>67</v>
      </c>
    </row>
    <row r="2101" spans="1:24" x14ac:dyDescent="0.35">
      <c r="A2101" s="3">
        <v>2300</v>
      </c>
      <c r="B2101" t="s">
        <v>15</v>
      </c>
      <c r="C2101" t="s">
        <v>87</v>
      </c>
      <c r="D2101" s="23">
        <v>0</v>
      </c>
      <c r="E2101" s="23">
        <v>0</v>
      </c>
      <c r="F2101" s="3">
        <v>2095</v>
      </c>
      <c r="G2101" s="3">
        <v>5</v>
      </c>
      <c r="H2101" s="3">
        <v>1</v>
      </c>
      <c r="I2101" s="24">
        <v>1</v>
      </c>
      <c r="J2101" s="3">
        <v>1994</v>
      </c>
      <c r="K2101" s="4" t="e">
        <f>IF(M2101-(#REF!-J2101)&lt;=0,0,M2101-(#REF!-J2101))</f>
        <v>#REF!</v>
      </c>
      <c r="L2101" s="21">
        <f>VLOOKUP(A2101,Übersicht!$C$2:$F$67,4,FALSE)</f>
        <v>100</v>
      </c>
      <c r="M2101" s="21">
        <f>VLOOKUP(A2101,Übersicht!$C$2:$F$67,4,FALSE)</f>
        <v>100</v>
      </c>
      <c r="N2101" s="3" t="s">
        <v>67</v>
      </c>
      <c r="O2101" s="3">
        <v>1</v>
      </c>
      <c r="P2101" s="4">
        <f>VLOOKUP(A2101,Übersicht!$C$2:$I$67,7,FALSE)*100</f>
        <v>5</v>
      </c>
      <c r="Q2101" s="4" t="s">
        <v>67</v>
      </c>
      <c r="R2101" s="4">
        <f>VLOOKUP(A2101,Übersicht!$C$2:$J$67,8,FALSE)*100</f>
        <v>100</v>
      </c>
      <c r="S2101" s="4" t="str">
        <f>VLOOKUP(A2101,Übersicht!$C$2:$K$67,9,FALSE)</f>
        <v>-</v>
      </c>
      <c r="T2101" s="4" t="str">
        <f>VLOOKUP(A2101,Übersicht!$C$2:$L$67,10,FALSE)</f>
        <v>-</v>
      </c>
      <c r="U2101" s="26">
        <v>15669500</v>
      </c>
      <c r="V2101" s="25" t="str">
        <f>VLOOKUP(A2101,Übersicht!$C$2:$N$67,12,FALSE)</f>
        <v>-</v>
      </c>
      <c r="W2101" s="25" t="str">
        <f>VLOOKUP(A2101,Übersicht!$C$2:$O$67,13,FALSE)</f>
        <v>-</v>
      </c>
      <c r="X2101" s="4" t="s">
        <v>67</v>
      </c>
    </row>
    <row r="2102" spans="1:24" x14ac:dyDescent="0.35">
      <c r="A2102" s="3">
        <v>2300</v>
      </c>
      <c r="B2102" t="s">
        <v>15</v>
      </c>
      <c r="C2102" t="s">
        <v>87</v>
      </c>
      <c r="D2102" s="23">
        <v>0</v>
      </c>
      <c r="E2102" s="23">
        <v>0</v>
      </c>
      <c r="F2102" s="3">
        <v>2096</v>
      </c>
      <c r="G2102" s="3">
        <v>5</v>
      </c>
      <c r="H2102" s="3">
        <v>1</v>
      </c>
      <c r="I2102" s="24">
        <v>1</v>
      </c>
      <c r="J2102" s="3">
        <v>1994</v>
      </c>
      <c r="K2102" s="4" t="e">
        <f>IF(M2102-(#REF!-J2102)&lt;=0,0,M2102-(#REF!-J2102))</f>
        <v>#REF!</v>
      </c>
      <c r="L2102" s="21">
        <f>VLOOKUP(A2102,Übersicht!$C$2:$F$67,4,FALSE)</f>
        <v>100</v>
      </c>
      <c r="M2102" s="21">
        <f>VLOOKUP(A2102,Übersicht!$C$2:$F$67,4,FALSE)</f>
        <v>100</v>
      </c>
      <c r="N2102" s="3" t="s">
        <v>67</v>
      </c>
      <c r="O2102" s="3">
        <v>1</v>
      </c>
      <c r="P2102" s="4">
        <f>VLOOKUP(A2102,Übersicht!$C$2:$I$67,7,FALSE)*100</f>
        <v>5</v>
      </c>
      <c r="Q2102" s="4" t="s">
        <v>67</v>
      </c>
      <c r="R2102" s="4">
        <f>VLOOKUP(A2102,Übersicht!$C$2:$J$67,8,FALSE)*100</f>
        <v>100</v>
      </c>
      <c r="S2102" s="4" t="str">
        <f>VLOOKUP(A2102,Übersicht!$C$2:$K$67,9,FALSE)</f>
        <v>-</v>
      </c>
      <c r="T2102" s="4" t="str">
        <f>VLOOKUP(A2102,Übersicht!$C$2:$L$67,10,FALSE)</f>
        <v>-</v>
      </c>
      <c r="U2102" s="26">
        <v>15669500</v>
      </c>
      <c r="V2102" s="25" t="str">
        <f>VLOOKUP(A2102,Übersicht!$C$2:$N$67,12,FALSE)</f>
        <v>-</v>
      </c>
      <c r="W2102" s="25" t="str">
        <f>VLOOKUP(A2102,Übersicht!$C$2:$O$67,13,FALSE)</f>
        <v>-</v>
      </c>
      <c r="X2102" s="4" t="s">
        <v>67</v>
      </c>
    </row>
    <row r="2103" spans="1:24" x14ac:dyDescent="0.35">
      <c r="A2103" s="3">
        <v>2300</v>
      </c>
      <c r="B2103" t="s">
        <v>15</v>
      </c>
      <c r="C2103" t="s">
        <v>87</v>
      </c>
      <c r="D2103" s="23">
        <v>0</v>
      </c>
      <c r="E2103" s="23">
        <v>0</v>
      </c>
      <c r="F2103" s="3">
        <v>2097</v>
      </c>
      <c r="G2103" s="3">
        <v>5</v>
      </c>
      <c r="H2103" s="3">
        <v>1</v>
      </c>
      <c r="I2103" s="24">
        <v>1</v>
      </c>
      <c r="J2103" s="3">
        <v>1994</v>
      </c>
      <c r="K2103" s="4" t="e">
        <f>IF(M2103-(#REF!-J2103)&lt;=0,0,M2103-(#REF!-J2103))</f>
        <v>#REF!</v>
      </c>
      <c r="L2103" s="21">
        <f>VLOOKUP(A2103,Übersicht!$C$2:$F$67,4,FALSE)</f>
        <v>100</v>
      </c>
      <c r="M2103" s="21">
        <f>VLOOKUP(A2103,Übersicht!$C$2:$F$67,4,FALSE)</f>
        <v>100</v>
      </c>
      <c r="N2103" s="3" t="s">
        <v>67</v>
      </c>
      <c r="O2103" s="3">
        <v>1</v>
      </c>
      <c r="P2103" s="4">
        <f>VLOOKUP(A2103,Übersicht!$C$2:$I$67,7,FALSE)*100</f>
        <v>5</v>
      </c>
      <c r="Q2103" s="4" t="s">
        <v>67</v>
      </c>
      <c r="R2103" s="4">
        <f>VLOOKUP(A2103,Übersicht!$C$2:$J$67,8,FALSE)*100</f>
        <v>100</v>
      </c>
      <c r="S2103" s="4" t="str">
        <f>VLOOKUP(A2103,Übersicht!$C$2:$K$67,9,FALSE)</f>
        <v>-</v>
      </c>
      <c r="T2103" s="4" t="str">
        <f>VLOOKUP(A2103,Übersicht!$C$2:$L$67,10,FALSE)</f>
        <v>-</v>
      </c>
      <c r="U2103" s="26">
        <v>16262400</v>
      </c>
      <c r="V2103" s="25" t="str">
        <f>VLOOKUP(A2103,Übersicht!$C$2:$N$67,12,FALSE)</f>
        <v>-</v>
      </c>
      <c r="W2103" s="25" t="str">
        <f>VLOOKUP(A2103,Übersicht!$C$2:$O$67,13,FALSE)</f>
        <v>-</v>
      </c>
      <c r="X2103" s="4" t="s">
        <v>67</v>
      </c>
    </row>
    <row r="2104" spans="1:24" x14ac:dyDescent="0.35">
      <c r="A2104" s="3">
        <v>2300</v>
      </c>
      <c r="B2104" t="s">
        <v>15</v>
      </c>
      <c r="C2104" t="s">
        <v>87</v>
      </c>
      <c r="D2104" s="23">
        <v>0</v>
      </c>
      <c r="E2104" s="23">
        <v>0</v>
      </c>
      <c r="F2104" s="3">
        <v>2098</v>
      </c>
      <c r="G2104" s="3">
        <v>5</v>
      </c>
      <c r="H2104" s="3">
        <v>1</v>
      </c>
      <c r="I2104" s="24">
        <v>1</v>
      </c>
      <c r="J2104" s="3">
        <v>1994</v>
      </c>
      <c r="K2104" s="4" t="e">
        <f>IF(M2104-(#REF!-J2104)&lt;=0,0,M2104-(#REF!-J2104))</f>
        <v>#REF!</v>
      </c>
      <c r="L2104" s="21">
        <f>VLOOKUP(A2104,Übersicht!$C$2:$F$67,4,FALSE)</f>
        <v>100</v>
      </c>
      <c r="M2104" s="21">
        <f>VLOOKUP(A2104,Übersicht!$C$2:$F$67,4,FALSE)</f>
        <v>100</v>
      </c>
      <c r="N2104" s="3" t="s">
        <v>67</v>
      </c>
      <c r="O2104" s="3">
        <v>1</v>
      </c>
      <c r="P2104" s="4">
        <f>VLOOKUP(A2104,Übersicht!$C$2:$I$67,7,FALSE)*100</f>
        <v>5</v>
      </c>
      <c r="Q2104" s="4" t="s">
        <v>67</v>
      </c>
      <c r="R2104" s="4">
        <f>VLOOKUP(A2104,Übersicht!$C$2:$J$67,8,FALSE)*100</f>
        <v>100</v>
      </c>
      <c r="S2104" s="4" t="str">
        <f>VLOOKUP(A2104,Übersicht!$C$2:$K$67,9,FALSE)</f>
        <v>-</v>
      </c>
      <c r="T2104" s="4" t="str">
        <f>VLOOKUP(A2104,Übersicht!$C$2:$L$67,10,FALSE)</f>
        <v>-</v>
      </c>
      <c r="U2104" s="26">
        <v>1842224.9999999998</v>
      </c>
      <c r="V2104" s="25" t="str">
        <f>VLOOKUP(A2104,Übersicht!$C$2:$N$67,12,FALSE)</f>
        <v>-</v>
      </c>
      <c r="W2104" s="25" t="str">
        <f>VLOOKUP(A2104,Übersicht!$C$2:$O$67,13,FALSE)</f>
        <v>-</v>
      </c>
      <c r="X2104" s="4" t="s">
        <v>67</v>
      </c>
    </row>
    <row r="2105" spans="1:24" x14ac:dyDescent="0.35">
      <c r="A2105" s="3">
        <v>2300</v>
      </c>
      <c r="B2105" t="s">
        <v>15</v>
      </c>
      <c r="C2105" t="s">
        <v>87</v>
      </c>
      <c r="D2105" s="23">
        <v>0</v>
      </c>
      <c r="E2105" s="23">
        <v>0</v>
      </c>
      <c r="F2105" s="3">
        <v>2099</v>
      </c>
      <c r="G2105" s="3">
        <v>5</v>
      </c>
      <c r="H2105" s="3">
        <v>1</v>
      </c>
      <c r="I2105" s="24">
        <v>1</v>
      </c>
      <c r="J2105" s="38">
        <v>1994</v>
      </c>
      <c r="K2105" s="4" t="e">
        <f>IF(M2105-(#REF!-J2105)&lt;=0,0,M2105-(#REF!-J2105))</f>
        <v>#REF!</v>
      </c>
      <c r="L2105" s="21">
        <f>VLOOKUP(A2105,Übersicht!$C$2:$F$67,4,FALSE)</f>
        <v>100</v>
      </c>
      <c r="M2105" s="21">
        <f>VLOOKUP(A2105,Übersicht!$C$2:$F$67,4,FALSE)</f>
        <v>100</v>
      </c>
      <c r="N2105" s="3" t="s">
        <v>67</v>
      </c>
      <c r="O2105" s="3">
        <v>1</v>
      </c>
      <c r="P2105" s="4">
        <f>VLOOKUP(A2105,Übersicht!$C$2:$I$67,7,FALSE)*100</f>
        <v>5</v>
      </c>
      <c r="Q2105" s="4" t="s">
        <v>67</v>
      </c>
      <c r="R2105" s="4">
        <f>VLOOKUP(A2105,Übersicht!$C$2:$J$67,8,FALSE)*100</f>
        <v>100</v>
      </c>
      <c r="S2105" s="4" t="str">
        <f>VLOOKUP(A2105,Übersicht!$C$2:$K$67,9,FALSE)</f>
        <v>-</v>
      </c>
      <c r="T2105" s="4" t="str">
        <f>VLOOKUP(A2105,Übersicht!$C$2:$L$67,10,FALSE)</f>
        <v>-</v>
      </c>
      <c r="U2105" s="26">
        <v>4912600</v>
      </c>
      <c r="V2105" s="25" t="str">
        <f>VLOOKUP(A2105,Übersicht!$C$2:$N$67,12,FALSE)</f>
        <v>-</v>
      </c>
      <c r="W2105" s="25" t="str">
        <f>VLOOKUP(A2105,Übersicht!$C$2:$O$67,13,FALSE)</f>
        <v>-</v>
      </c>
      <c r="X2105" s="4" t="s">
        <v>67</v>
      </c>
    </row>
    <row r="2106" spans="1:24" x14ac:dyDescent="0.35">
      <c r="A2106" s="3">
        <v>2300</v>
      </c>
      <c r="B2106" t="s">
        <v>15</v>
      </c>
      <c r="C2106" t="s">
        <v>87</v>
      </c>
      <c r="D2106" s="23">
        <v>0</v>
      </c>
      <c r="E2106" s="23">
        <v>0</v>
      </c>
      <c r="F2106" s="3">
        <v>2100</v>
      </c>
      <c r="G2106" s="3">
        <v>5</v>
      </c>
      <c r="H2106" s="3">
        <v>1</v>
      </c>
      <c r="I2106" s="24">
        <v>1</v>
      </c>
      <c r="J2106" s="38">
        <v>1994</v>
      </c>
      <c r="K2106" s="4" t="e">
        <f>IF(M2106-(#REF!-J2106)&lt;=0,0,M2106-(#REF!-J2106))</f>
        <v>#REF!</v>
      </c>
      <c r="L2106" s="21">
        <f>VLOOKUP(A2106,Übersicht!$C$2:$F$67,4,FALSE)</f>
        <v>100</v>
      </c>
      <c r="M2106" s="21">
        <f>VLOOKUP(A2106,Übersicht!$C$2:$F$67,4,FALSE)</f>
        <v>100</v>
      </c>
      <c r="N2106" s="3" t="s">
        <v>67</v>
      </c>
      <c r="O2106" s="3">
        <v>1</v>
      </c>
      <c r="P2106" s="4">
        <f>VLOOKUP(A2106,Übersicht!$C$2:$I$67,7,FALSE)*100</f>
        <v>5</v>
      </c>
      <c r="Q2106" s="4" t="s">
        <v>67</v>
      </c>
      <c r="R2106" s="4">
        <f>VLOOKUP(A2106,Übersicht!$C$2:$J$67,8,FALSE)*100</f>
        <v>100</v>
      </c>
      <c r="S2106" s="4" t="str">
        <f>VLOOKUP(A2106,Übersicht!$C$2:$K$67,9,FALSE)</f>
        <v>-</v>
      </c>
      <c r="T2106" s="4" t="str">
        <f>VLOOKUP(A2106,Übersicht!$C$2:$L$67,10,FALSE)</f>
        <v>-</v>
      </c>
      <c r="U2106" s="26">
        <v>2083620</v>
      </c>
      <c r="V2106" s="25" t="str">
        <f>VLOOKUP(A2106,Übersicht!$C$2:$N$67,12,FALSE)</f>
        <v>-</v>
      </c>
      <c r="W2106" s="25" t="str">
        <f>VLOOKUP(A2106,Übersicht!$C$2:$O$67,13,FALSE)</f>
        <v>-</v>
      </c>
      <c r="X2106" s="4" t="s">
        <v>67</v>
      </c>
    </row>
    <row r="2107" spans="1:24" x14ac:dyDescent="0.35">
      <c r="A2107" s="3">
        <v>2300</v>
      </c>
      <c r="B2107" t="s">
        <v>15</v>
      </c>
      <c r="C2107" t="s">
        <v>87</v>
      </c>
      <c r="D2107" s="23">
        <v>0</v>
      </c>
      <c r="E2107" s="23">
        <v>0</v>
      </c>
      <c r="F2107" s="3">
        <v>2101</v>
      </c>
      <c r="G2107" s="3">
        <v>5</v>
      </c>
      <c r="H2107" s="3">
        <v>1</v>
      </c>
      <c r="I2107" s="24">
        <v>1</v>
      </c>
      <c r="J2107" s="38">
        <v>1994</v>
      </c>
      <c r="K2107" s="4" t="e">
        <f>IF(M2107-(#REF!-J2107)&lt;=0,0,M2107-(#REF!-J2107))</f>
        <v>#REF!</v>
      </c>
      <c r="L2107" s="21">
        <f>VLOOKUP(A2107,Übersicht!$C$2:$F$67,4,FALSE)</f>
        <v>100</v>
      </c>
      <c r="M2107" s="21">
        <f>VLOOKUP(A2107,Übersicht!$C$2:$F$67,4,FALSE)</f>
        <v>100</v>
      </c>
      <c r="N2107" s="3" t="s">
        <v>67</v>
      </c>
      <c r="O2107" s="3">
        <v>1</v>
      </c>
      <c r="P2107" s="4">
        <f>VLOOKUP(A2107,Übersicht!$C$2:$I$67,7,FALSE)*100</f>
        <v>5</v>
      </c>
      <c r="Q2107" s="4" t="s">
        <v>67</v>
      </c>
      <c r="R2107" s="4">
        <f>VLOOKUP(A2107,Übersicht!$C$2:$J$67,8,FALSE)*100</f>
        <v>100</v>
      </c>
      <c r="S2107" s="4" t="str">
        <f>VLOOKUP(A2107,Übersicht!$C$2:$K$67,9,FALSE)</f>
        <v>-</v>
      </c>
      <c r="T2107" s="4" t="str">
        <f>VLOOKUP(A2107,Übersicht!$C$2:$L$67,10,FALSE)</f>
        <v>-</v>
      </c>
      <c r="U2107" s="26">
        <v>460768.00000000006</v>
      </c>
      <c r="V2107" s="25" t="str">
        <f>VLOOKUP(A2107,Übersicht!$C$2:$N$67,12,FALSE)</f>
        <v>-</v>
      </c>
      <c r="W2107" s="25" t="str">
        <f>VLOOKUP(A2107,Übersicht!$C$2:$O$67,13,FALSE)</f>
        <v>-</v>
      </c>
      <c r="X2107" s="4" t="s">
        <v>67</v>
      </c>
    </row>
    <row r="2108" spans="1:24" x14ac:dyDescent="0.35">
      <c r="A2108" s="3">
        <v>2300</v>
      </c>
      <c r="B2108" t="s">
        <v>15</v>
      </c>
      <c r="C2108" t="s">
        <v>87</v>
      </c>
      <c r="D2108" s="23">
        <v>0</v>
      </c>
      <c r="E2108" s="23">
        <v>0</v>
      </c>
      <c r="F2108" s="3">
        <v>2102</v>
      </c>
      <c r="G2108" s="3">
        <v>5</v>
      </c>
      <c r="H2108" s="3">
        <v>1</v>
      </c>
      <c r="I2108" s="24">
        <v>1</v>
      </c>
      <c r="J2108" s="38">
        <v>1994</v>
      </c>
      <c r="K2108" s="4" t="e">
        <f>IF(M2108-(#REF!-J2108)&lt;=0,0,M2108-(#REF!-J2108))</f>
        <v>#REF!</v>
      </c>
      <c r="L2108" s="21">
        <f>VLOOKUP(A2108,Übersicht!$C$2:$F$67,4,FALSE)</f>
        <v>100</v>
      </c>
      <c r="M2108" s="21">
        <f>VLOOKUP(A2108,Übersicht!$C$2:$F$67,4,FALSE)</f>
        <v>100</v>
      </c>
      <c r="N2108" s="3" t="s">
        <v>67</v>
      </c>
      <c r="O2108" s="3">
        <v>1</v>
      </c>
      <c r="P2108" s="4">
        <f>VLOOKUP(A2108,Übersicht!$C$2:$I$67,7,FALSE)*100</f>
        <v>5</v>
      </c>
      <c r="Q2108" s="4" t="s">
        <v>67</v>
      </c>
      <c r="R2108" s="4">
        <f>VLOOKUP(A2108,Übersicht!$C$2:$J$67,8,FALSE)*100</f>
        <v>100</v>
      </c>
      <c r="S2108" s="4" t="str">
        <f>VLOOKUP(A2108,Übersicht!$C$2:$K$67,9,FALSE)</f>
        <v>-</v>
      </c>
      <c r="T2108" s="4" t="str">
        <f>VLOOKUP(A2108,Übersicht!$C$2:$L$67,10,FALSE)</f>
        <v>-</v>
      </c>
      <c r="U2108" s="26">
        <v>482789.99999999994</v>
      </c>
      <c r="V2108" s="25" t="str">
        <f>VLOOKUP(A2108,Übersicht!$C$2:$N$67,12,FALSE)</f>
        <v>-</v>
      </c>
      <c r="W2108" s="25" t="str">
        <f>VLOOKUP(A2108,Übersicht!$C$2:$O$67,13,FALSE)</f>
        <v>-</v>
      </c>
      <c r="X2108" s="4" t="s">
        <v>67</v>
      </c>
    </row>
    <row r="2109" spans="1:24" x14ac:dyDescent="0.35">
      <c r="A2109" s="3">
        <v>2300</v>
      </c>
      <c r="B2109" t="s">
        <v>15</v>
      </c>
      <c r="C2109" t="s">
        <v>87</v>
      </c>
      <c r="D2109" s="23">
        <v>0</v>
      </c>
      <c r="E2109" s="23">
        <v>0</v>
      </c>
      <c r="F2109" s="3">
        <v>2103</v>
      </c>
      <c r="G2109" s="3">
        <v>5</v>
      </c>
      <c r="H2109" s="3">
        <v>1</v>
      </c>
      <c r="I2109" s="24">
        <v>1</v>
      </c>
      <c r="J2109" s="38">
        <v>1994</v>
      </c>
      <c r="K2109" s="4" t="e">
        <f>IF(M2109-(#REF!-J2109)&lt;=0,0,M2109-(#REF!-J2109))</f>
        <v>#REF!</v>
      </c>
      <c r="L2109" s="21">
        <f>VLOOKUP(A2109,Übersicht!$C$2:$F$67,4,FALSE)</f>
        <v>100</v>
      </c>
      <c r="M2109" s="21">
        <f>VLOOKUP(A2109,Übersicht!$C$2:$F$67,4,FALSE)</f>
        <v>100</v>
      </c>
      <c r="N2109" s="3" t="s">
        <v>67</v>
      </c>
      <c r="O2109" s="3">
        <v>1</v>
      </c>
      <c r="P2109" s="4">
        <f>VLOOKUP(A2109,Übersicht!$C$2:$I$67,7,FALSE)*100</f>
        <v>5</v>
      </c>
      <c r="Q2109" s="4" t="s">
        <v>67</v>
      </c>
      <c r="R2109" s="4">
        <f>VLOOKUP(A2109,Übersicht!$C$2:$J$67,8,FALSE)*100</f>
        <v>100</v>
      </c>
      <c r="S2109" s="4" t="str">
        <f>VLOOKUP(A2109,Übersicht!$C$2:$K$67,9,FALSE)</f>
        <v>-</v>
      </c>
      <c r="T2109" s="4" t="str">
        <f>VLOOKUP(A2109,Übersicht!$C$2:$L$67,10,FALSE)</f>
        <v>-</v>
      </c>
      <c r="U2109" s="26">
        <v>6521900</v>
      </c>
      <c r="V2109" s="25" t="str">
        <f>VLOOKUP(A2109,Übersicht!$C$2:$N$67,12,FALSE)</f>
        <v>-</v>
      </c>
      <c r="W2109" s="25" t="str">
        <f>VLOOKUP(A2109,Übersicht!$C$2:$O$67,13,FALSE)</f>
        <v>-</v>
      </c>
      <c r="X2109" s="4" t="s">
        <v>67</v>
      </c>
    </row>
    <row r="2110" spans="1:24" x14ac:dyDescent="0.35">
      <c r="A2110" s="3">
        <v>2300</v>
      </c>
      <c r="B2110" t="s">
        <v>15</v>
      </c>
      <c r="C2110" t="s">
        <v>87</v>
      </c>
      <c r="D2110" s="23">
        <v>0</v>
      </c>
      <c r="E2110" s="23">
        <v>0</v>
      </c>
      <c r="F2110" s="3">
        <v>2104</v>
      </c>
      <c r="G2110" s="3">
        <v>5</v>
      </c>
      <c r="H2110" s="3">
        <v>1</v>
      </c>
      <c r="I2110" s="24">
        <v>1</v>
      </c>
      <c r="J2110" s="38">
        <v>1993</v>
      </c>
      <c r="K2110" s="4" t="e">
        <f>IF(M2110-(#REF!-J2110)&lt;=0,0,M2110-(#REF!-J2110))</f>
        <v>#REF!</v>
      </c>
      <c r="L2110" s="21">
        <f>VLOOKUP(A2110,Übersicht!$C$2:$F$67,4,FALSE)</f>
        <v>100</v>
      </c>
      <c r="M2110" s="21">
        <f>VLOOKUP(A2110,Übersicht!$C$2:$F$67,4,FALSE)</f>
        <v>100</v>
      </c>
      <c r="N2110" s="3" t="s">
        <v>67</v>
      </c>
      <c r="O2110" s="3">
        <v>1</v>
      </c>
      <c r="P2110" s="4">
        <f>VLOOKUP(A2110,Übersicht!$C$2:$I$67,7,FALSE)*100</f>
        <v>5</v>
      </c>
      <c r="Q2110" s="4" t="s">
        <v>67</v>
      </c>
      <c r="R2110" s="4">
        <f>VLOOKUP(A2110,Übersicht!$C$2:$J$67,8,FALSE)*100</f>
        <v>100</v>
      </c>
      <c r="S2110" s="4" t="str">
        <f>VLOOKUP(A2110,Übersicht!$C$2:$K$67,9,FALSE)</f>
        <v>-</v>
      </c>
      <c r="T2110" s="4" t="str">
        <f>VLOOKUP(A2110,Übersicht!$C$2:$L$67,10,FALSE)</f>
        <v>-</v>
      </c>
      <c r="U2110" s="26">
        <v>4162581.5000000005</v>
      </c>
      <c r="V2110" s="25" t="str">
        <f>VLOOKUP(A2110,Übersicht!$C$2:$N$67,12,FALSE)</f>
        <v>-</v>
      </c>
      <c r="W2110" s="25" t="str">
        <f>VLOOKUP(A2110,Übersicht!$C$2:$O$67,13,FALSE)</f>
        <v>-</v>
      </c>
      <c r="X2110" s="4" t="s">
        <v>67</v>
      </c>
    </row>
    <row r="2111" spans="1:24" x14ac:dyDescent="0.35">
      <c r="A2111" s="3">
        <v>2300</v>
      </c>
      <c r="B2111" t="s">
        <v>15</v>
      </c>
      <c r="C2111" t="s">
        <v>87</v>
      </c>
      <c r="D2111" s="23">
        <v>0</v>
      </c>
      <c r="E2111" s="23">
        <v>0</v>
      </c>
      <c r="F2111" s="3">
        <v>2105</v>
      </c>
      <c r="G2111" s="3">
        <v>5</v>
      </c>
      <c r="H2111" s="3">
        <v>1</v>
      </c>
      <c r="I2111" s="24">
        <v>1</v>
      </c>
      <c r="J2111" s="38">
        <v>1993</v>
      </c>
      <c r="K2111" s="4" t="e">
        <f>IF(M2111-(#REF!-J2111)&lt;=0,0,M2111-(#REF!-J2111))</f>
        <v>#REF!</v>
      </c>
      <c r="L2111" s="21">
        <f>VLOOKUP(A2111,Übersicht!$C$2:$F$67,4,FALSE)</f>
        <v>100</v>
      </c>
      <c r="M2111" s="21">
        <f>VLOOKUP(A2111,Übersicht!$C$2:$F$67,4,FALSE)</f>
        <v>100</v>
      </c>
      <c r="N2111" s="3" t="s">
        <v>67</v>
      </c>
      <c r="O2111" s="3">
        <v>1</v>
      </c>
      <c r="P2111" s="4">
        <f>VLOOKUP(A2111,Übersicht!$C$2:$I$67,7,FALSE)*100</f>
        <v>5</v>
      </c>
      <c r="Q2111" s="4" t="s">
        <v>67</v>
      </c>
      <c r="R2111" s="4">
        <f>VLOOKUP(A2111,Übersicht!$C$2:$J$67,8,FALSE)*100</f>
        <v>100</v>
      </c>
      <c r="S2111" s="4" t="str">
        <f>VLOOKUP(A2111,Übersicht!$C$2:$K$67,9,FALSE)</f>
        <v>-</v>
      </c>
      <c r="T2111" s="4" t="str">
        <f>VLOOKUP(A2111,Übersicht!$C$2:$L$67,10,FALSE)</f>
        <v>-</v>
      </c>
      <c r="U2111" s="26">
        <v>4150300.0000000005</v>
      </c>
      <c r="V2111" s="25" t="str">
        <f>VLOOKUP(A2111,Übersicht!$C$2:$N$67,12,FALSE)</f>
        <v>-</v>
      </c>
      <c r="W2111" s="25" t="str">
        <f>VLOOKUP(A2111,Übersicht!$C$2:$O$67,13,FALSE)</f>
        <v>-</v>
      </c>
      <c r="X2111" s="4" t="s">
        <v>67</v>
      </c>
    </row>
    <row r="2112" spans="1:24" x14ac:dyDescent="0.35">
      <c r="A2112" s="3">
        <v>2300</v>
      </c>
      <c r="B2112" t="s">
        <v>15</v>
      </c>
      <c r="C2112" t="s">
        <v>87</v>
      </c>
      <c r="D2112" s="23">
        <v>0</v>
      </c>
      <c r="E2112" s="23">
        <v>0</v>
      </c>
      <c r="F2112" s="3">
        <v>2106</v>
      </c>
      <c r="G2112" s="3">
        <v>5</v>
      </c>
      <c r="H2112" s="3">
        <v>1</v>
      </c>
      <c r="I2112" s="24">
        <v>1</v>
      </c>
      <c r="J2112" s="3">
        <v>1993</v>
      </c>
      <c r="K2112" s="4" t="e">
        <f>IF(M2112-(#REF!-J2112)&lt;=0,0,M2112-(#REF!-J2112))</f>
        <v>#REF!</v>
      </c>
      <c r="L2112" s="21">
        <f>VLOOKUP(A2112,Übersicht!$C$2:$F$67,4,FALSE)</f>
        <v>100</v>
      </c>
      <c r="M2112" s="21">
        <f>VLOOKUP(A2112,Übersicht!$C$2:$F$67,4,FALSE)</f>
        <v>100</v>
      </c>
      <c r="N2112" s="3" t="s">
        <v>67</v>
      </c>
      <c r="O2112" s="3">
        <v>1</v>
      </c>
      <c r="P2112" s="4">
        <f>VLOOKUP(A2112,Übersicht!$C$2:$I$67,7,FALSE)*100</f>
        <v>5</v>
      </c>
      <c r="Q2112" s="4" t="s">
        <v>67</v>
      </c>
      <c r="R2112" s="4">
        <f>VLOOKUP(A2112,Übersicht!$C$2:$J$67,8,FALSE)*100</f>
        <v>100</v>
      </c>
      <c r="S2112" s="4" t="str">
        <f>VLOOKUP(A2112,Übersicht!$C$2:$K$67,9,FALSE)</f>
        <v>-</v>
      </c>
      <c r="T2112" s="4" t="str">
        <f>VLOOKUP(A2112,Übersicht!$C$2:$L$67,10,FALSE)</f>
        <v>-</v>
      </c>
      <c r="U2112" s="26">
        <v>2020094.9999999998</v>
      </c>
      <c r="V2112" s="25" t="str">
        <f>VLOOKUP(A2112,Übersicht!$C$2:$N$67,12,FALSE)</f>
        <v>-</v>
      </c>
      <c r="W2112" s="25" t="str">
        <f>VLOOKUP(A2112,Übersicht!$C$2:$O$67,13,FALSE)</f>
        <v>-</v>
      </c>
      <c r="X2112" s="4" t="s">
        <v>67</v>
      </c>
    </row>
    <row r="2113" spans="1:24" x14ac:dyDescent="0.35">
      <c r="A2113" s="3">
        <v>2300</v>
      </c>
      <c r="B2113" t="s">
        <v>15</v>
      </c>
      <c r="C2113" t="s">
        <v>87</v>
      </c>
      <c r="D2113" s="23">
        <v>0</v>
      </c>
      <c r="E2113" s="23">
        <v>0</v>
      </c>
      <c r="F2113" s="3">
        <v>2107</v>
      </c>
      <c r="G2113" s="3">
        <v>5</v>
      </c>
      <c r="H2113" s="3">
        <v>1</v>
      </c>
      <c r="I2113" s="24">
        <v>1</v>
      </c>
      <c r="J2113" s="3">
        <v>1993</v>
      </c>
      <c r="K2113" s="4" t="e">
        <f>IF(M2113-(#REF!-J2113)&lt;=0,0,M2113-(#REF!-J2113))</f>
        <v>#REF!</v>
      </c>
      <c r="L2113" s="21">
        <f>VLOOKUP(A2113,Übersicht!$C$2:$F$67,4,FALSE)</f>
        <v>100</v>
      </c>
      <c r="M2113" s="21">
        <f>VLOOKUP(A2113,Übersicht!$C$2:$F$67,4,FALSE)</f>
        <v>100</v>
      </c>
      <c r="N2113" s="3" t="s">
        <v>67</v>
      </c>
      <c r="O2113" s="3">
        <v>1</v>
      </c>
      <c r="P2113" s="4">
        <f>VLOOKUP(A2113,Übersicht!$C$2:$I$67,7,FALSE)*100</f>
        <v>5</v>
      </c>
      <c r="Q2113" s="4" t="s">
        <v>67</v>
      </c>
      <c r="R2113" s="4">
        <f>VLOOKUP(A2113,Übersicht!$C$2:$J$67,8,FALSE)*100</f>
        <v>100</v>
      </c>
      <c r="S2113" s="4" t="str">
        <f>VLOOKUP(A2113,Übersicht!$C$2:$K$67,9,FALSE)</f>
        <v>-</v>
      </c>
      <c r="T2113" s="4" t="str">
        <f>VLOOKUP(A2113,Übersicht!$C$2:$L$67,10,FALSE)</f>
        <v>-</v>
      </c>
      <c r="U2113" s="26">
        <v>9359350</v>
      </c>
      <c r="V2113" s="25" t="str">
        <f>VLOOKUP(A2113,Übersicht!$C$2:$N$67,12,FALSE)</f>
        <v>-</v>
      </c>
      <c r="W2113" s="25" t="str">
        <f>VLOOKUP(A2113,Übersicht!$C$2:$O$67,13,FALSE)</f>
        <v>-</v>
      </c>
      <c r="X2113" s="4" t="s">
        <v>67</v>
      </c>
    </row>
    <row r="2114" spans="1:24" x14ac:dyDescent="0.35">
      <c r="A2114" s="3">
        <v>2300</v>
      </c>
      <c r="B2114" t="s">
        <v>15</v>
      </c>
      <c r="C2114" t="s">
        <v>87</v>
      </c>
      <c r="D2114" s="23">
        <v>0</v>
      </c>
      <c r="E2114" s="23">
        <v>0</v>
      </c>
      <c r="F2114" s="3">
        <v>2108</v>
      </c>
      <c r="G2114" s="3">
        <v>5</v>
      </c>
      <c r="H2114" s="3">
        <v>1</v>
      </c>
      <c r="I2114" s="24">
        <v>1</v>
      </c>
      <c r="J2114" s="3">
        <v>1993</v>
      </c>
      <c r="K2114" s="4" t="e">
        <f>IF(M2114-(#REF!-J2114)&lt;=0,0,M2114-(#REF!-J2114))</f>
        <v>#REF!</v>
      </c>
      <c r="L2114" s="21">
        <f>VLOOKUP(A2114,Übersicht!$C$2:$F$67,4,FALSE)</f>
        <v>100</v>
      </c>
      <c r="M2114" s="21">
        <f>VLOOKUP(A2114,Übersicht!$C$2:$F$67,4,FALSE)</f>
        <v>100</v>
      </c>
      <c r="N2114" s="3" t="s">
        <v>67</v>
      </c>
      <c r="O2114" s="3">
        <v>1</v>
      </c>
      <c r="P2114" s="4">
        <f>VLOOKUP(A2114,Übersicht!$C$2:$I$67,7,FALSE)*100</f>
        <v>5</v>
      </c>
      <c r="Q2114" s="4" t="s">
        <v>67</v>
      </c>
      <c r="R2114" s="4">
        <f>VLOOKUP(A2114,Übersicht!$C$2:$J$67,8,FALSE)*100</f>
        <v>100</v>
      </c>
      <c r="S2114" s="4" t="str">
        <f>VLOOKUP(A2114,Übersicht!$C$2:$K$67,9,FALSE)</f>
        <v>-</v>
      </c>
      <c r="T2114" s="4" t="str">
        <f>VLOOKUP(A2114,Übersicht!$C$2:$L$67,10,FALSE)</f>
        <v>-</v>
      </c>
      <c r="U2114" s="26">
        <v>2329250</v>
      </c>
      <c r="V2114" s="25" t="str">
        <f>VLOOKUP(A2114,Übersicht!$C$2:$N$67,12,FALSE)</f>
        <v>-</v>
      </c>
      <c r="W2114" s="25" t="str">
        <f>VLOOKUP(A2114,Übersicht!$C$2:$O$67,13,FALSE)</f>
        <v>-</v>
      </c>
      <c r="X2114" s="4" t="s">
        <v>67</v>
      </c>
    </row>
    <row r="2115" spans="1:24" x14ac:dyDescent="0.35">
      <c r="A2115">
        <v>2300</v>
      </c>
      <c r="B2115" t="s">
        <v>15</v>
      </c>
      <c r="C2115" s="21" t="s">
        <v>87</v>
      </c>
      <c r="D2115" s="21">
        <v>0</v>
      </c>
      <c r="E2115" s="21">
        <v>0</v>
      </c>
      <c r="F2115" s="3">
        <v>2109</v>
      </c>
      <c r="G2115" s="3">
        <v>5</v>
      </c>
      <c r="H2115" s="3">
        <v>1</v>
      </c>
      <c r="I2115" s="24">
        <v>1</v>
      </c>
      <c r="J2115" s="3">
        <v>1992</v>
      </c>
      <c r="K2115" s="4" t="e">
        <f>IF(M2115-(#REF!-J2115)&lt;=0,0,M2115-(#REF!-J2115))</f>
        <v>#REF!</v>
      </c>
      <c r="L2115" s="21">
        <f>VLOOKUP(A2115,Übersicht!$C$2:$F$67,4,FALSE)</f>
        <v>100</v>
      </c>
      <c r="M2115" s="21">
        <f>VLOOKUP(A2115,Übersicht!$C$2:$F$67,4,FALSE)</f>
        <v>100</v>
      </c>
      <c r="N2115" s="3" t="s">
        <v>67</v>
      </c>
      <c r="O2115" s="3">
        <v>1</v>
      </c>
      <c r="P2115" s="4">
        <f>VLOOKUP(A2115,Übersicht!$C$2:$I$67,7,FALSE)*100</f>
        <v>5</v>
      </c>
      <c r="Q2115" s="4" t="s">
        <v>67</v>
      </c>
      <c r="R2115" s="4">
        <f>VLOOKUP(A2115,Übersicht!$C$2:$J$67,8,FALSE)*100</f>
        <v>100</v>
      </c>
      <c r="S2115" s="4" t="str">
        <f>VLOOKUP(A2115,Übersicht!$C$2:$K$67,9,FALSE)</f>
        <v>-</v>
      </c>
      <c r="T2115" s="4" t="str">
        <f>VLOOKUP(A2115,Übersicht!$C$2:$L$67,10,FALSE)</f>
        <v>-</v>
      </c>
      <c r="U2115" s="26">
        <v>4235000</v>
      </c>
      <c r="V2115" s="25" t="str">
        <f>VLOOKUP(A2115,Übersicht!$C$2:$N$67,12,FALSE)</f>
        <v>-</v>
      </c>
      <c r="W2115" s="25" t="str">
        <f>VLOOKUP(A2115,Übersicht!$C$2:$O$67,13,FALSE)</f>
        <v>-</v>
      </c>
      <c r="X2115" s="4" t="s">
        <v>67</v>
      </c>
    </row>
    <row r="2116" spans="1:24" x14ac:dyDescent="0.35">
      <c r="A2116">
        <v>2300</v>
      </c>
      <c r="B2116" t="s">
        <v>15</v>
      </c>
      <c r="C2116" s="21" t="s">
        <v>87</v>
      </c>
      <c r="D2116" s="21">
        <v>0</v>
      </c>
      <c r="E2116" s="21">
        <v>0</v>
      </c>
      <c r="F2116" s="3">
        <v>2110</v>
      </c>
      <c r="G2116" s="3">
        <v>5</v>
      </c>
      <c r="H2116" s="3">
        <v>1</v>
      </c>
      <c r="I2116" s="24">
        <v>1</v>
      </c>
      <c r="J2116" s="3">
        <v>1992</v>
      </c>
      <c r="K2116" s="4" t="e">
        <f>IF(M2116-(#REF!-J2116)&lt;=0,0,M2116-(#REF!-J2116))</f>
        <v>#REF!</v>
      </c>
      <c r="L2116" s="21">
        <f>VLOOKUP(A2116,Übersicht!$C$2:$F$67,4,FALSE)</f>
        <v>100</v>
      </c>
      <c r="M2116" s="21">
        <f>VLOOKUP(A2116,Übersicht!$C$2:$F$67,4,FALSE)</f>
        <v>100</v>
      </c>
      <c r="N2116" s="3" t="s">
        <v>67</v>
      </c>
      <c r="O2116" s="3">
        <v>1</v>
      </c>
      <c r="P2116" s="4">
        <f>VLOOKUP(A2116,Übersicht!$C$2:$I$67,7,FALSE)*100</f>
        <v>5</v>
      </c>
      <c r="Q2116" s="4" t="s">
        <v>67</v>
      </c>
      <c r="R2116" s="4">
        <f>VLOOKUP(A2116,Übersicht!$C$2:$J$67,8,FALSE)*100</f>
        <v>100</v>
      </c>
      <c r="S2116" s="4" t="str">
        <f>VLOOKUP(A2116,Übersicht!$C$2:$K$67,9,FALSE)</f>
        <v>-</v>
      </c>
      <c r="T2116" s="4" t="str">
        <f>VLOOKUP(A2116,Übersicht!$C$2:$L$67,10,FALSE)</f>
        <v>-</v>
      </c>
      <c r="U2116" s="26">
        <v>2032800</v>
      </c>
      <c r="V2116" s="25" t="str">
        <f>VLOOKUP(A2116,Übersicht!$C$2:$N$67,12,FALSE)</f>
        <v>-</v>
      </c>
      <c r="W2116" s="25" t="str">
        <f>VLOOKUP(A2116,Übersicht!$C$2:$O$67,13,FALSE)</f>
        <v>-</v>
      </c>
      <c r="X2116" s="4" t="s">
        <v>67</v>
      </c>
    </row>
    <row r="2117" spans="1:24" x14ac:dyDescent="0.35">
      <c r="A2117">
        <v>2300</v>
      </c>
      <c r="B2117" t="s">
        <v>15</v>
      </c>
      <c r="C2117" s="21" t="s">
        <v>87</v>
      </c>
      <c r="D2117" s="21">
        <v>0</v>
      </c>
      <c r="E2117" s="21">
        <v>0</v>
      </c>
      <c r="F2117" s="3">
        <v>2111</v>
      </c>
      <c r="G2117" s="3">
        <v>5</v>
      </c>
      <c r="H2117" s="3">
        <v>1</v>
      </c>
      <c r="I2117" s="24">
        <v>1</v>
      </c>
      <c r="J2117" s="3">
        <v>1992</v>
      </c>
      <c r="K2117" s="4" t="e">
        <f>IF(M2117-(#REF!-J2117)&lt;=0,0,M2117-(#REF!-J2117))</f>
        <v>#REF!</v>
      </c>
      <c r="L2117" s="21">
        <f>VLOOKUP(A2117,Übersicht!$C$2:$F$67,4,FALSE)</f>
        <v>100</v>
      </c>
      <c r="M2117" s="21">
        <f>VLOOKUP(A2117,Übersicht!$C$2:$F$67,4,FALSE)</f>
        <v>100</v>
      </c>
      <c r="N2117" s="3" t="s">
        <v>67</v>
      </c>
      <c r="O2117" s="3">
        <v>1</v>
      </c>
      <c r="P2117" s="4">
        <f>VLOOKUP(A2117,Übersicht!$C$2:$I$67,7,FALSE)*100</f>
        <v>5</v>
      </c>
      <c r="Q2117" s="4" t="s">
        <v>67</v>
      </c>
      <c r="R2117" s="4">
        <f>VLOOKUP(A2117,Übersicht!$C$2:$J$67,8,FALSE)*100</f>
        <v>100</v>
      </c>
      <c r="S2117" s="4" t="str">
        <f>VLOOKUP(A2117,Übersicht!$C$2:$K$67,9,FALSE)</f>
        <v>-</v>
      </c>
      <c r="T2117" s="4" t="str">
        <f>VLOOKUP(A2117,Übersicht!$C$2:$L$67,10,FALSE)</f>
        <v>-</v>
      </c>
      <c r="U2117" s="26">
        <v>2091666.5</v>
      </c>
      <c r="V2117" s="25" t="str">
        <f>VLOOKUP(A2117,Übersicht!$C$2:$N$67,12,FALSE)</f>
        <v>-</v>
      </c>
      <c r="W2117" s="25" t="str">
        <f>VLOOKUP(A2117,Übersicht!$C$2:$O$67,13,FALSE)</f>
        <v>-</v>
      </c>
      <c r="X2117" s="4" t="s">
        <v>67</v>
      </c>
    </row>
    <row r="2118" spans="1:24" x14ac:dyDescent="0.35">
      <c r="A2118">
        <v>2300</v>
      </c>
      <c r="B2118" t="s">
        <v>15</v>
      </c>
      <c r="C2118" s="21" t="s">
        <v>87</v>
      </c>
      <c r="D2118" s="21">
        <v>0</v>
      </c>
      <c r="E2118" s="21">
        <v>0</v>
      </c>
      <c r="F2118" s="3">
        <v>2112</v>
      </c>
      <c r="G2118" s="3">
        <v>5</v>
      </c>
      <c r="H2118" s="3">
        <v>1</v>
      </c>
      <c r="I2118" s="24">
        <v>1</v>
      </c>
      <c r="J2118" s="3">
        <v>1991</v>
      </c>
      <c r="K2118" s="4" t="e">
        <f>IF(M2118-(#REF!-J2118)&lt;=0,0,M2118-(#REF!-J2118))</f>
        <v>#REF!</v>
      </c>
      <c r="L2118" s="21">
        <f>VLOOKUP(A2118,Übersicht!$C$2:$F$67,4,FALSE)</f>
        <v>100</v>
      </c>
      <c r="M2118" s="21">
        <f>VLOOKUP(A2118,Übersicht!$C$2:$F$67,4,FALSE)</f>
        <v>100</v>
      </c>
      <c r="N2118" s="3" t="s">
        <v>67</v>
      </c>
      <c r="O2118" s="3">
        <v>1</v>
      </c>
      <c r="P2118" s="4">
        <f>VLOOKUP(A2118,Übersicht!$C$2:$I$67,7,FALSE)*100</f>
        <v>5</v>
      </c>
      <c r="Q2118" s="4" t="s">
        <v>67</v>
      </c>
      <c r="R2118" s="4">
        <f>VLOOKUP(A2118,Übersicht!$C$2:$J$67,8,FALSE)*100</f>
        <v>100</v>
      </c>
      <c r="S2118" s="4" t="str">
        <f>VLOOKUP(A2118,Übersicht!$C$2:$K$67,9,FALSE)</f>
        <v>-</v>
      </c>
      <c r="T2118" s="4" t="str">
        <f>VLOOKUP(A2118,Übersicht!$C$2:$L$67,10,FALSE)</f>
        <v>-</v>
      </c>
      <c r="U2118" s="26">
        <v>2714635</v>
      </c>
      <c r="V2118" s="25" t="str">
        <f>VLOOKUP(A2118,Übersicht!$C$2:$N$67,12,FALSE)</f>
        <v>-</v>
      </c>
      <c r="W2118" s="25" t="str">
        <f>VLOOKUP(A2118,Übersicht!$C$2:$O$67,13,FALSE)</f>
        <v>-</v>
      </c>
      <c r="X2118" s="4" t="s">
        <v>67</v>
      </c>
    </row>
    <row r="2119" spans="1:24" x14ac:dyDescent="0.35">
      <c r="A2119">
        <v>2300</v>
      </c>
      <c r="B2119" t="s">
        <v>15</v>
      </c>
      <c r="C2119" s="21" t="s">
        <v>87</v>
      </c>
      <c r="D2119" s="21">
        <v>0</v>
      </c>
      <c r="E2119" s="21">
        <v>0</v>
      </c>
      <c r="F2119" s="3">
        <v>2113</v>
      </c>
      <c r="G2119" s="3">
        <v>5</v>
      </c>
      <c r="H2119" s="3">
        <v>1</v>
      </c>
      <c r="I2119" s="24">
        <v>1</v>
      </c>
      <c r="J2119" s="3">
        <v>1991</v>
      </c>
      <c r="K2119" s="4" t="e">
        <f>IF(M2119-(#REF!-J2119)&lt;=0,0,M2119-(#REF!-J2119))</f>
        <v>#REF!</v>
      </c>
      <c r="L2119" s="21">
        <f>VLOOKUP(A2119,Übersicht!$C$2:$F$67,4,FALSE)</f>
        <v>100</v>
      </c>
      <c r="M2119" s="21">
        <f>VLOOKUP(A2119,Übersicht!$C$2:$F$67,4,FALSE)</f>
        <v>100</v>
      </c>
      <c r="N2119" s="3" t="s">
        <v>67</v>
      </c>
      <c r="O2119" s="3">
        <v>1</v>
      </c>
      <c r="P2119" s="4">
        <f>VLOOKUP(A2119,Übersicht!$C$2:$I$67,7,FALSE)*100</f>
        <v>5</v>
      </c>
      <c r="Q2119" s="4" t="s">
        <v>67</v>
      </c>
      <c r="R2119" s="4">
        <f>VLOOKUP(A2119,Übersicht!$C$2:$J$67,8,FALSE)*100</f>
        <v>100</v>
      </c>
      <c r="S2119" s="4" t="str">
        <f>VLOOKUP(A2119,Übersicht!$C$2:$K$67,9,FALSE)</f>
        <v>-</v>
      </c>
      <c r="T2119" s="4" t="str">
        <f>VLOOKUP(A2119,Übersicht!$C$2:$L$67,10,FALSE)</f>
        <v>-</v>
      </c>
      <c r="U2119" s="26">
        <v>2714635</v>
      </c>
      <c r="V2119" s="25" t="str">
        <f>VLOOKUP(A2119,Übersicht!$C$2:$N$67,12,FALSE)</f>
        <v>-</v>
      </c>
      <c r="W2119" s="25" t="str">
        <f>VLOOKUP(A2119,Übersicht!$C$2:$O$67,13,FALSE)</f>
        <v>-</v>
      </c>
      <c r="X2119" s="4" t="s">
        <v>67</v>
      </c>
    </row>
    <row r="2120" spans="1:24" x14ac:dyDescent="0.35">
      <c r="A2120">
        <v>2300</v>
      </c>
      <c r="B2120" t="s">
        <v>15</v>
      </c>
      <c r="C2120" s="21" t="s">
        <v>87</v>
      </c>
      <c r="D2120" s="21">
        <v>0</v>
      </c>
      <c r="E2120" s="21">
        <v>0</v>
      </c>
      <c r="F2120" s="3">
        <v>2114</v>
      </c>
      <c r="G2120" s="3">
        <v>5</v>
      </c>
      <c r="H2120" s="3">
        <v>1</v>
      </c>
      <c r="I2120" s="24">
        <v>1</v>
      </c>
      <c r="J2120" s="3">
        <v>1991</v>
      </c>
      <c r="K2120" s="4" t="e">
        <f>IF(M2120-(#REF!-J2120)&lt;=0,0,M2120-(#REF!-J2120))</f>
        <v>#REF!</v>
      </c>
      <c r="L2120" s="21">
        <f>VLOOKUP(A2120,Übersicht!$C$2:$F$67,4,FALSE)</f>
        <v>100</v>
      </c>
      <c r="M2120" s="21">
        <f>VLOOKUP(A2120,Übersicht!$C$2:$F$67,4,FALSE)</f>
        <v>100</v>
      </c>
      <c r="N2120" s="3" t="s">
        <v>67</v>
      </c>
      <c r="O2120" s="3">
        <v>1</v>
      </c>
      <c r="P2120" s="4">
        <f>VLOOKUP(A2120,Übersicht!$C$2:$I$67,7,FALSE)*100</f>
        <v>5</v>
      </c>
      <c r="Q2120" s="4" t="s">
        <v>67</v>
      </c>
      <c r="R2120" s="4">
        <f>VLOOKUP(A2120,Übersicht!$C$2:$J$67,8,FALSE)*100</f>
        <v>100</v>
      </c>
      <c r="S2120" s="4" t="str">
        <f>VLOOKUP(A2120,Übersicht!$C$2:$K$67,9,FALSE)</f>
        <v>-</v>
      </c>
      <c r="T2120" s="4" t="str">
        <f>VLOOKUP(A2120,Übersicht!$C$2:$L$67,10,FALSE)</f>
        <v>-</v>
      </c>
      <c r="U2120" s="26">
        <v>2089549</v>
      </c>
      <c r="V2120" s="25" t="str">
        <f>VLOOKUP(A2120,Übersicht!$C$2:$N$67,12,FALSE)</f>
        <v>-</v>
      </c>
      <c r="W2120" s="25" t="str">
        <f>VLOOKUP(A2120,Übersicht!$C$2:$O$67,13,FALSE)</f>
        <v>-</v>
      </c>
      <c r="X2120" s="4" t="s">
        <v>67</v>
      </c>
    </row>
    <row r="2121" spans="1:24" x14ac:dyDescent="0.35">
      <c r="A2121">
        <v>2300</v>
      </c>
      <c r="B2121" t="s">
        <v>15</v>
      </c>
      <c r="C2121" s="21" t="s">
        <v>87</v>
      </c>
      <c r="D2121" s="21">
        <v>0</v>
      </c>
      <c r="E2121" s="21">
        <v>0</v>
      </c>
      <c r="F2121" s="3">
        <v>2115</v>
      </c>
      <c r="G2121" s="3">
        <v>5</v>
      </c>
      <c r="H2121" s="3">
        <v>1</v>
      </c>
      <c r="I2121" s="24">
        <v>1</v>
      </c>
      <c r="J2121" s="3">
        <v>1990</v>
      </c>
      <c r="K2121" s="4" t="e">
        <f>IF(M2121-(#REF!-J2121)&lt;=0,0,M2121-(#REF!-J2121))</f>
        <v>#REF!</v>
      </c>
      <c r="L2121" s="21">
        <f>VLOOKUP(A2121,Übersicht!$C$2:$F$67,4,FALSE)</f>
        <v>100</v>
      </c>
      <c r="M2121" s="21">
        <f>VLOOKUP(A2121,Übersicht!$C$2:$F$67,4,FALSE)</f>
        <v>100</v>
      </c>
      <c r="N2121" s="3" t="s">
        <v>67</v>
      </c>
      <c r="O2121" s="3">
        <v>1</v>
      </c>
      <c r="P2121" s="4">
        <f>VLOOKUP(A2121,Übersicht!$C$2:$I$67,7,FALSE)*100</f>
        <v>5</v>
      </c>
      <c r="Q2121" s="4" t="s">
        <v>67</v>
      </c>
      <c r="R2121" s="4">
        <f>VLOOKUP(A2121,Übersicht!$C$2:$J$67,8,FALSE)*100</f>
        <v>100</v>
      </c>
      <c r="S2121" s="4" t="str">
        <f>VLOOKUP(A2121,Übersicht!$C$2:$K$67,9,FALSE)</f>
        <v>-</v>
      </c>
      <c r="T2121" s="4" t="str">
        <f>VLOOKUP(A2121,Übersicht!$C$2:$L$67,10,FALSE)</f>
        <v>-</v>
      </c>
      <c r="U2121" s="26">
        <v>10587500</v>
      </c>
      <c r="V2121" s="25" t="str">
        <f>VLOOKUP(A2121,Übersicht!$C$2:$N$67,12,FALSE)</f>
        <v>-</v>
      </c>
      <c r="W2121" s="25" t="str">
        <f>VLOOKUP(A2121,Übersicht!$C$2:$O$67,13,FALSE)</f>
        <v>-</v>
      </c>
      <c r="X2121" s="4" t="s">
        <v>67</v>
      </c>
    </row>
    <row r="2122" spans="1:24" x14ac:dyDescent="0.35">
      <c r="A2122">
        <v>2300</v>
      </c>
      <c r="B2122" t="s">
        <v>15</v>
      </c>
      <c r="C2122" s="21" t="s">
        <v>87</v>
      </c>
      <c r="D2122" s="21">
        <v>0</v>
      </c>
      <c r="E2122" s="21">
        <v>0</v>
      </c>
      <c r="F2122" s="3">
        <v>2116</v>
      </c>
      <c r="G2122" s="3">
        <v>5</v>
      </c>
      <c r="H2122" s="3">
        <v>1</v>
      </c>
      <c r="I2122" s="24">
        <v>1</v>
      </c>
      <c r="J2122" s="3">
        <v>1990</v>
      </c>
      <c r="K2122" s="4" t="e">
        <f>IF(M2122-(#REF!-J2122)&lt;=0,0,M2122-(#REF!-J2122))</f>
        <v>#REF!</v>
      </c>
      <c r="L2122" s="21">
        <f>VLOOKUP(A2122,Übersicht!$C$2:$F$67,4,FALSE)</f>
        <v>100</v>
      </c>
      <c r="M2122" s="21">
        <f>VLOOKUP(A2122,Übersicht!$C$2:$F$67,4,FALSE)</f>
        <v>100</v>
      </c>
      <c r="N2122" s="3" t="s">
        <v>67</v>
      </c>
      <c r="O2122" s="3">
        <v>1</v>
      </c>
      <c r="P2122" s="4">
        <f>VLOOKUP(A2122,Übersicht!$C$2:$I$67,7,FALSE)*100</f>
        <v>5</v>
      </c>
      <c r="Q2122" s="4" t="s">
        <v>67</v>
      </c>
      <c r="R2122" s="4">
        <f>VLOOKUP(A2122,Übersicht!$C$2:$J$67,8,FALSE)*100</f>
        <v>100</v>
      </c>
      <c r="S2122" s="4" t="str">
        <f>VLOOKUP(A2122,Übersicht!$C$2:$K$67,9,FALSE)</f>
        <v>-</v>
      </c>
      <c r="T2122" s="4" t="str">
        <f>VLOOKUP(A2122,Übersicht!$C$2:$L$67,10,FALSE)</f>
        <v>-</v>
      </c>
      <c r="U2122" s="26">
        <v>762300</v>
      </c>
      <c r="V2122" s="25" t="str">
        <f>VLOOKUP(A2122,Übersicht!$C$2:$N$67,12,FALSE)</f>
        <v>-</v>
      </c>
      <c r="W2122" s="25" t="str">
        <f>VLOOKUP(A2122,Übersicht!$C$2:$O$67,13,FALSE)</f>
        <v>-</v>
      </c>
      <c r="X2122" s="4" t="s">
        <v>67</v>
      </c>
    </row>
    <row r="2123" spans="1:24" x14ac:dyDescent="0.35">
      <c r="A2123">
        <v>2300</v>
      </c>
      <c r="B2123" t="s">
        <v>15</v>
      </c>
      <c r="C2123" s="21" t="s">
        <v>87</v>
      </c>
      <c r="D2123" s="21">
        <v>0</v>
      </c>
      <c r="E2123" s="21">
        <v>0</v>
      </c>
      <c r="F2123" s="3">
        <v>2117</v>
      </c>
      <c r="G2123" s="3">
        <v>5</v>
      </c>
      <c r="H2123" s="3">
        <v>1</v>
      </c>
      <c r="I2123" s="24">
        <v>1</v>
      </c>
      <c r="J2123" s="3">
        <v>1990</v>
      </c>
      <c r="K2123" s="4" t="e">
        <f>IF(M2123-(#REF!-J2123)&lt;=0,0,M2123-(#REF!-J2123))</f>
        <v>#REF!</v>
      </c>
      <c r="L2123" s="21">
        <f>VLOOKUP(A2123,Übersicht!$C$2:$F$67,4,FALSE)</f>
        <v>100</v>
      </c>
      <c r="M2123" s="21">
        <f>VLOOKUP(A2123,Übersicht!$C$2:$F$67,4,FALSE)</f>
        <v>100</v>
      </c>
      <c r="N2123" s="3" t="s">
        <v>67</v>
      </c>
      <c r="O2123" s="3">
        <v>1</v>
      </c>
      <c r="P2123" s="4">
        <f>VLOOKUP(A2123,Übersicht!$C$2:$I$67,7,FALSE)*100</f>
        <v>5</v>
      </c>
      <c r="Q2123" s="4" t="s">
        <v>67</v>
      </c>
      <c r="R2123" s="4">
        <f>VLOOKUP(A2123,Übersicht!$C$2:$J$67,8,FALSE)*100</f>
        <v>100</v>
      </c>
      <c r="S2123" s="4" t="str">
        <f>VLOOKUP(A2123,Übersicht!$C$2:$K$67,9,FALSE)</f>
        <v>-</v>
      </c>
      <c r="T2123" s="4" t="str">
        <f>VLOOKUP(A2123,Übersicht!$C$2:$L$67,10,FALSE)</f>
        <v>-</v>
      </c>
      <c r="U2123" s="26">
        <v>550550</v>
      </c>
      <c r="V2123" s="25" t="str">
        <f>VLOOKUP(A2123,Übersicht!$C$2:$N$67,12,FALSE)</f>
        <v>-</v>
      </c>
      <c r="W2123" s="25" t="str">
        <f>VLOOKUP(A2123,Übersicht!$C$2:$O$67,13,FALSE)</f>
        <v>-</v>
      </c>
      <c r="X2123" s="4" t="s">
        <v>67</v>
      </c>
    </row>
    <row r="2124" spans="1:24" x14ac:dyDescent="0.35">
      <c r="A2124">
        <v>2300</v>
      </c>
      <c r="B2124" t="s">
        <v>15</v>
      </c>
      <c r="C2124" s="21" t="s">
        <v>87</v>
      </c>
      <c r="D2124" s="21">
        <v>0</v>
      </c>
      <c r="E2124" s="21">
        <v>0</v>
      </c>
      <c r="F2124" s="3">
        <v>2118</v>
      </c>
      <c r="G2124" s="3">
        <v>5</v>
      </c>
      <c r="H2124" s="3">
        <v>1</v>
      </c>
      <c r="I2124" s="24">
        <v>1</v>
      </c>
      <c r="J2124" s="3">
        <v>1989</v>
      </c>
      <c r="K2124" s="4" t="e">
        <f>IF(M2124-(#REF!-J2124)&lt;=0,0,M2124-(#REF!-J2124))</f>
        <v>#REF!</v>
      </c>
      <c r="L2124" s="21">
        <f>VLOOKUP(A2124,Übersicht!$C$2:$F$67,4,FALSE)</f>
        <v>100</v>
      </c>
      <c r="M2124" s="21">
        <f>VLOOKUP(A2124,Übersicht!$C$2:$F$67,4,FALSE)</f>
        <v>100</v>
      </c>
      <c r="N2124" s="3" t="s">
        <v>67</v>
      </c>
      <c r="O2124" s="3">
        <v>1</v>
      </c>
      <c r="P2124" s="4">
        <f>VLOOKUP(A2124,Übersicht!$C$2:$I$67,7,FALSE)*100</f>
        <v>5</v>
      </c>
      <c r="Q2124" s="4" t="s">
        <v>67</v>
      </c>
      <c r="R2124" s="4">
        <f>VLOOKUP(A2124,Übersicht!$C$2:$J$67,8,FALSE)*100</f>
        <v>100</v>
      </c>
      <c r="S2124" s="4" t="str">
        <f>VLOOKUP(A2124,Übersicht!$C$2:$K$67,9,FALSE)</f>
        <v>-</v>
      </c>
      <c r="T2124" s="4" t="str">
        <f>VLOOKUP(A2124,Übersicht!$C$2:$L$67,10,FALSE)</f>
        <v>-</v>
      </c>
      <c r="U2124" s="26">
        <v>2218293.0000000005</v>
      </c>
      <c r="V2124" s="25" t="str">
        <f>VLOOKUP(A2124,Übersicht!$C$2:$N$67,12,FALSE)</f>
        <v>-</v>
      </c>
      <c r="W2124" s="25" t="str">
        <f>VLOOKUP(A2124,Übersicht!$C$2:$O$67,13,FALSE)</f>
        <v>-</v>
      </c>
      <c r="X2124" s="4" t="s">
        <v>67</v>
      </c>
    </row>
    <row r="2125" spans="1:24" x14ac:dyDescent="0.35">
      <c r="A2125">
        <v>2300</v>
      </c>
      <c r="B2125" t="s">
        <v>15</v>
      </c>
      <c r="C2125" s="21" t="s">
        <v>87</v>
      </c>
      <c r="D2125" s="21">
        <v>0</v>
      </c>
      <c r="E2125" s="21">
        <v>0</v>
      </c>
      <c r="F2125" s="3">
        <v>2119</v>
      </c>
      <c r="G2125" s="3">
        <v>5</v>
      </c>
      <c r="H2125" s="3">
        <v>1</v>
      </c>
      <c r="I2125" s="24">
        <v>1</v>
      </c>
      <c r="J2125" s="3">
        <v>1989</v>
      </c>
      <c r="K2125" s="4" t="e">
        <f>IF(M2125-(#REF!-J2125)&lt;=0,0,M2125-(#REF!-J2125))</f>
        <v>#REF!</v>
      </c>
      <c r="L2125" s="21">
        <f>VLOOKUP(A2125,Übersicht!$C$2:$F$67,4,FALSE)</f>
        <v>100</v>
      </c>
      <c r="M2125" s="21">
        <f>VLOOKUP(A2125,Übersicht!$C$2:$F$67,4,FALSE)</f>
        <v>100</v>
      </c>
      <c r="N2125" s="3" t="s">
        <v>67</v>
      </c>
      <c r="O2125" s="3">
        <v>1</v>
      </c>
      <c r="P2125" s="4">
        <f>VLOOKUP(A2125,Übersicht!$C$2:$I$67,7,FALSE)*100</f>
        <v>5</v>
      </c>
      <c r="Q2125" s="4" t="s">
        <v>67</v>
      </c>
      <c r="R2125" s="4">
        <f>VLOOKUP(A2125,Übersicht!$C$2:$J$67,8,FALSE)*100</f>
        <v>100</v>
      </c>
      <c r="S2125" s="4" t="str">
        <f>VLOOKUP(A2125,Übersicht!$C$2:$K$67,9,FALSE)</f>
        <v>-</v>
      </c>
      <c r="T2125" s="4" t="str">
        <f>VLOOKUP(A2125,Übersicht!$C$2:$L$67,10,FALSE)</f>
        <v>-</v>
      </c>
      <c r="U2125" s="26">
        <v>2286900</v>
      </c>
      <c r="V2125" s="25" t="str">
        <f>VLOOKUP(A2125,Übersicht!$C$2:$N$67,12,FALSE)</f>
        <v>-</v>
      </c>
      <c r="W2125" s="25" t="str">
        <f>VLOOKUP(A2125,Übersicht!$C$2:$O$67,13,FALSE)</f>
        <v>-</v>
      </c>
      <c r="X2125" s="4" t="s">
        <v>67</v>
      </c>
    </row>
    <row r="2126" spans="1:24" x14ac:dyDescent="0.35">
      <c r="A2126">
        <v>2300</v>
      </c>
      <c r="B2126" t="s">
        <v>15</v>
      </c>
      <c r="C2126" s="21" t="s">
        <v>87</v>
      </c>
      <c r="D2126" s="21">
        <v>0</v>
      </c>
      <c r="E2126" s="21">
        <v>0</v>
      </c>
      <c r="F2126" s="3">
        <v>2120</v>
      </c>
      <c r="G2126" s="3">
        <v>5</v>
      </c>
      <c r="H2126" s="3">
        <v>1</v>
      </c>
      <c r="I2126" s="24">
        <v>1</v>
      </c>
      <c r="J2126" s="3">
        <v>1989</v>
      </c>
      <c r="K2126" s="4" t="e">
        <f>IF(M2126-(#REF!-J2126)&lt;=0,0,M2126-(#REF!-J2126))</f>
        <v>#REF!</v>
      </c>
      <c r="L2126" s="21">
        <f>VLOOKUP(A2126,Übersicht!$C$2:$F$67,4,FALSE)</f>
        <v>100</v>
      </c>
      <c r="M2126" s="21">
        <f>VLOOKUP(A2126,Übersicht!$C$2:$F$67,4,FALSE)</f>
        <v>100</v>
      </c>
      <c r="N2126" s="3" t="s">
        <v>67</v>
      </c>
      <c r="O2126" s="3">
        <v>1</v>
      </c>
      <c r="P2126" s="4">
        <f>VLOOKUP(A2126,Übersicht!$C$2:$I$67,7,FALSE)*100</f>
        <v>5</v>
      </c>
      <c r="Q2126" s="4" t="s">
        <v>67</v>
      </c>
      <c r="R2126" s="4">
        <f>VLOOKUP(A2126,Übersicht!$C$2:$J$67,8,FALSE)*100</f>
        <v>100</v>
      </c>
      <c r="S2126" s="4" t="str">
        <f>VLOOKUP(A2126,Übersicht!$C$2:$K$67,9,FALSE)</f>
        <v>-</v>
      </c>
      <c r="T2126" s="4" t="str">
        <f>VLOOKUP(A2126,Übersicht!$C$2:$L$67,10,FALSE)</f>
        <v>-</v>
      </c>
      <c r="U2126" s="26">
        <v>1990873.4999999998</v>
      </c>
      <c r="V2126" s="25" t="str">
        <f>VLOOKUP(A2126,Übersicht!$C$2:$N$67,12,FALSE)</f>
        <v>-</v>
      </c>
      <c r="W2126" s="25" t="str">
        <f>VLOOKUP(A2126,Übersicht!$C$2:$O$67,13,FALSE)</f>
        <v>-</v>
      </c>
      <c r="X2126" s="4" t="s">
        <v>67</v>
      </c>
    </row>
    <row r="2127" spans="1:24" x14ac:dyDescent="0.35">
      <c r="A2127">
        <v>2300</v>
      </c>
      <c r="B2127" t="s">
        <v>15</v>
      </c>
      <c r="C2127" s="21" t="s">
        <v>87</v>
      </c>
      <c r="D2127" s="21">
        <v>0</v>
      </c>
      <c r="E2127" s="21">
        <v>0</v>
      </c>
      <c r="F2127" s="3">
        <v>2121</v>
      </c>
      <c r="G2127" s="3">
        <v>5</v>
      </c>
      <c r="H2127" s="3">
        <v>1</v>
      </c>
      <c r="I2127" s="24">
        <v>1</v>
      </c>
      <c r="J2127" s="3">
        <v>1988</v>
      </c>
      <c r="K2127" s="4" t="e">
        <f>IF(M2127-(#REF!-J2127)&lt;=0,0,M2127-(#REF!-J2127))</f>
        <v>#REF!</v>
      </c>
      <c r="L2127" s="21">
        <f>VLOOKUP(A2127,Übersicht!$C$2:$F$67,4,FALSE)</f>
        <v>100</v>
      </c>
      <c r="M2127" s="21">
        <f>VLOOKUP(A2127,Übersicht!$C$2:$F$67,4,FALSE)</f>
        <v>100</v>
      </c>
      <c r="N2127" s="3" t="s">
        <v>67</v>
      </c>
      <c r="O2127" s="3">
        <v>1</v>
      </c>
      <c r="P2127" s="4">
        <f>VLOOKUP(A2127,Übersicht!$C$2:$I$67,7,FALSE)*100</f>
        <v>5</v>
      </c>
      <c r="Q2127" s="4" t="s">
        <v>67</v>
      </c>
      <c r="R2127" s="4">
        <f>VLOOKUP(A2127,Übersicht!$C$2:$J$67,8,FALSE)*100</f>
        <v>100</v>
      </c>
      <c r="S2127" s="4" t="str">
        <f>VLOOKUP(A2127,Übersicht!$C$2:$K$67,9,FALSE)</f>
        <v>-</v>
      </c>
      <c r="T2127" s="4" t="str">
        <f>VLOOKUP(A2127,Übersicht!$C$2:$L$67,10,FALSE)</f>
        <v>-</v>
      </c>
      <c r="U2127" s="26">
        <v>3814464.5</v>
      </c>
      <c r="V2127" s="25" t="str">
        <f>VLOOKUP(A2127,Übersicht!$C$2:$N$67,12,FALSE)</f>
        <v>-</v>
      </c>
      <c r="W2127" s="25" t="str">
        <f>VLOOKUP(A2127,Übersicht!$C$2:$O$67,13,FALSE)</f>
        <v>-</v>
      </c>
      <c r="X2127" s="4" t="s">
        <v>67</v>
      </c>
    </row>
    <row r="2128" spans="1:24" x14ac:dyDescent="0.35">
      <c r="A2128">
        <v>2300</v>
      </c>
      <c r="B2128" t="s">
        <v>15</v>
      </c>
      <c r="C2128" s="21" t="s">
        <v>87</v>
      </c>
      <c r="D2128" s="21">
        <v>0</v>
      </c>
      <c r="E2128" s="21">
        <v>0</v>
      </c>
      <c r="F2128" s="3">
        <v>2122</v>
      </c>
      <c r="G2128" s="3">
        <v>5</v>
      </c>
      <c r="H2128" s="3">
        <v>1</v>
      </c>
      <c r="I2128" s="24">
        <v>1</v>
      </c>
      <c r="J2128" s="3">
        <v>1988</v>
      </c>
      <c r="K2128" s="4" t="e">
        <f>IF(M2128-(#REF!-J2128)&lt;=0,0,M2128-(#REF!-J2128))</f>
        <v>#REF!</v>
      </c>
      <c r="L2128" s="21">
        <f>VLOOKUP(A2128,Übersicht!$C$2:$F$67,4,FALSE)</f>
        <v>100</v>
      </c>
      <c r="M2128" s="21">
        <f>VLOOKUP(A2128,Übersicht!$C$2:$F$67,4,FALSE)</f>
        <v>100</v>
      </c>
      <c r="N2128" s="3" t="s">
        <v>67</v>
      </c>
      <c r="O2128" s="3">
        <v>1</v>
      </c>
      <c r="P2128" s="4">
        <f>VLOOKUP(A2128,Übersicht!$C$2:$I$67,7,FALSE)*100</f>
        <v>5</v>
      </c>
      <c r="Q2128" s="4" t="s">
        <v>67</v>
      </c>
      <c r="R2128" s="4">
        <f>VLOOKUP(A2128,Übersicht!$C$2:$J$67,8,FALSE)*100</f>
        <v>100</v>
      </c>
      <c r="S2128" s="4" t="str">
        <f>VLOOKUP(A2128,Übersicht!$C$2:$K$67,9,FALSE)</f>
        <v>-</v>
      </c>
      <c r="T2128" s="4" t="str">
        <f>VLOOKUP(A2128,Übersicht!$C$2:$L$67,10,FALSE)</f>
        <v>-</v>
      </c>
      <c r="U2128" s="26">
        <v>4297678</v>
      </c>
      <c r="V2128" s="25" t="str">
        <f>VLOOKUP(A2128,Übersicht!$C$2:$N$67,12,FALSE)</f>
        <v>-</v>
      </c>
      <c r="W2128" s="25" t="str">
        <f>VLOOKUP(A2128,Übersicht!$C$2:$O$67,13,FALSE)</f>
        <v>-</v>
      </c>
      <c r="X2128" s="4" t="s">
        <v>67</v>
      </c>
    </row>
    <row r="2129" spans="1:24" x14ac:dyDescent="0.35">
      <c r="A2129">
        <v>2300</v>
      </c>
      <c r="B2129" t="s">
        <v>15</v>
      </c>
      <c r="C2129" s="21" t="s">
        <v>87</v>
      </c>
      <c r="D2129" s="21">
        <v>0</v>
      </c>
      <c r="E2129" s="21">
        <v>0</v>
      </c>
      <c r="F2129" s="3">
        <v>2123</v>
      </c>
      <c r="G2129" s="3">
        <v>5</v>
      </c>
      <c r="H2129" s="3">
        <v>1</v>
      </c>
      <c r="I2129" s="24">
        <v>1</v>
      </c>
      <c r="J2129" s="3">
        <v>1988</v>
      </c>
      <c r="K2129" s="4" t="e">
        <f>IF(M2129-(#REF!-J2129)&lt;=0,0,M2129-(#REF!-J2129))</f>
        <v>#REF!</v>
      </c>
      <c r="L2129" s="21">
        <f>VLOOKUP(A2129,Übersicht!$C$2:$F$67,4,FALSE)</f>
        <v>100</v>
      </c>
      <c r="M2129" s="21">
        <f>VLOOKUP(A2129,Übersicht!$C$2:$F$67,4,FALSE)</f>
        <v>100</v>
      </c>
      <c r="N2129" s="3" t="s">
        <v>67</v>
      </c>
      <c r="O2129" s="3">
        <v>1</v>
      </c>
      <c r="P2129" s="4">
        <f>VLOOKUP(A2129,Übersicht!$C$2:$I$67,7,FALSE)*100</f>
        <v>5</v>
      </c>
      <c r="Q2129" s="4" t="s">
        <v>67</v>
      </c>
      <c r="R2129" s="4">
        <f>VLOOKUP(A2129,Übersicht!$C$2:$J$67,8,FALSE)*100</f>
        <v>100</v>
      </c>
      <c r="S2129" s="4" t="str">
        <f>VLOOKUP(A2129,Übersicht!$C$2:$K$67,9,FALSE)</f>
        <v>-</v>
      </c>
      <c r="T2129" s="4" t="str">
        <f>VLOOKUP(A2129,Übersicht!$C$2:$L$67,10,FALSE)</f>
        <v>-</v>
      </c>
      <c r="U2129" s="26">
        <v>9215360.0000000019</v>
      </c>
      <c r="V2129" s="25" t="str">
        <f>VLOOKUP(A2129,Übersicht!$C$2:$N$67,12,FALSE)</f>
        <v>-</v>
      </c>
      <c r="W2129" s="25" t="str">
        <f>VLOOKUP(A2129,Übersicht!$C$2:$O$67,13,FALSE)</f>
        <v>-</v>
      </c>
      <c r="X2129" s="4" t="s">
        <v>67</v>
      </c>
    </row>
    <row r="2130" spans="1:24" x14ac:dyDescent="0.35">
      <c r="A2130">
        <v>2300</v>
      </c>
      <c r="B2130" t="s">
        <v>15</v>
      </c>
      <c r="C2130" s="21" t="s">
        <v>87</v>
      </c>
      <c r="D2130" s="21">
        <v>0</v>
      </c>
      <c r="E2130" s="21">
        <v>0</v>
      </c>
      <c r="F2130" s="3">
        <v>2124</v>
      </c>
      <c r="G2130" s="3">
        <v>5</v>
      </c>
      <c r="H2130" s="3">
        <v>1</v>
      </c>
      <c r="I2130" s="24">
        <v>1</v>
      </c>
      <c r="J2130" s="3">
        <v>1988</v>
      </c>
      <c r="K2130" s="4" t="e">
        <f>IF(M2130-(#REF!-J2130)&lt;=0,0,M2130-(#REF!-J2130))</f>
        <v>#REF!</v>
      </c>
      <c r="L2130" s="21">
        <f>VLOOKUP(A2130,Übersicht!$C$2:$F$67,4,FALSE)</f>
        <v>100</v>
      </c>
      <c r="M2130" s="21">
        <f>VLOOKUP(A2130,Übersicht!$C$2:$F$67,4,FALSE)</f>
        <v>100</v>
      </c>
      <c r="N2130" s="3" t="s">
        <v>67</v>
      </c>
      <c r="O2130" s="3">
        <v>1</v>
      </c>
      <c r="P2130" s="4">
        <f>VLOOKUP(A2130,Übersicht!$C$2:$I$67,7,FALSE)*100</f>
        <v>5</v>
      </c>
      <c r="Q2130" s="4" t="s">
        <v>67</v>
      </c>
      <c r="R2130" s="4">
        <f>VLOOKUP(A2130,Übersicht!$C$2:$J$67,8,FALSE)*100</f>
        <v>100</v>
      </c>
      <c r="S2130" s="4" t="str">
        <f>VLOOKUP(A2130,Übersicht!$C$2:$K$67,9,FALSE)</f>
        <v>-</v>
      </c>
      <c r="T2130" s="4" t="str">
        <f>VLOOKUP(A2130,Übersicht!$C$2:$L$67,10,FALSE)</f>
        <v>-</v>
      </c>
      <c r="U2130" s="26">
        <v>2159850</v>
      </c>
      <c r="V2130" s="25" t="str">
        <f>VLOOKUP(A2130,Übersicht!$C$2:$N$67,12,FALSE)</f>
        <v>-</v>
      </c>
      <c r="W2130" s="25" t="str">
        <f>VLOOKUP(A2130,Übersicht!$C$2:$O$67,13,FALSE)</f>
        <v>-</v>
      </c>
      <c r="X2130" s="4" t="s">
        <v>67</v>
      </c>
    </row>
    <row r="2131" spans="1:24" x14ac:dyDescent="0.35">
      <c r="A2131">
        <v>2300</v>
      </c>
      <c r="B2131" t="s">
        <v>15</v>
      </c>
      <c r="C2131" s="21" t="s">
        <v>87</v>
      </c>
      <c r="D2131" s="21">
        <v>0</v>
      </c>
      <c r="E2131" s="21">
        <v>0</v>
      </c>
      <c r="F2131" s="3">
        <v>2125</v>
      </c>
      <c r="G2131" s="3">
        <v>5</v>
      </c>
      <c r="H2131" s="3">
        <v>1</v>
      </c>
      <c r="I2131" s="24">
        <v>1</v>
      </c>
      <c r="J2131" s="3">
        <v>1988</v>
      </c>
      <c r="K2131" s="4" t="e">
        <f>IF(M2131-(#REF!-J2131)&lt;=0,0,M2131-(#REF!-J2131))</f>
        <v>#REF!</v>
      </c>
      <c r="L2131" s="21">
        <f>VLOOKUP(A2131,Übersicht!$C$2:$F$67,4,FALSE)</f>
        <v>100</v>
      </c>
      <c r="M2131" s="21">
        <f>VLOOKUP(A2131,Übersicht!$C$2:$F$67,4,FALSE)</f>
        <v>100</v>
      </c>
      <c r="N2131" s="3" t="s">
        <v>67</v>
      </c>
      <c r="O2131" s="3">
        <v>1</v>
      </c>
      <c r="P2131" s="4">
        <f>VLOOKUP(A2131,Übersicht!$C$2:$I$67,7,FALSE)*100</f>
        <v>5</v>
      </c>
      <c r="Q2131" s="4" t="s">
        <v>67</v>
      </c>
      <c r="R2131" s="4">
        <f>VLOOKUP(A2131,Übersicht!$C$2:$J$67,8,FALSE)*100</f>
        <v>100</v>
      </c>
      <c r="S2131" s="4" t="str">
        <f>VLOOKUP(A2131,Übersicht!$C$2:$K$67,9,FALSE)</f>
        <v>-</v>
      </c>
      <c r="T2131" s="4" t="str">
        <f>VLOOKUP(A2131,Übersicht!$C$2:$L$67,10,FALSE)</f>
        <v>-</v>
      </c>
      <c r="U2131" s="26">
        <v>2075150.0000000002</v>
      </c>
      <c r="V2131" s="25" t="str">
        <f>VLOOKUP(A2131,Übersicht!$C$2:$N$67,12,FALSE)</f>
        <v>-</v>
      </c>
      <c r="W2131" s="25" t="str">
        <f>VLOOKUP(A2131,Übersicht!$C$2:$O$67,13,FALSE)</f>
        <v>-</v>
      </c>
      <c r="X2131" s="4" t="s">
        <v>67</v>
      </c>
    </row>
    <row r="2132" spans="1:24" x14ac:dyDescent="0.35">
      <c r="A2132">
        <v>2300</v>
      </c>
      <c r="B2132" t="s">
        <v>15</v>
      </c>
      <c r="C2132" s="21" t="s">
        <v>87</v>
      </c>
      <c r="D2132" s="21">
        <v>0</v>
      </c>
      <c r="E2132" s="21">
        <v>0</v>
      </c>
      <c r="F2132" s="3">
        <v>2126</v>
      </c>
      <c r="G2132" s="3">
        <v>5</v>
      </c>
      <c r="H2132" s="3">
        <v>1</v>
      </c>
      <c r="I2132" s="24">
        <v>1</v>
      </c>
      <c r="J2132" s="3">
        <v>1988</v>
      </c>
      <c r="K2132" s="4" t="e">
        <f>IF(M2132-(#REF!-J2132)&lt;=0,0,M2132-(#REF!-J2132))</f>
        <v>#REF!</v>
      </c>
      <c r="L2132" s="21">
        <f>VLOOKUP(A2132,Übersicht!$C$2:$F$67,4,FALSE)</f>
        <v>100</v>
      </c>
      <c r="M2132" s="21">
        <f>VLOOKUP(A2132,Übersicht!$C$2:$F$67,4,FALSE)</f>
        <v>100</v>
      </c>
      <c r="N2132" s="3" t="s">
        <v>67</v>
      </c>
      <c r="O2132" s="3">
        <v>1</v>
      </c>
      <c r="P2132" s="4">
        <f>VLOOKUP(A2132,Übersicht!$C$2:$I$67,7,FALSE)*100</f>
        <v>5</v>
      </c>
      <c r="Q2132" s="4" t="s">
        <v>67</v>
      </c>
      <c r="R2132" s="4">
        <f>VLOOKUP(A2132,Übersicht!$C$2:$J$67,8,FALSE)*100</f>
        <v>100</v>
      </c>
      <c r="S2132" s="4" t="str">
        <f>VLOOKUP(A2132,Übersicht!$C$2:$K$67,9,FALSE)</f>
        <v>-</v>
      </c>
      <c r="T2132" s="4" t="str">
        <f>VLOOKUP(A2132,Übersicht!$C$2:$L$67,10,FALSE)</f>
        <v>-</v>
      </c>
      <c r="U2132" s="26">
        <v>2075150.0000000002</v>
      </c>
      <c r="V2132" s="25" t="str">
        <f>VLOOKUP(A2132,Übersicht!$C$2:$N$67,12,FALSE)</f>
        <v>-</v>
      </c>
      <c r="W2132" s="25" t="str">
        <f>VLOOKUP(A2132,Übersicht!$C$2:$O$67,13,FALSE)</f>
        <v>-</v>
      </c>
      <c r="X2132" s="4" t="s">
        <v>67</v>
      </c>
    </row>
    <row r="2133" spans="1:24" x14ac:dyDescent="0.35">
      <c r="A2133">
        <v>2300</v>
      </c>
      <c r="B2133" t="s">
        <v>15</v>
      </c>
      <c r="C2133" s="21" t="s">
        <v>87</v>
      </c>
      <c r="D2133" s="21">
        <v>0</v>
      </c>
      <c r="E2133" s="21">
        <v>0</v>
      </c>
      <c r="F2133" s="3">
        <v>2127</v>
      </c>
      <c r="G2133" s="3">
        <v>5</v>
      </c>
      <c r="H2133" s="3">
        <v>1</v>
      </c>
      <c r="I2133" s="24">
        <v>1</v>
      </c>
      <c r="J2133" s="3">
        <v>1987</v>
      </c>
      <c r="K2133" s="4" t="e">
        <f>IF(M2133-(#REF!-J2133)&lt;=0,0,M2133-(#REF!-J2133))</f>
        <v>#REF!</v>
      </c>
      <c r="L2133" s="21">
        <f>VLOOKUP(A2133,Übersicht!$C$2:$F$67,4,FALSE)</f>
        <v>100</v>
      </c>
      <c r="M2133" s="21">
        <f>VLOOKUP(A2133,Übersicht!$C$2:$F$67,4,FALSE)</f>
        <v>100</v>
      </c>
      <c r="N2133" s="3" t="s">
        <v>67</v>
      </c>
      <c r="O2133" s="3">
        <v>1</v>
      </c>
      <c r="P2133" s="4">
        <f>VLOOKUP(A2133,Übersicht!$C$2:$I$67,7,FALSE)*100</f>
        <v>5</v>
      </c>
      <c r="Q2133" s="4" t="s">
        <v>67</v>
      </c>
      <c r="R2133" s="4">
        <f>VLOOKUP(A2133,Übersicht!$C$2:$J$67,8,FALSE)*100</f>
        <v>100</v>
      </c>
      <c r="S2133" s="4" t="str">
        <f>VLOOKUP(A2133,Übersicht!$C$2:$K$67,9,FALSE)</f>
        <v>-</v>
      </c>
      <c r="T2133" s="4" t="str">
        <f>VLOOKUP(A2133,Übersicht!$C$2:$L$67,10,FALSE)</f>
        <v>-</v>
      </c>
      <c r="U2133" s="26">
        <v>1768536</v>
      </c>
      <c r="V2133" s="25" t="str">
        <f>VLOOKUP(A2133,Übersicht!$C$2:$N$67,12,FALSE)</f>
        <v>-</v>
      </c>
      <c r="W2133" s="25" t="str">
        <f>VLOOKUP(A2133,Übersicht!$C$2:$O$67,13,FALSE)</f>
        <v>-</v>
      </c>
      <c r="X2133" s="4" t="s">
        <v>67</v>
      </c>
    </row>
    <row r="2134" spans="1:24" x14ac:dyDescent="0.35">
      <c r="A2134">
        <v>2300</v>
      </c>
      <c r="B2134" t="s">
        <v>15</v>
      </c>
      <c r="C2134" s="21" t="s">
        <v>87</v>
      </c>
      <c r="D2134" s="21">
        <v>0</v>
      </c>
      <c r="E2134" s="21">
        <v>0</v>
      </c>
      <c r="F2134" s="3">
        <v>2128</v>
      </c>
      <c r="G2134" s="3">
        <v>5</v>
      </c>
      <c r="H2134" s="3">
        <v>1</v>
      </c>
      <c r="I2134" s="24">
        <v>1</v>
      </c>
      <c r="J2134" s="3">
        <v>1981</v>
      </c>
      <c r="K2134" s="4" t="e">
        <f>IF(M2134-(#REF!-J2134)&lt;=0,0,M2134-(#REF!-J2134))</f>
        <v>#REF!</v>
      </c>
      <c r="L2134" s="21">
        <f>VLOOKUP(A2134,Übersicht!$C$2:$F$67,4,FALSE)</f>
        <v>100</v>
      </c>
      <c r="M2134" s="21">
        <f>VLOOKUP(A2134,Übersicht!$C$2:$F$67,4,FALSE)</f>
        <v>100</v>
      </c>
      <c r="N2134" s="3" t="s">
        <v>67</v>
      </c>
      <c r="O2134" s="3">
        <v>1</v>
      </c>
      <c r="P2134" s="4">
        <f>VLOOKUP(A2134,Übersicht!$C$2:$I$67,7,FALSE)*100</f>
        <v>5</v>
      </c>
      <c r="Q2134" s="4" t="s">
        <v>67</v>
      </c>
      <c r="R2134" s="4">
        <f>VLOOKUP(A2134,Übersicht!$C$2:$J$67,8,FALSE)*100</f>
        <v>100</v>
      </c>
      <c r="S2134" s="4" t="str">
        <f>VLOOKUP(A2134,Übersicht!$C$2:$K$67,9,FALSE)</f>
        <v>-</v>
      </c>
      <c r="T2134" s="4" t="str">
        <f>VLOOKUP(A2134,Übersicht!$C$2:$L$67,10,FALSE)</f>
        <v>-</v>
      </c>
      <c r="U2134" s="26">
        <v>10587500</v>
      </c>
      <c r="V2134" s="25" t="str">
        <f>VLOOKUP(A2134,Übersicht!$C$2:$N$67,12,FALSE)</f>
        <v>-</v>
      </c>
      <c r="W2134" s="25" t="str">
        <f>VLOOKUP(A2134,Übersicht!$C$2:$O$67,13,FALSE)</f>
        <v>-</v>
      </c>
      <c r="X2134" s="4" t="s">
        <v>67</v>
      </c>
    </row>
    <row r="2135" spans="1:24" x14ac:dyDescent="0.35">
      <c r="A2135">
        <v>2300</v>
      </c>
      <c r="B2135" t="s">
        <v>15</v>
      </c>
      <c r="C2135" s="21" t="s">
        <v>87</v>
      </c>
      <c r="D2135" s="21">
        <v>0</v>
      </c>
      <c r="E2135" s="21">
        <v>0</v>
      </c>
      <c r="F2135" s="3">
        <v>2129</v>
      </c>
      <c r="G2135" s="3">
        <v>5</v>
      </c>
      <c r="H2135" s="3">
        <v>1</v>
      </c>
      <c r="I2135" s="24">
        <v>1</v>
      </c>
      <c r="J2135" s="3">
        <v>1980</v>
      </c>
      <c r="K2135" s="4" t="e">
        <f>IF(M2135-(#REF!-J2135)&lt;=0,0,M2135-(#REF!-J2135))</f>
        <v>#REF!</v>
      </c>
      <c r="L2135" s="21">
        <f>VLOOKUP(A2135,Übersicht!$C$2:$F$67,4,FALSE)</f>
        <v>100</v>
      </c>
      <c r="M2135" s="21">
        <f>VLOOKUP(A2135,Übersicht!$C$2:$F$67,4,FALSE)</f>
        <v>100</v>
      </c>
      <c r="N2135" s="3" t="s">
        <v>67</v>
      </c>
      <c r="O2135" s="3">
        <v>1</v>
      </c>
      <c r="P2135" s="4">
        <f>VLOOKUP(A2135,Übersicht!$C$2:$I$67,7,FALSE)*100</f>
        <v>5</v>
      </c>
      <c r="Q2135" s="4" t="s">
        <v>67</v>
      </c>
      <c r="R2135" s="4">
        <f>VLOOKUP(A2135,Übersicht!$C$2:$J$67,8,FALSE)*100</f>
        <v>100</v>
      </c>
      <c r="S2135" s="4" t="str">
        <f>VLOOKUP(A2135,Übersicht!$C$2:$K$67,9,FALSE)</f>
        <v>-</v>
      </c>
      <c r="T2135" s="4" t="str">
        <f>VLOOKUP(A2135,Übersicht!$C$2:$L$67,10,FALSE)</f>
        <v>-</v>
      </c>
      <c r="U2135" s="26">
        <v>41460650</v>
      </c>
      <c r="V2135" s="25" t="str">
        <f>VLOOKUP(A2135,Übersicht!$C$2:$N$67,12,FALSE)</f>
        <v>-</v>
      </c>
      <c r="W2135" s="25" t="str">
        <f>VLOOKUP(A2135,Übersicht!$C$2:$O$67,13,FALSE)</f>
        <v>-</v>
      </c>
      <c r="X2135" s="4" t="s">
        <v>67</v>
      </c>
    </row>
    <row r="2136" spans="1:24" x14ac:dyDescent="0.35">
      <c r="A2136">
        <v>2300</v>
      </c>
      <c r="B2136" t="s">
        <v>15</v>
      </c>
      <c r="C2136" s="21" t="s">
        <v>87</v>
      </c>
      <c r="D2136" s="21">
        <v>0</v>
      </c>
      <c r="E2136" s="21">
        <v>0</v>
      </c>
      <c r="F2136" s="3">
        <v>2130</v>
      </c>
      <c r="G2136" s="3">
        <v>5</v>
      </c>
      <c r="H2136" s="3">
        <v>1</v>
      </c>
      <c r="I2136" s="24">
        <v>1</v>
      </c>
      <c r="J2136" s="3">
        <v>1980</v>
      </c>
      <c r="K2136" s="4" t="e">
        <f>IF(M2136-(#REF!-J2136)&lt;=0,0,M2136-(#REF!-J2136))</f>
        <v>#REF!</v>
      </c>
      <c r="L2136" s="21">
        <f>VLOOKUP(A2136,Übersicht!$C$2:$F$67,4,FALSE)</f>
        <v>100</v>
      </c>
      <c r="M2136" s="21">
        <f>VLOOKUP(A2136,Übersicht!$C$2:$F$67,4,FALSE)</f>
        <v>100</v>
      </c>
      <c r="N2136" s="3" t="s">
        <v>67</v>
      </c>
      <c r="O2136" s="3">
        <v>1</v>
      </c>
      <c r="P2136" s="4">
        <f>VLOOKUP(A2136,Übersicht!$C$2:$I$67,7,FALSE)*100</f>
        <v>5</v>
      </c>
      <c r="Q2136" s="4" t="s">
        <v>67</v>
      </c>
      <c r="R2136" s="4">
        <f>VLOOKUP(A2136,Übersicht!$C$2:$J$67,8,FALSE)*100</f>
        <v>100</v>
      </c>
      <c r="S2136" s="4" t="str">
        <f>VLOOKUP(A2136,Übersicht!$C$2:$K$67,9,FALSE)</f>
        <v>-</v>
      </c>
      <c r="T2136" s="4" t="str">
        <f>VLOOKUP(A2136,Übersicht!$C$2:$L$67,10,FALSE)</f>
        <v>-</v>
      </c>
      <c r="U2136" s="26">
        <v>41460650</v>
      </c>
      <c r="V2136" s="25" t="str">
        <f>VLOOKUP(A2136,Übersicht!$C$2:$N$67,12,FALSE)</f>
        <v>-</v>
      </c>
      <c r="W2136" s="25" t="str">
        <f>VLOOKUP(A2136,Übersicht!$C$2:$O$67,13,FALSE)</f>
        <v>-</v>
      </c>
      <c r="X2136" s="4" t="s">
        <v>67</v>
      </c>
    </row>
    <row r="2137" spans="1:24" x14ac:dyDescent="0.35">
      <c r="A2137">
        <v>2300</v>
      </c>
      <c r="B2137" t="s">
        <v>15</v>
      </c>
      <c r="C2137" s="21" t="s">
        <v>87</v>
      </c>
      <c r="D2137" s="21">
        <v>0</v>
      </c>
      <c r="E2137" s="21">
        <v>0</v>
      </c>
      <c r="F2137" s="3">
        <v>2131</v>
      </c>
      <c r="G2137" s="3">
        <v>5</v>
      </c>
      <c r="H2137" s="3">
        <v>1</v>
      </c>
      <c r="I2137" s="24">
        <v>1</v>
      </c>
      <c r="J2137" s="3">
        <v>1980</v>
      </c>
      <c r="K2137" s="4" t="e">
        <f>IF(M2137-(#REF!-J2137)&lt;=0,0,M2137-(#REF!-J2137))</f>
        <v>#REF!</v>
      </c>
      <c r="L2137" s="21">
        <f>VLOOKUP(A2137,Übersicht!$C$2:$F$67,4,FALSE)</f>
        <v>100</v>
      </c>
      <c r="M2137" s="21">
        <f>VLOOKUP(A2137,Übersicht!$C$2:$F$67,4,FALSE)</f>
        <v>100</v>
      </c>
      <c r="N2137" s="3" t="s">
        <v>67</v>
      </c>
      <c r="O2137" s="3">
        <v>1</v>
      </c>
      <c r="P2137" s="4">
        <f>VLOOKUP(A2137,Übersicht!$C$2:$I$67,7,FALSE)*100</f>
        <v>5</v>
      </c>
      <c r="Q2137" s="4" t="s">
        <v>67</v>
      </c>
      <c r="R2137" s="4">
        <f>VLOOKUP(A2137,Übersicht!$C$2:$J$67,8,FALSE)*100</f>
        <v>100</v>
      </c>
      <c r="S2137" s="4" t="str">
        <f>VLOOKUP(A2137,Übersicht!$C$2:$K$67,9,FALSE)</f>
        <v>-</v>
      </c>
      <c r="T2137" s="4" t="str">
        <f>VLOOKUP(A2137,Übersicht!$C$2:$L$67,10,FALSE)</f>
        <v>-</v>
      </c>
      <c r="U2137" s="26">
        <v>10672200</v>
      </c>
      <c r="V2137" s="25" t="str">
        <f>VLOOKUP(A2137,Übersicht!$C$2:$N$67,12,FALSE)</f>
        <v>-</v>
      </c>
      <c r="W2137" s="25" t="str">
        <f>VLOOKUP(A2137,Übersicht!$C$2:$O$67,13,FALSE)</f>
        <v>-</v>
      </c>
      <c r="X2137" s="4" t="s">
        <v>67</v>
      </c>
    </row>
    <row r="2138" spans="1:24" x14ac:dyDescent="0.35">
      <c r="A2138">
        <v>2300</v>
      </c>
      <c r="B2138" t="s">
        <v>15</v>
      </c>
      <c r="C2138" s="21" t="s">
        <v>87</v>
      </c>
      <c r="D2138" s="21">
        <v>0</v>
      </c>
      <c r="E2138" s="21">
        <v>0</v>
      </c>
      <c r="F2138" s="3">
        <v>2132</v>
      </c>
      <c r="G2138" s="3">
        <v>5</v>
      </c>
      <c r="H2138" s="3">
        <v>1</v>
      </c>
      <c r="I2138" s="24">
        <v>1</v>
      </c>
      <c r="J2138" s="3">
        <v>1979</v>
      </c>
      <c r="K2138" s="4" t="e">
        <f>IF(M2138-(#REF!-J2138)&lt;=0,0,M2138-(#REF!-J2138))</f>
        <v>#REF!</v>
      </c>
      <c r="L2138" s="21">
        <f>VLOOKUP(A2138,Übersicht!$C$2:$F$67,4,FALSE)</f>
        <v>100</v>
      </c>
      <c r="M2138" s="21">
        <f>VLOOKUP(A2138,Übersicht!$C$2:$F$67,4,FALSE)</f>
        <v>100</v>
      </c>
      <c r="N2138" s="3" t="s">
        <v>67</v>
      </c>
      <c r="O2138" s="3">
        <v>1</v>
      </c>
      <c r="P2138" s="4">
        <f>VLOOKUP(A2138,Übersicht!$C$2:$I$67,7,FALSE)*100</f>
        <v>5</v>
      </c>
      <c r="Q2138" s="4" t="s">
        <v>67</v>
      </c>
      <c r="R2138" s="4">
        <f>VLOOKUP(A2138,Übersicht!$C$2:$J$67,8,FALSE)*100</f>
        <v>100</v>
      </c>
      <c r="S2138" s="4" t="str">
        <f>VLOOKUP(A2138,Übersicht!$C$2:$K$67,9,FALSE)</f>
        <v>-</v>
      </c>
      <c r="T2138" s="4" t="str">
        <f>VLOOKUP(A2138,Übersicht!$C$2:$L$67,10,FALSE)</f>
        <v>-</v>
      </c>
      <c r="U2138" s="26">
        <v>3917375</v>
      </c>
      <c r="V2138" s="25" t="str">
        <f>VLOOKUP(A2138,Übersicht!$C$2:$N$67,12,FALSE)</f>
        <v>-</v>
      </c>
      <c r="W2138" s="25" t="str">
        <f>VLOOKUP(A2138,Übersicht!$C$2:$O$67,13,FALSE)</f>
        <v>-</v>
      </c>
      <c r="X2138" s="4" t="s">
        <v>67</v>
      </c>
    </row>
    <row r="2139" spans="1:24" x14ac:dyDescent="0.35">
      <c r="A2139">
        <v>2300</v>
      </c>
      <c r="B2139" t="s">
        <v>15</v>
      </c>
      <c r="C2139" s="21" t="s">
        <v>87</v>
      </c>
      <c r="D2139" s="21">
        <v>0</v>
      </c>
      <c r="E2139" s="21">
        <v>0</v>
      </c>
      <c r="F2139" s="3">
        <v>2133</v>
      </c>
      <c r="G2139" s="3">
        <v>5</v>
      </c>
      <c r="H2139" s="3">
        <v>1</v>
      </c>
      <c r="I2139" s="24">
        <v>1</v>
      </c>
      <c r="J2139" s="3">
        <v>1978</v>
      </c>
      <c r="K2139" s="4" t="e">
        <f>IF(M2139-(#REF!-J2139)&lt;=0,0,M2139-(#REF!-J2139))</f>
        <v>#REF!</v>
      </c>
      <c r="L2139" s="21">
        <f>VLOOKUP(A2139,Übersicht!$C$2:$F$67,4,FALSE)</f>
        <v>100</v>
      </c>
      <c r="M2139" s="21">
        <f>VLOOKUP(A2139,Übersicht!$C$2:$F$67,4,FALSE)</f>
        <v>100</v>
      </c>
      <c r="N2139" s="3" t="s">
        <v>67</v>
      </c>
      <c r="O2139" s="3">
        <v>1</v>
      </c>
      <c r="P2139" s="4">
        <f>VLOOKUP(A2139,Übersicht!$C$2:$I$67,7,FALSE)*100</f>
        <v>5</v>
      </c>
      <c r="Q2139" s="4" t="s">
        <v>67</v>
      </c>
      <c r="R2139" s="4">
        <f>VLOOKUP(A2139,Übersicht!$C$2:$J$67,8,FALSE)*100</f>
        <v>100</v>
      </c>
      <c r="S2139" s="4" t="str">
        <f>VLOOKUP(A2139,Übersicht!$C$2:$K$67,9,FALSE)</f>
        <v>-</v>
      </c>
      <c r="T2139" s="4" t="str">
        <f>VLOOKUP(A2139,Übersicht!$C$2:$L$67,10,FALSE)</f>
        <v>-</v>
      </c>
      <c r="U2139" s="26">
        <v>36369300</v>
      </c>
      <c r="V2139" s="25" t="str">
        <f>VLOOKUP(A2139,Übersicht!$C$2:$N$67,12,FALSE)</f>
        <v>-</v>
      </c>
      <c r="W2139" s="25" t="str">
        <f>VLOOKUP(A2139,Übersicht!$C$2:$O$67,13,FALSE)</f>
        <v>-</v>
      </c>
      <c r="X2139" s="4" t="s">
        <v>67</v>
      </c>
    </row>
    <row r="2140" spans="1:24" x14ac:dyDescent="0.35">
      <c r="A2140">
        <v>2300</v>
      </c>
      <c r="B2140" t="s">
        <v>15</v>
      </c>
      <c r="C2140" s="21" t="s">
        <v>87</v>
      </c>
      <c r="D2140" s="21">
        <v>0</v>
      </c>
      <c r="E2140" s="21">
        <v>0</v>
      </c>
      <c r="F2140" s="3">
        <v>2134</v>
      </c>
      <c r="G2140" s="3">
        <v>5</v>
      </c>
      <c r="H2140" s="3">
        <v>1</v>
      </c>
      <c r="I2140" s="24">
        <v>1</v>
      </c>
      <c r="J2140" s="3">
        <v>1977</v>
      </c>
      <c r="K2140" s="4" t="e">
        <f>IF(M2140-(#REF!-J2140)&lt;=0,0,M2140-(#REF!-J2140))</f>
        <v>#REF!</v>
      </c>
      <c r="L2140" s="21">
        <f>VLOOKUP(A2140,Übersicht!$C$2:$F$67,4,FALSE)</f>
        <v>100</v>
      </c>
      <c r="M2140" s="21">
        <f>VLOOKUP(A2140,Übersicht!$C$2:$F$67,4,FALSE)</f>
        <v>100</v>
      </c>
      <c r="N2140" s="3" t="s">
        <v>67</v>
      </c>
      <c r="O2140" s="3">
        <v>1</v>
      </c>
      <c r="P2140" s="4">
        <f>VLOOKUP(A2140,Übersicht!$C$2:$I$67,7,FALSE)*100</f>
        <v>5</v>
      </c>
      <c r="Q2140" s="4" t="s">
        <v>67</v>
      </c>
      <c r="R2140" s="4">
        <f>VLOOKUP(A2140,Übersicht!$C$2:$J$67,8,FALSE)*100</f>
        <v>100</v>
      </c>
      <c r="S2140" s="4" t="str">
        <f>VLOOKUP(A2140,Übersicht!$C$2:$K$67,9,FALSE)</f>
        <v>-</v>
      </c>
      <c r="T2140" s="4" t="str">
        <f>VLOOKUP(A2140,Übersicht!$C$2:$L$67,10,FALSE)</f>
        <v>-</v>
      </c>
      <c r="U2140" s="26">
        <v>38115000</v>
      </c>
      <c r="V2140" s="25" t="str">
        <f>VLOOKUP(A2140,Übersicht!$C$2:$N$67,12,FALSE)</f>
        <v>-</v>
      </c>
      <c r="W2140" s="25" t="str">
        <f>VLOOKUP(A2140,Übersicht!$C$2:$O$67,13,FALSE)</f>
        <v>-</v>
      </c>
      <c r="X2140" s="4" t="s">
        <v>67</v>
      </c>
    </row>
    <row r="2141" spans="1:24" x14ac:dyDescent="0.35">
      <c r="A2141">
        <v>2300</v>
      </c>
      <c r="B2141" t="s">
        <v>15</v>
      </c>
      <c r="C2141" s="21" t="s">
        <v>87</v>
      </c>
      <c r="D2141" s="21">
        <v>0</v>
      </c>
      <c r="E2141" s="21">
        <v>0</v>
      </c>
      <c r="F2141" s="3">
        <v>2135</v>
      </c>
      <c r="G2141" s="3">
        <v>5</v>
      </c>
      <c r="H2141" s="3">
        <v>1</v>
      </c>
      <c r="I2141" s="24">
        <v>1</v>
      </c>
      <c r="J2141" s="3">
        <v>1976</v>
      </c>
      <c r="K2141" s="4" t="e">
        <f>IF(M2141-(#REF!-J2141)&lt;=0,0,M2141-(#REF!-J2141))</f>
        <v>#REF!</v>
      </c>
      <c r="L2141" s="21">
        <f>VLOOKUP(A2141,Übersicht!$C$2:$F$67,4,FALSE)</f>
        <v>100</v>
      </c>
      <c r="M2141" s="21">
        <f>VLOOKUP(A2141,Übersicht!$C$2:$F$67,4,FALSE)</f>
        <v>100</v>
      </c>
      <c r="N2141" s="3" t="s">
        <v>67</v>
      </c>
      <c r="O2141" s="3">
        <v>1</v>
      </c>
      <c r="P2141" s="4">
        <f>VLOOKUP(A2141,Übersicht!$C$2:$I$67,7,FALSE)*100</f>
        <v>5</v>
      </c>
      <c r="Q2141" s="4" t="s">
        <v>67</v>
      </c>
      <c r="R2141" s="4">
        <f>VLOOKUP(A2141,Übersicht!$C$2:$J$67,8,FALSE)*100</f>
        <v>100</v>
      </c>
      <c r="S2141" s="4" t="str">
        <f>VLOOKUP(A2141,Übersicht!$C$2:$K$67,9,FALSE)</f>
        <v>-</v>
      </c>
      <c r="T2141" s="4" t="str">
        <f>VLOOKUP(A2141,Übersicht!$C$2:$L$67,10,FALSE)</f>
        <v>-</v>
      </c>
      <c r="U2141" s="26">
        <v>30492000</v>
      </c>
      <c r="V2141" s="25" t="str">
        <f>VLOOKUP(A2141,Übersicht!$C$2:$N$67,12,FALSE)</f>
        <v>-</v>
      </c>
      <c r="W2141" s="25" t="str">
        <f>VLOOKUP(A2141,Übersicht!$C$2:$O$67,13,FALSE)</f>
        <v>-</v>
      </c>
      <c r="X2141" s="4" t="s">
        <v>67</v>
      </c>
    </row>
    <row r="2142" spans="1:24" x14ac:dyDescent="0.35">
      <c r="A2142">
        <v>2300</v>
      </c>
      <c r="B2142" t="s">
        <v>15</v>
      </c>
      <c r="C2142" s="21" t="s">
        <v>87</v>
      </c>
      <c r="D2142" s="21">
        <v>0</v>
      </c>
      <c r="E2142" s="21">
        <v>0</v>
      </c>
      <c r="F2142" s="3">
        <v>2136</v>
      </c>
      <c r="G2142" s="3">
        <v>5</v>
      </c>
      <c r="H2142" s="3">
        <v>1</v>
      </c>
      <c r="I2142" s="24">
        <v>1</v>
      </c>
      <c r="J2142" s="3">
        <v>1976</v>
      </c>
      <c r="K2142" s="4" t="e">
        <f>IF(M2142-(#REF!-J2142)&lt;=0,0,M2142-(#REF!-J2142))</f>
        <v>#REF!</v>
      </c>
      <c r="L2142" s="21">
        <f>VLOOKUP(A2142,Übersicht!$C$2:$F$67,4,FALSE)</f>
        <v>100</v>
      </c>
      <c r="M2142" s="21">
        <f>VLOOKUP(A2142,Übersicht!$C$2:$F$67,4,FALSE)</f>
        <v>100</v>
      </c>
      <c r="N2142" s="3" t="s">
        <v>67</v>
      </c>
      <c r="O2142" s="3">
        <v>1</v>
      </c>
      <c r="P2142" s="4">
        <f>VLOOKUP(A2142,Übersicht!$C$2:$I$67,7,FALSE)*100</f>
        <v>5</v>
      </c>
      <c r="Q2142" s="4" t="s">
        <v>67</v>
      </c>
      <c r="R2142" s="4">
        <f>VLOOKUP(A2142,Übersicht!$C$2:$J$67,8,FALSE)*100</f>
        <v>100</v>
      </c>
      <c r="S2142" s="4" t="str">
        <f>VLOOKUP(A2142,Übersicht!$C$2:$K$67,9,FALSE)</f>
        <v>-</v>
      </c>
      <c r="T2142" s="4" t="str">
        <f>VLOOKUP(A2142,Übersicht!$C$2:$L$67,10,FALSE)</f>
        <v>-</v>
      </c>
      <c r="U2142" s="26">
        <v>30492000</v>
      </c>
      <c r="V2142" s="25" t="str">
        <f>VLOOKUP(A2142,Übersicht!$C$2:$N$67,12,FALSE)</f>
        <v>-</v>
      </c>
      <c r="W2142" s="25" t="str">
        <f>VLOOKUP(A2142,Übersicht!$C$2:$O$67,13,FALSE)</f>
        <v>-</v>
      </c>
      <c r="X2142" s="4" t="s">
        <v>67</v>
      </c>
    </row>
    <row r="2143" spans="1:24" x14ac:dyDescent="0.35">
      <c r="A2143">
        <v>2300</v>
      </c>
      <c r="B2143" t="s">
        <v>15</v>
      </c>
      <c r="C2143" s="21" t="s">
        <v>87</v>
      </c>
      <c r="D2143" s="21">
        <v>0</v>
      </c>
      <c r="E2143" s="21">
        <v>0</v>
      </c>
      <c r="F2143" s="3">
        <v>2137</v>
      </c>
      <c r="G2143" s="3">
        <v>5</v>
      </c>
      <c r="H2143" s="3">
        <v>1</v>
      </c>
      <c r="I2143" s="24">
        <v>1</v>
      </c>
      <c r="J2143" s="3">
        <v>1976</v>
      </c>
      <c r="K2143" s="4" t="e">
        <f>IF(M2143-(#REF!-J2143)&lt;=0,0,M2143-(#REF!-J2143))</f>
        <v>#REF!</v>
      </c>
      <c r="L2143" s="21">
        <f>VLOOKUP(A2143,Übersicht!$C$2:$F$67,4,FALSE)</f>
        <v>100</v>
      </c>
      <c r="M2143" s="21">
        <f>VLOOKUP(A2143,Übersicht!$C$2:$F$67,4,FALSE)</f>
        <v>100</v>
      </c>
      <c r="N2143" s="3" t="s">
        <v>67</v>
      </c>
      <c r="O2143" s="3">
        <v>1</v>
      </c>
      <c r="P2143" s="4">
        <f>VLOOKUP(A2143,Übersicht!$C$2:$I$67,7,FALSE)*100</f>
        <v>5</v>
      </c>
      <c r="Q2143" s="4" t="s">
        <v>67</v>
      </c>
      <c r="R2143" s="4">
        <f>VLOOKUP(A2143,Übersicht!$C$2:$J$67,8,FALSE)*100</f>
        <v>100</v>
      </c>
      <c r="S2143" s="4" t="str">
        <f>VLOOKUP(A2143,Übersicht!$C$2:$K$67,9,FALSE)</f>
        <v>-</v>
      </c>
      <c r="T2143" s="4" t="str">
        <f>VLOOKUP(A2143,Übersicht!$C$2:$L$67,10,FALSE)</f>
        <v>-</v>
      </c>
      <c r="U2143" s="26">
        <v>1821050</v>
      </c>
      <c r="V2143" s="25" t="str">
        <f>VLOOKUP(A2143,Übersicht!$C$2:$N$67,12,FALSE)</f>
        <v>-</v>
      </c>
      <c r="W2143" s="25" t="str">
        <f>VLOOKUP(A2143,Übersicht!$C$2:$O$67,13,FALSE)</f>
        <v>-</v>
      </c>
      <c r="X2143" s="4" t="s">
        <v>67</v>
      </c>
    </row>
    <row r="2144" spans="1:24" x14ac:dyDescent="0.35">
      <c r="A2144">
        <v>2300</v>
      </c>
      <c r="B2144" t="s">
        <v>15</v>
      </c>
      <c r="C2144" s="21" t="s">
        <v>87</v>
      </c>
      <c r="D2144" s="21">
        <v>0</v>
      </c>
      <c r="E2144" s="21">
        <v>0</v>
      </c>
      <c r="F2144" s="3">
        <v>2138</v>
      </c>
      <c r="G2144" s="3">
        <v>5</v>
      </c>
      <c r="H2144" s="3">
        <v>1</v>
      </c>
      <c r="I2144" s="24">
        <v>1</v>
      </c>
      <c r="J2144" s="3">
        <v>1976</v>
      </c>
      <c r="K2144" s="4" t="e">
        <f>IF(M2144-(#REF!-J2144)&lt;=0,0,M2144-(#REF!-J2144))</f>
        <v>#REF!</v>
      </c>
      <c r="L2144" s="21">
        <f>VLOOKUP(A2144,Übersicht!$C$2:$F$67,4,FALSE)</f>
        <v>100</v>
      </c>
      <c r="M2144" s="21">
        <f>VLOOKUP(A2144,Übersicht!$C$2:$F$67,4,FALSE)</f>
        <v>100</v>
      </c>
      <c r="N2144" s="3" t="s">
        <v>67</v>
      </c>
      <c r="O2144" s="3">
        <v>1</v>
      </c>
      <c r="P2144" s="4">
        <f>VLOOKUP(A2144,Übersicht!$C$2:$I$67,7,FALSE)*100</f>
        <v>5</v>
      </c>
      <c r="Q2144" s="4" t="s">
        <v>67</v>
      </c>
      <c r="R2144" s="4">
        <f>VLOOKUP(A2144,Übersicht!$C$2:$J$67,8,FALSE)*100</f>
        <v>100</v>
      </c>
      <c r="S2144" s="4" t="str">
        <f>VLOOKUP(A2144,Übersicht!$C$2:$K$67,9,FALSE)</f>
        <v>-</v>
      </c>
      <c r="T2144" s="4" t="str">
        <f>VLOOKUP(A2144,Übersicht!$C$2:$L$67,10,FALSE)</f>
        <v>-</v>
      </c>
      <c r="U2144" s="26">
        <v>1206975</v>
      </c>
      <c r="V2144" s="25" t="str">
        <f>VLOOKUP(A2144,Übersicht!$C$2:$N$67,12,FALSE)</f>
        <v>-</v>
      </c>
      <c r="W2144" s="25" t="str">
        <f>VLOOKUP(A2144,Übersicht!$C$2:$O$67,13,FALSE)</f>
        <v>-</v>
      </c>
      <c r="X2144" s="4" t="s">
        <v>67</v>
      </c>
    </row>
    <row r="2145" spans="1:24" x14ac:dyDescent="0.35">
      <c r="A2145">
        <v>2300</v>
      </c>
      <c r="B2145" t="s">
        <v>15</v>
      </c>
      <c r="C2145" s="21" t="s">
        <v>87</v>
      </c>
      <c r="D2145" s="21">
        <v>0</v>
      </c>
      <c r="E2145" s="21">
        <v>0</v>
      </c>
      <c r="F2145" s="3">
        <v>2139</v>
      </c>
      <c r="G2145" s="3">
        <v>5</v>
      </c>
      <c r="H2145" s="3">
        <v>1</v>
      </c>
      <c r="I2145" s="24">
        <v>1</v>
      </c>
      <c r="J2145" s="3">
        <v>1975</v>
      </c>
      <c r="K2145" s="4" t="e">
        <f>IF(M2145-(#REF!-J2145)&lt;=0,0,M2145-(#REF!-J2145))</f>
        <v>#REF!</v>
      </c>
      <c r="L2145" s="21">
        <f>VLOOKUP(A2145,Übersicht!$C$2:$F$67,4,FALSE)</f>
        <v>100</v>
      </c>
      <c r="M2145" s="21">
        <f>VLOOKUP(A2145,Übersicht!$C$2:$F$67,4,FALSE)</f>
        <v>100</v>
      </c>
      <c r="N2145" s="3" t="s">
        <v>67</v>
      </c>
      <c r="O2145" s="3">
        <v>1</v>
      </c>
      <c r="P2145" s="4">
        <f>VLOOKUP(A2145,Übersicht!$C$2:$I$67,7,FALSE)*100</f>
        <v>5</v>
      </c>
      <c r="Q2145" s="4" t="s">
        <v>67</v>
      </c>
      <c r="R2145" s="4">
        <f>VLOOKUP(A2145,Übersicht!$C$2:$J$67,8,FALSE)*100</f>
        <v>100</v>
      </c>
      <c r="S2145" s="4" t="str">
        <f>VLOOKUP(A2145,Übersicht!$C$2:$K$67,9,FALSE)</f>
        <v>-</v>
      </c>
      <c r="T2145" s="4" t="str">
        <f>VLOOKUP(A2145,Übersicht!$C$2:$L$67,10,FALSE)</f>
        <v>-</v>
      </c>
      <c r="U2145" s="26">
        <v>34303500</v>
      </c>
      <c r="V2145" s="25" t="str">
        <f>VLOOKUP(A2145,Übersicht!$C$2:$N$67,12,FALSE)</f>
        <v>-</v>
      </c>
      <c r="W2145" s="25" t="str">
        <f>VLOOKUP(A2145,Übersicht!$C$2:$O$67,13,FALSE)</f>
        <v>-</v>
      </c>
      <c r="X2145" s="4" t="s">
        <v>67</v>
      </c>
    </row>
    <row r="2146" spans="1:24" x14ac:dyDescent="0.35">
      <c r="A2146">
        <v>2300</v>
      </c>
      <c r="B2146" t="s">
        <v>15</v>
      </c>
      <c r="C2146" s="21" t="s">
        <v>87</v>
      </c>
      <c r="D2146" s="21">
        <v>0</v>
      </c>
      <c r="E2146" s="21">
        <v>0</v>
      </c>
      <c r="F2146" s="3">
        <v>2140</v>
      </c>
      <c r="G2146" s="3">
        <v>5</v>
      </c>
      <c r="H2146" s="3">
        <v>1</v>
      </c>
      <c r="I2146" s="24">
        <v>1</v>
      </c>
      <c r="J2146" s="3">
        <v>1975</v>
      </c>
      <c r="K2146" s="4" t="e">
        <f>IF(M2146-(#REF!-J2146)&lt;=0,0,M2146-(#REF!-J2146))</f>
        <v>#REF!</v>
      </c>
      <c r="L2146" s="21">
        <f>VLOOKUP(A2146,Übersicht!$C$2:$F$67,4,FALSE)</f>
        <v>100</v>
      </c>
      <c r="M2146" s="21">
        <f>VLOOKUP(A2146,Übersicht!$C$2:$F$67,4,FALSE)</f>
        <v>100</v>
      </c>
      <c r="N2146" s="3" t="s">
        <v>67</v>
      </c>
      <c r="O2146" s="3">
        <v>1</v>
      </c>
      <c r="P2146" s="4">
        <f>VLOOKUP(A2146,Übersicht!$C$2:$I$67,7,FALSE)*100</f>
        <v>5</v>
      </c>
      <c r="Q2146" s="4" t="s">
        <v>67</v>
      </c>
      <c r="R2146" s="4">
        <f>VLOOKUP(A2146,Übersicht!$C$2:$J$67,8,FALSE)*100</f>
        <v>100</v>
      </c>
      <c r="S2146" s="4" t="str">
        <f>VLOOKUP(A2146,Übersicht!$C$2:$K$67,9,FALSE)</f>
        <v>-</v>
      </c>
      <c r="T2146" s="4" t="str">
        <f>VLOOKUP(A2146,Übersicht!$C$2:$L$67,10,FALSE)</f>
        <v>-</v>
      </c>
      <c r="U2146" s="26">
        <v>18384982</v>
      </c>
      <c r="V2146" s="25" t="str">
        <f>VLOOKUP(A2146,Übersicht!$C$2:$N$67,12,FALSE)</f>
        <v>-</v>
      </c>
      <c r="W2146" s="25" t="str">
        <f>VLOOKUP(A2146,Übersicht!$C$2:$O$67,13,FALSE)</f>
        <v>-</v>
      </c>
      <c r="X2146" s="4" t="s">
        <v>67</v>
      </c>
    </row>
    <row r="2147" spans="1:24" x14ac:dyDescent="0.35">
      <c r="A2147">
        <v>2300</v>
      </c>
      <c r="B2147" t="s">
        <v>15</v>
      </c>
      <c r="C2147" s="21" t="s">
        <v>87</v>
      </c>
      <c r="D2147" s="21">
        <v>0</v>
      </c>
      <c r="E2147" s="21">
        <v>0</v>
      </c>
      <c r="F2147" s="3">
        <v>2141</v>
      </c>
      <c r="G2147" s="3">
        <v>5</v>
      </c>
      <c r="H2147" s="3">
        <v>1</v>
      </c>
      <c r="I2147" s="24">
        <v>1</v>
      </c>
      <c r="J2147" s="3">
        <v>1975</v>
      </c>
      <c r="K2147" s="4" t="e">
        <f>IF(M2147-(#REF!-J2147)&lt;=0,0,M2147-(#REF!-J2147))</f>
        <v>#REF!</v>
      </c>
      <c r="L2147" s="21">
        <f>VLOOKUP(A2147,Übersicht!$C$2:$F$67,4,FALSE)</f>
        <v>100</v>
      </c>
      <c r="M2147" s="21">
        <f>VLOOKUP(A2147,Übersicht!$C$2:$F$67,4,FALSE)</f>
        <v>100</v>
      </c>
      <c r="N2147" s="3" t="s">
        <v>67</v>
      </c>
      <c r="O2147" s="3">
        <v>1</v>
      </c>
      <c r="P2147" s="4">
        <f>VLOOKUP(A2147,Übersicht!$C$2:$I$67,7,FALSE)*100</f>
        <v>5</v>
      </c>
      <c r="Q2147" s="4" t="s">
        <v>67</v>
      </c>
      <c r="R2147" s="4">
        <f>VLOOKUP(A2147,Übersicht!$C$2:$J$67,8,FALSE)*100</f>
        <v>100</v>
      </c>
      <c r="S2147" s="4" t="str">
        <f>VLOOKUP(A2147,Übersicht!$C$2:$K$67,9,FALSE)</f>
        <v>-</v>
      </c>
      <c r="T2147" s="4" t="str">
        <f>VLOOKUP(A2147,Übersicht!$C$2:$L$67,10,FALSE)</f>
        <v>-</v>
      </c>
      <c r="U2147" s="26">
        <v>27400450</v>
      </c>
      <c r="V2147" s="25" t="str">
        <f>VLOOKUP(A2147,Übersicht!$C$2:$N$67,12,FALSE)</f>
        <v>-</v>
      </c>
      <c r="W2147" s="25" t="str">
        <f>VLOOKUP(A2147,Übersicht!$C$2:$O$67,13,FALSE)</f>
        <v>-</v>
      </c>
      <c r="X2147" s="4" t="s">
        <v>67</v>
      </c>
    </row>
    <row r="2148" spans="1:24" x14ac:dyDescent="0.35">
      <c r="A2148">
        <v>2300</v>
      </c>
      <c r="B2148" t="s">
        <v>15</v>
      </c>
      <c r="C2148" s="21" t="s">
        <v>87</v>
      </c>
      <c r="D2148" s="21">
        <v>0</v>
      </c>
      <c r="E2148" s="21">
        <v>0</v>
      </c>
      <c r="F2148" s="3">
        <v>2142</v>
      </c>
      <c r="G2148" s="3">
        <v>5</v>
      </c>
      <c r="H2148" s="3">
        <v>1</v>
      </c>
      <c r="I2148" s="24">
        <v>1</v>
      </c>
      <c r="J2148" s="3">
        <v>1974</v>
      </c>
      <c r="K2148" s="4" t="e">
        <f>IF(M2148-(#REF!-J2148)&lt;=0,0,M2148-(#REF!-J2148))</f>
        <v>#REF!</v>
      </c>
      <c r="L2148" s="21">
        <f>VLOOKUP(A2148,Übersicht!$C$2:$F$67,4,FALSE)</f>
        <v>100</v>
      </c>
      <c r="M2148" s="21">
        <f>VLOOKUP(A2148,Übersicht!$C$2:$F$67,4,FALSE)</f>
        <v>100</v>
      </c>
      <c r="N2148" s="3" t="s">
        <v>67</v>
      </c>
      <c r="O2148" s="3">
        <v>1</v>
      </c>
      <c r="P2148" s="4">
        <f>VLOOKUP(A2148,Übersicht!$C$2:$I$67,7,FALSE)*100</f>
        <v>5</v>
      </c>
      <c r="Q2148" s="4" t="s">
        <v>67</v>
      </c>
      <c r="R2148" s="4">
        <f>VLOOKUP(A2148,Übersicht!$C$2:$J$67,8,FALSE)*100</f>
        <v>100</v>
      </c>
      <c r="S2148" s="4" t="str">
        <f>VLOOKUP(A2148,Übersicht!$C$2:$K$67,9,FALSE)</f>
        <v>-</v>
      </c>
      <c r="T2148" s="4" t="str">
        <f>VLOOKUP(A2148,Übersicht!$C$2:$L$67,10,FALSE)</f>
        <v>-</v>
      </c>
      <c r="U2148" s="26">
        <v>17024700</v>
      </c>
      <c r="V2148" s="25" t="str">
        <f>VLOOKUP(A2148,Übersicht!$C$2:$N$67,12,FALSE)</f>
        <v>-</v>
      </c>
      <c r="W2148" s="25" t="str">
        <f>VLOOKUP(A2148,Übersicht!$C$2:$O$67,13,FALSE)</f>
        <v>-</v>
      </c>
      <c r="X2148" s="4" t="s">
        <v>67</v>
      </c>
    </row>
    <row r="2149" spans="1:24" x14ac:dyDescent="0.35">
      <c r="A2149">
        <v>2300</v>
      </c>
      <c r="B2149" t="s">
        <v>15</v>
      </c>
      <c r="C2149" s="21" t="s">
        <v>87</v>
      </c>
      <c r="D2149" s="21">
        <v>0</v>
      </c>
      <c r="E2149" s="21">
        <v>0</v>
      </c>
      <c r="F2149" s="3">
        <v>2143</v>
      </c>
      <c r="G2149" s="3">
        <v>5</v>
      </c>
      <c r="H2149" s="3">
        <v>1</v>
      </c>
      <c r="I2149" s="24">
        <v>1</v>
      </c>
      <c r="J2149" s="3">
        <v>1974</v>
      </c>
      <c r="K2149" s="4" t="e">
        <f>IF(M2149-(#REF!-J2149)&lt;=0,0,M2149-(#REF!-J2149))</f>
        <v>#REF!</v>
      </c>
      <c r="L2149" s="21">
        <f>VLOOKUP(A2149,Übersicht!$C$2:$F$67,4,FALSE)</f>
        <v>100</v>
      </c>
      <c r="M2149" s="21">
        <f>VLOOKUP(A2149,Übersicht!$C$2:$F$67,4,FALSE)</f>
        <v>100</v>
      </c>
      <c r="N2149" s="3" t="s">
        <v>67</v>
      </c>
      <c r="O2149" s="3">
        <v>1</v>
      </c>
      <c r="P2149" s="4">
        <f>VLOOKUP(A2149,Übersicht!$C$2:$I$67,7,FALSE)*100</f>
        <v>5</v>
      </c>
      <c r="Q2149" s="4" t="s">
        <v>67</v>
      </c>
      <c r="R2149" s="4">
        <f>VLOOKUP(A2149,Übersicht!$C$2:$J$67,8,FALSE)*100</f>
        <v>100</v>
      </c>
      <c r="S2149" s="4" t="str">
        <f>VLOOKUP(A2149,Übersicht!$C$2:$K$67,9,FALSE)</f>
        <v>-</v>
      </c>
      <c r="T2149" s="4" t="str">
        <f>VLOOKUP(A2149,Übersicht!$C$2:$L$67,10,FALSE)</f>
        <v>-</v>
      </c>
      <c r="U2149" s="26">
        <v>28247450</v>
      </c>
      <c r="V2149" s="25" t="str">
        <f>VLOOKUP(A2149,Übersicht!$C$2:$N$67,12,FALSE)</f>
        <v>-</v>
      </c>
      <c r="W2149" s="25" t="str">
        <f>VLOOKUP(A2149,Übersicht!$C$2:$O$67,13,FALSE)</f>
        <v>-</v>
      </c>
      <c r="X2149" s="4" t="s">
        <v>67</v>
      </c>
    </row>
    <row r="2150" spans="1:24" x14ac:dyDescent="0.35">
      <c r="A2150">
        <v>2300</v>
      </c>
      <c r="B2150" t="s">
        <v>15</v>
      </c>
      <c r="C2150" s="21" t="s">
        <v>87</v>
      </c>
      <c r="D2150" s="21">
        <v>0</v>
      </c>
      <c r="E2150" s="21">
        <v>0</v>
      </c>
      <c r="F2150" s="3">
        <v>2144</v>
      </c>
      <c r="G2150" s="3">
        <v>5</v>
      </c>
      <c r="H2150" s="3">
        <v>1</v>
      </c>
      <c r="I2150" s="24">
        <v>1</v>
      </c>
      <c r="J2150" s="3">
        <v>1973</v>
      </c>
      <c r="K2150" s="4" t="e">
        <f>IF(M2150-(#REF!-J2150)&lt;=0,0,M2150-(#REF!-J2150))</f>
        <v>#REF!</v>
      </c>
      <c r="L2150" s="21">
        <f>VLOOKUP(A2150,Übersicht!$C$2:$F$67,4,FALSE)</f>
        <v>100</v>
      </c>
      <c r="M2150" s="21">
        <f>VLOOKUP(A2150,Übersicht!$C$2:$F$67,4,FALSE)</f>
        <v>100</v>
      </c>
      <c r="N2150" s="3" t="s">
        <v>67</v>
      </c>
      <c r="O2150" s="3">
        <v>1</v>
      </c>
      <c r="P2150" s="4">
        <f>VLOOKUP(A2150,Übersicht!$C$2:$I$67,7,FALSE)*100</f>
        <v>5</v>
      </c>
      <c r="Q2150" s="4" t="s">
        <v>67</v>
      </c>
      <c r="R2150" s="4">
        <f>VLOOKUP(A2150,Übersicht!$C$2:$J$67,8,FALSE)*100</f>
        <v>100</v>
      </c>
      <c r="S2150" s="4" t="str">
        <f>VLOOKUP(A2150,Übersicht!$C$2:$K$67,9,FALSE)</f>
        <v>-</v>
      </c>
      <c r="T2150" s="4" t="str">
        <f>VLOOKUP(A2150,Übersicht!$C$2:$L$67,10,FALSE)</f>
        <v>-</v>
      </c>
      <c r="U2150" s="26">
        <v>24139500</v>
      </c>
      <c r="V2150" s="25" t="str">
        <f>VLOOKUP(A2150,Übersicht!$C$2:$N$67,12,FALSE)</f>
        <v>-</v>
      </c>
      <c r="W2150" s="25" t="str">
        <f>VLOOKUP(A2150,Übersicht!$C$2:$O$67,13,FALSE)</f>
        <v>-</v>
      </c>
      <c r="X2150" s="4" t="s">
        <v>67</v>
      </c>
    </row>
    <row r="2151" spans="1:24" x14ac:dyDescent="0.35">
      <c r="A2151">
        <v>2300</v>
      </c>
      <c r="B2151" t="s">
        <v>15</v>
      </c>
      <c r="C2151" s="21" t="s">
        <v>87</v>
      </c>
      <c r="D2151" s="21">
        <v>0</v>
      </c>
      <c r="E2151" s="21">
        <v>0</v>
      </c>
      <c r="F2151" s="3">
        <v>2145</v>
      </c>
      <c r="G2151" s="3">
        <v>5</v>
      </c>
      <c r="H2151" s="3">
        <v>1</v>
      </c>
      <c r="I2151" s="24">
        <v>1</v>
      </c>
      <c r="J2151" s="3">
        <v>1972</v>
      </c>
      <c r="K2151" s="4" t="e">
        <f>IF(M2151-(#REF!-J2151)&lt;=0,0,M2151-(#REF!-J2151))</f>
        <v>#REF!</v>
      </c>
      <c r="L2151" s="21">
        <f>VLOOKUP(A2151,Übersicht!$C$2:$F$67,4,FALSE)</f>
        <v>100</v>
      </c>
      <c r="M2151" s="21">
        <f>VLOOKUP(A2151,Übersicht!$C$2:$F$67,4,FALSE)</f>
        <v>100</v>
      </c>
      <c r="N2151" s="3" t="s">
        <v>67</v>
      </c>
      <c r="O2151" s="3">
        <v>1</v>
      </c>
      <c r="P2151" s="4">
        <f>VLOOKUP(A2151,Übersicht!$C$2:$I$67,7,FALSE)*100</f>
        <v>5</v>
      </c>
      <c r="Q2151" s="4" t="s">
        <v>67</v>
      </c>
      <c r="R2151" s="4">
        <f>VLOOKUP(A2151,Übersicht!$C$2:$J$67,8,FALSE)*100</f>
        <v>100</v>
      </c>
      <c r="S2151" s="4" t="str">
        <f>VLOOKUP(A2151,Übersicht!$C$2:$K$67,9,FALSE)</f>
        <v>-</v>
      </c>
      <c r="T2151" s="4" t="str">
        <f>VLOOKUP(A2151,Übersicht!$C$2:$L$67,10,FALSE)</f>
        <v>-</v>
      </c>
      <c r="U2151" s="26">
        <v>23716000</v>
      </c>
      <c r="V2151" s="25" t="str">
        <f>VLOOKUP(A2151,Übersicht!$C$2:$N$67,12,FALSE)</f>
        <v>-</v>
      </c>
      <c r="W2151" s="25" t="str">
        <f>VLOOKUP(A2151,Übersicht!$C$2:$O$67,13,FALSE)</f>
        <v>-</v>
      </c>
      <c r="X2151" s="4" t="s">
        <v>67</v>
      </c>
    </row>
    <row r="2152" spans="1:24" x14ac:dyDescent="0.35">
      <c r="A2152">
        <v>2300</v>
      </c>
      <c r="B2152" t="s">
        <v>15</v>
      </c>
      <c r="C2152" s="21" t="s">
        <v>87</v>
      </c>
      <c r="D2152" s="21">
        <v>0</v>
      </c>
      <c r="E2152" s="21">
        <v>0</v>
      </c>
      <c r="F2152" s="3">
        <v>2146</v>
      </c>
      <c r="G2152" s="3">
        <v>5</v>
      </c>
      <c r="H2152" s="3">
        <v>1</v>
      </c>
      <c r="I2152" s="24">
        <v>1</v>
      </c>
      <c r="J2152" s="3">
        <v>1971</v>
      </c>
      <c r="K2152" s="4" t="e">
        <f>IF(M2152-(#REF!-J2152)&lt;=0,0,M2152-(#REF!-J2152))</f>
        <v>#REF!</v>
      </c>
      <c r="L2152" s="21">
        <f>VLOOKUP(A2152,Übersicht!$C$2:$F$67,4,FALSE)</f>
        <v>100</v>
      </c>
      <c r="M2152" s="21">
        <f>VLOOKUP(A2152,Übersicht!$C$2:$F$67,4,FALSE)</f>
        <v>100</v>
      </c>
      <c r="N2152" s="3" t="s">
        <v>67</v>
      </c>
      <c r="O2152" s="3">
        <v>1</v>
      </c>
      <c r="P2152" s="4">
        <f>VLOOKUP(A2152,Übersicht!$C$2:$I$67,7,FALSE)*100</f>
        <v>5</v>
      </c>
      <c r="Q2152" s="4" t="s">
        <v>67</v>
      </c>
      <c r="R2152" s="4">
        <f>VLOOKUP(A2152,Übersicht!$C$2:$J$67,8,FALSE)*100</f>
        <v>100</v>
      </c>
      <c r="S2152" s="4" t="str">
        <f>VLOOKUP(A2152,Übersicht!$C$2:$K$67,9,FALSE)</f>
        <v>-</v>
      </c>
      <c r="T2152" s="4" t="str">
        <f>VLOOKUP(A2152,Übersicht!$C$2:$L$67,10,FALSE)</f>
        <v>-</v>
      </c>
      <c r="U2152" s="26">
        <v>21175000</v>
      </c>
      <c r="V2152" s="25" t="str">
        <f>VLOOKUP(A2152,Übersicht!$C$2:$N$67,12,FALSE)</f>
        <v>-</v>
      </c>
      <c r="W2152" s="25" t="str">
        <f>VLOOKUP(A2152,Übersicht!$C$2:$O$67,13,FALSE)</f>
        <v>-</v>
      </c>
      <c r="X2152" s="4" t="s">
        <v>67</v>
      </c>
    </row>
    <row r="2153" spans="1:24" x14ac:dyDescent="0.35">
      <c r="A2153">
        <v>2300</v>
      </c>
      <c r="B2153" t="s">
        <v>15</v>
      </c>
      <c r="C2153" s="21" t="s">
        <v>87</v>
      </c>
      <c r="D2153" s="21">
        <v>0</v>
      </c>
      <c r="E2153" s="21">
        <v>0</v>
      </c>
      <c r="F2153" s="3">
        <v>2147</v>
      </c>
      <c r="G2153" s="3">
        <v>5</v>
      </c>
      <c r="H2153" s="3">
        <v>1</v>
      </c>
      <c r="I2153" s="24">
        <v>1</v>
      </c>
      <c r="J2153" s="3">
        <v>1962</v>
      </c>
      <c r="K2153" s="4" t="e">
        <f>IF(M2153-(#REF!-J2153)&lt;=0,0,M2153-(#REF!-J2153))</f>
        <v>#REF!</v>
      </c>
      <c r="L2153" s="21">
        <f>VLOOKUP(A2153,Übersicht!$C$2:$F$67,4,FALSE)</f>
        <v>100</v>
      </c>
      <c r="M2153" s="21">
        <f>VLOOKUP(A2153,Übersicht!$C$2:$F$67,4,FALSE)</f>
        <v>100</v>
      </c>
      <c r="N2153" s="3" t="s">
        <v>67</v>
      </c>
      <c r="O2153" s="3">
        <v>1</v>
      </c>
      <c r="P2153" s="4">
        <f>VLOOKUP(A2153,Übersicht!$C$2:$I$67,7,FALSE)*100</f>
        <v>5</v>
      </c>
      <c r="Q2153" s="4" t="s">
        <v>67</v>
      </c>
      <c r="R2153" s="4">
        <f>VLOOKUP(A2153,Übersicht!$C$2:$J$67,8,FALSE)*100</f>
        <v>100</v>
      </c>
      <c r="S2153" s="4" t="str">
        <f>VLOOKUP(A2153,Übersicht!$C$2:$K$67,9,FALSE)</f>
        <v>-</v>
      </c>
      <c r="T2153" s="4" t="str">
        <f>VLOOKUP(A2153,Übersicht!$C$2:$L$67,10,FALSE)</f>
        <v>-</v>
      </c>
      <c r="U2153" s="26">
        <v>7411250</v>
      </c>
      <c r="V2153" s="25" t="str">
        <f>VLOOKUP(A2153,Übersicht!$C$2:$N$67,12,FALSE)</f>
        <v>-</v>
      </c>
      <c r="W2153" s="25" t="str">
        <f>VLOOKUP(A2153,Übersicht!$C$2:$O$67,13,FALSE)</f>
        <v>-</v>
      </c>
      <c r="X2153" s="4" t="s">
        <v>67</v>
      </c>
    </row>
    <row r="2154" spans="1:24" x14ac:dyDescent="0.35">
      <c r="A2154">
        <v>2300</v>
      </c>
      <c r="B2154" t="s">
        <v>15</v>
      </c>
      <c r="C2154" s="21" t="s">
        <v>87</v>
      </c>
      <c r="D2154" s="21">
        <v>0</v>
      </c>
      <c r="E2154" s="21">
        <v>0</v>
      </c>
      <c r="F2154" s="3">
        <v>2148</v>
      </c>
      <c r="G2154" s="3">
        <v>5</v>
      </c>
      <c r="H2154" s="3">
        <v>1</v>
      </c>
      <c r="I2154" s="24">
        <v>1</v>
      </c>
      <c r="J2154" s="3">
        <v>1956</v>
      </c>
      <c r="K2154" s="4" t="e">
        <f>IF(M2154-(#REF!-J2154)&lt;=0,0,M2154-(#REF!-J2154))</f>
        <v>#REF!</v>
      </c>
      <c r="L2154" s="21">
        <f>VLOOKUP(A2154,Übersicht!$C$2:$F$67,4,FALSE)</f>
        <v>100</v>
      </c>
      <c r="M2154" s="21">
        <f>VLOOKUP(A2154,Übersicht!$C$2:$F$67,4,FALSE)</f>
        <v>100</v>
      </c>
      <c r="N2154" s="3" t="s">
        <v>67</v>
      </c>
      <c r="O2154" s="3">
        <v>1</v>
      </c>
      <c r="P2154" s="4">
        <f>VLOOKUP(A2154,Übersicht!$C$2:$I$67,7,FALSE)*100</f>
        <v>5</v>
      </c>
      <c r="Q2154" s="4" t="s">
        <v>67</v>
      </c>
      <c r="R2154" s="4">
        <f>VLOOKUP(A2154,Übersicht!$C$2:$J$67,8,FALSE)*100</f>
        <v>100</v>
      </c>
      <c r="S2154" s="4" t="str">
        <f>VLOOKUP(A2154,Übersicht!$C$2:$K$67,9,FALSE)</f>
        <v>-</v>
      </c>
      <c r="T2154" s="4" t="str">
        <f>VLOOKUP(A2154,Übersicht!$C$2:$L$67,10,FALSE)</f>
        <v>-</v>
      </c>
      <c r="U2154" s="26">
        <v>45181097.5</v>
      </c>
      <c r="V2154" s="25" t="str">
        <f>VLOOKUP(A2154,Übersicht!$C$2:$N$67,12,FALSE)</f>
        <v>-</v>
      </c>
      <c r="W2154" s="25" t="str">
        <f>VLOOKUP(A2154,Übersicht!$C$2:$O$67,13,FALSE)</f>
        <v>-</v>
      </c>
      <c r="X2154" s="4" t="s">
        <v>67</v>
      </c>
    </row>
    <row r="2155" spans="1:24" x14ac:dyDescent="0.35">
      <c r="A2155">
        <v>2300</v>
      </c>
      <c r="B2155" t="s">
        <v>15</v>
      </c>
      <c r="C2155" s="21" t="s">
        <v>87</v>
      </c>
      <c r="D2155" s="21">
        <v>0</v>
      </c>
      <c r="E2155" s="21">
        <v>0</v>
      </c>
      <c r="F2155" s="3">
        <v>2149</v>
      </c>
      <c r="G2155" s="3">
        <v>5</v>
      </c>
      <c r="H2155" s="3">
        <v>1</v>
      </c>
      <c r="I2155" s="24">
        <v>1</v>
      </c>
      <c r="J2155" s="3">
        <v>1954</v>
      </c>
      <c r="K2155" s="4" t="e">
        <f>IF(M2155-(#REF!-J2155)&lt;=0,0,M2155-(#REF!-J2155))</f>
        <v>#REF!</v>
      </c>
      <c r="L2155" s="21">
        <f>VLOOKUP(A2155,Übersicht!$C$2:$F$67,4,FALSE)</f>
        <v>100</v>
      </c>
      <c r="M2155" s="21">
        <f>VLOOKUP(A2155,Übersicht!$C$2:$F$67,4,FALSE)</f>
        <v>100</v>
      </c>
      <c r="N2155" s="3" t="s">
        <v>67</v>
      </c>
      <c r="O2155" s="3">
        <v>1</v>
      </c>
      <c r="P2155" s="4">
        <f>VLOOKUP(A2155,Übersicht!$C$2:$I$67,7,FALSE)*100</f>
        <v>5</v>
      </c>
      <c r="Q2155" s="4" t="s">
        <v>67</v>
      </c>
      <c r="R2155" s="4">
        <f>VLOOKUP(A2155,Übersicht!$C$2:$J$67,8,FALSE)*100</f>
        <v>100</v>
      </c>
      <c r="S2155" s="4" t="str">
        <f>VLOOKUP(A2155,Übersicht!$C$2:$K$67,9,FALSE)</f>
        <v>-</v>
      </c>
      <c r="T2155" s="4" t="str">
        <f>VLOOKUP(A2155,Übersicht!$C$2:$L$67,10,FALSE)</f>
        <v>-</v>
      </c>
      <c r="U2155" s="26">
        <v>26087600</v>
      </c>
      <c r="V2155" s="25" t="str">
        <f>VLOOKUP(A2155,Übersicht!$C$2:$N$67,12,FALSE)</f>
        <v>-</v>
      </c>
      <c r="W2155" s="25" t="str">
        <f>VLOOKUP(A2155,Übersicht!$C$2:$O$67,13,FALSE)</f>
        <v>-</v>
      </c>
      <c r="X2155" s="4" t="s">
        <v>67</v>
      </c>
    </row>
  </sheetData>
  <autoFilter ref="A6:X2155" xr:uid="{B97729D3-DAF0-4642-A85A-84EACE82343B}"/>
  <mergeCells count="18">
    <mergeCell ref="G3:G5"/>
    <mergeCell ref="A3:A5"/>
    <mergeCell ref="B3:B5"/>
    <mergeCell ref="C3:C5"/>
    <mergeCell ref="D3:D5"/>
    <mergeCell ref="F3:F5"/>
    <mergeCell ref="U3:X4"/>
    <mergeCell ref="H3:H5"/>
    <mergeCell ref="I3:I5"/>
    <mergeCell ref="J3:J5"/>
    <mergeCell ref="K3:K5"/>
    <mergeCell ref="L3:L5"/>
    <mergeCell ref="M3:M5"/>
    <mergeCell ref="N3:N5"/>
    <mergeCell ref="O3:O5"/>
    <mergeCell ref="P3:P5"/>
    <mergeCell ref="Q3:Q5"/>
    <mergeCell ref="R3:T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Übersicht</vt:lpstr>
      <vt:lpstr>MKG (best case)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Sperlich</dc:creator>
  <cp:lastModifiedBy>Jonas Sperlich</cp:lastModifiedBy>
  <dcterms:created xsi:type="dcterms:W3CDTF">2021-08-19T06:45:43Z</dcterms:created>
  <dcterms:modified xsi:type="dcterms:W3CDTF">2022-11-29T13:08:29Z</dcterms:modified>
</cp:coreProperties>
</file>