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84804AC8-9EC5-4475-BD65-48E7534F1311}" xr6:coauthVersionLast="36" xr6:coauthVersionMax="36" xr10:uidLastSave="{00000000-0000-0000-0000-000000000000}"/>
  <bookViews>
    <workbookView xWindow="240" yWindow="285" windowWidth="11730" windowHeight="7830" activeTab="1" xr2:uid="{00000000-000D-0000-FFFF-FFFF00000000}"/>
  </bookViews>
  <sheets>
    <sheet name="Übersicht" sheetId="1" r:id="rId1"/>
    <sheet name="Teil 1" sheetId="5" r:id="rId2"/>
    <sheet name="Teil 2" sheetId="6" r:id="rId3"/>
    <sheet name="Teil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2" i="1" l="1"/>
  <c r="M21" i="1"/>
  <c r="M15" i="1"/>
  <c r="M24" i="1"/>
  <c r="M23" i="1"/>
  <c r="M20" i="1"/>
  <c r="M19" i="1"/>
  <c r="M18" i="1"/>
  <c r="M17" i="1"/>
  <c r="M16" i="1"/>
  <c r="M14" i="1"/>
  <c r="M13" i="1"/>
  <c r="A3" i="4" l="1"/>
  <c r="A3" i="6"/>
  <c r="A3" i="5"/>
  <c r="O33" i="6"/>
  <c r="G24" i="1" s="1"/>
  <c r="I24" i="1" s="1"/>
  <c r="N33" i="6"/>
  <c r="G23" i="1" s="1"/>
  <c r="I23" i="1" s="1"/>
  <c r="M33" i="6"/>
  <c r="G22" i="1" s="1"/>
  <c r="I22" i="1" s="1"/>
  <c r="L33" i="6"/>
  <c r="G21" i="1" s="1"/>
  <c r="I21" i="1" s="1"/>
  <c r="K33" i="6"/>
  <c r="G20" i="1" s="1"/>
  <c r="I20" i="1" s="1"/>
  <c r="J33" i="6"/>
  <c r="G19" i="1" s="1"/>
  <c r="I19" i="1" s="1"/>
  <c r="I33" i="6"/>
  <c r="G18" i="1" s="1"/>
  <c r="I18" i="1" s="1"/>
  <c r="H33" i="6"/>
  <c r="G17" i="1" s="1"/>
  <c r="I17" i="1" s="1"/>
  <c r="G33" i="6"/>
  <c r="G16" i="1" s="1"/>
  <c r="I16" i="1" s="1"/>
  <c r="F33" i="6"/>
  <c r="G15" i="1" s="1"/>
  <c r="I15" i="1" s="1"/>
  <c r="E33" i="6"/>
  <c r="G14" i="1" s="1"/>
  <c r="I14" i="1" s="1"/>
  <c r="D33" i="6"/>
  <c r="G13" i="1" s="1"/>
  <c r="I13" i="1" s="1"/>
  <c r="C33" i="6"/>
  <c r="E6" i="1" s="1"/>
  <c r="H13" i="1" s="1"/>
  <c r="O4" i="6"/>
  <c r="N4" i="6"/>
  <c r="M4" i="6"/>
  <c r="L4" i="6"/>
  <c r="K4" i="6"/>
  <c r="J4" i="6"/>
  <c r="I4" i="6"/>
  <c r="H4" i="6"/>
  <c r="G4" i="6"/>
  <c r="F4" i="6"/>
  <c r="E4" i="6"/>
  <c r="D4" i="6"/>
  <c r="O90" i="5"/>
  <c r="D24" i="1" s="1"/>
  <c r="F24" i="1" s="1"/>
  <c r="N90" i="5"/>
  <c r="D23" i="1" s="1"/>
  <c r="F23" i="1" s="1"/>
  <c r="M90" i="5"/>
  <c r="D22" i="1" s="1"/>
  <c r="F22" i="1" s="1"/>
  <c r="L90" i="5"/>
  <c r="D21" i="1" s="1"/>
  <c r="F21" i="1" s="1"/>
  <c r="K90" i="5"/>
  <c r="D20" i="1" s="1"/>
  <c r="F20" i="1" s="1"/>
  <c r="J90" i="5"/>
  <c r="D19" i="1" s="1"/>
  <c r="F19" i="1" s="1"/>
  <c r="I90" i="5"/>
  <c r="D18" i="1" s="1"/>
  <c r="F18" i="1" s="1"/>
  <c r="H90" i="5"/>
  <c r="D17" i="1" s="1"/>
  <c r="F17" i="1" s="1"/>
  <c r="G90" i="5"/>
  <c r="D16" i="1" s="1"/>
  <c r="F16" i="1" s="1"/>
  <c r="F90" i="5"/>
  <c r="D15" i="1" s="1"/>
  <c r="F15" i="1" s="1"/>
  <c r="E90" i="5"/>
  <c r="D14" i="1" s="1"/>
  <c r="F14" i="1" s="1"/>
  <c r="D90" i="5"/>
  <c r="D13" i="1" s="1"/>
  <c r="F13" i="1" s="1"/>
  <c r="C90" i="5"/>
  <c r="E5" i="1" s="1"/>
  <c r="O4" i="5"/>
  <c r="N4" i="5"/>
  <c r="M4" i="5"/>
  <c r="L4" i="5"/>
  <c r="K4" i="5"/>
  <c r="J4" i="5"/>
  <c r="I4" i="5"/>
  <c r="H4" i="5"/>
  <c r="G4" i="5"/>
  <c r="F4" i="5"/>
  <c r="E4" i="5"/>
  <c r="D4" i="5"/>
  <c r="O4" i="4"/>
  <c r="N4" i="4"/>
  <c r="M4" i="4"/>
  <c r="L4" i="4"/>
  <c r="K4" i="4"/>
  <c r="J4" i="4"/>
  <c r="I4" i="4"/>
  <c r="H4" i="4"/>
  <c r="G4" i="4"/>
  <c r="F4" i="4"/>
  <c r="E4" i="4"/>
  <c r="D4" i="4"/>
  <c r="J15" i="1"/>
  <c r="L15" i="1" s="1"/>
  <c r="D30" i="4"/>
  <c r="J13" i="1" s="1"/>
  <c r="L13" i="1" s="1"/>
  <c r="E30" i="4"/>
  <c r="J14" i="1" s="1"/>
  <c r="L14" i="1" s="1"/>
  <c r="F30" i="4"/>
  <c r="G30" i="4"/>
  <c r="J16" i="1" s="1"/>
  <c r="L16" i="1" s="1"/>
  <c r="H30" i="4"/>
  <c r="J17" i="1" s="1"/>
  <c r="L17" i="1" s="1"/>
  <c r="I30" i="4"/>
  <c r="J18" i="1" s="1"/>
  <c r="L18" i="1" s="1"/>
  <c r="J30" i="4"/>
  <c r="J19" i="1" s="1"/>
  <c r="L19" i="1" s="1"/>
  <c r="K30" i="4"/>
  <c r="J20" i="1" s="1"/>
  <c r="L20" i="1" s="1"/>
  <c r="L30" i="4"/>
  <c r="J21" i="1" s="1"/>
  <c r="L21" i="1" s="1"/>
  <c r="M30" i="4"/>
  <c r="J22" i="1" s="1"/>
  <c r="L22" i="1" s="1"/>
  <c r="N30" i="4"/>
  <c r="J23" i="1" s="1"/>
  <c r="L23" i="1" s="1"/>
  <c r="O30" i="4"/>
  <c r="J24" i="1" s="1"/>
  <c r="L24" i="1" s="1"/>
  <c r="C30" i="4"/>
  <c r="E7" i="1" s="1"/>
  <c r="K13" i="1" s="1"/>
  <c r="D8" i="1"/>
  <c r="E13" i="1" l="1"/>
  <c r="N19" i="1"/>
  <c r="N23" i="1"/>
  <c r="O23" i="1" s="1"/>
  <c r="N17" i="1"/>
  <c r="O17" i="1" s="1"/>
  <c r="N21" i="1"/>
  <c r="O21" i="1" s="1"/>
  <c r="N15" i="1"/>
  <c r="O15" i="1" s="1"/>
  <c r="N16" i="1"/>
  <c r="O16" i="1" s="1"/>
  <c r="N20" i="1"/>
  <c r="O20" i="1" s="1"/>
  <c r="N24" i="1"/>
  <c r="O24" i="1" s="1"/>
  <c r="N13" i="1"/>
  <c r="N14" i="1"/>
  <c r="N18" i="1"/>
  <c r="O18" i="1" s="1"/>
  <c r="N22" i="1"/>
  <c r="O22" i="1" s="1"/>
  <c r="E14" i="1"/>
  <c r="E18" i="1"/>
  <c r="E22" i="1"/>
  <c r="E15" i="1"/>
  <c r="E19" i="1"/>
  <c r="O19" i="1" s="1"/>
  <c r="E23" i="1"/>
  <c r="E16" i="1"/>
  <c r="E20" i="1"/>
  <c r="E24" i="1"/>
  <c r="E17" i="1"/>
  <c r="E21" i="1"/>
  <c r="H17" i="1"/>
  <c r="H21" i="1"/>
  <c r="H18" i="1"/>
  <c r="H15" i="1"/>
  <c r="H23" i="1"/>
  <c r="H16" i="1"/>
  <c r="H14" i="1"/>
  <c r="H22" i="1"/>
  <c r="H19" i="1"/>
  <c r="H20" i="1"/>
  <c r="H24" i="1"/>
  <c r="G25" i="1"/>
  <c r="D25" i="1"/>
  <c r="K16" i="1"/>
  <c r="K15" i="1"/>
  <c r="K19" i="1"/>
  <c r="K23" i="1"/>
  <c r="K22" i="1"/>
  <c r="K18" i="1"/>
  <c r="K14" i="1"/>
  <c r="K21" i="1"/>
  <c r="K17" i="1"/>
  <c r="K24" i="1"/>
  <c r="K20" i="1"/>
  <c r="O14" i="1" l="1"/>
  <c r="O13" i="1"/>
  <c r="H25" i="1"/>
  <c r="E25" i="1"/>
  <c r="K25" i="1"/>
  <c r="J25" i="1"/>
  <c r="O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Wird aus Einzelblatt der LB entnommen</t>
        </r>
      </text>
    </comment>
    <comment ref="D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muss 100% ergeben</t>
        </r>
      </text>
    </comment>
    <comment ref="C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Lehrgang eintragen</t>
        </r>
      </text>
    </comment>
    <comment ref="F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LBV absolviert?
x = ja
o = nein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LBV absolviert?
x = ja
o = nein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LBV absolviert?
x = ja
o = nein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LBV absolviert?
x = ja
o = nein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Total </t>
        </r>
        <r>
          <rPr>
            <sz val="9"/>
            <color indexed="81"/>
            <rFont val="Tahoma"/>
            <family val="2"/>
          </rPr>
          <t>Gewichtungspunkte pro Teilnehmer (falls ein TN nicht alle Teile absolviert)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4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Ultimativ entscheidet der Lehrbetrieb!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<sst xmlns="http://schemas.openxmlformats.org/spreadsheetml/2006/main" count="148" uniqueCount="101">
  <si>
    <t>Thema</t>
  </si>
  <si>
    <t>Max. Punkte</t>
  </si>
  <si>
    <t>TOTAL</t>
  </si>
  <si>
    <t>Lernende</t>
  </si>
  <si>
    <t>Nr.</t>
  </si>
  <si>
    <t>Punkte</t>
  </si>
  <si>
    <t>Note</t>
  </si>
  <si>
    <t>Total</t>
  </si>
  <si>
    <t>Gewicht</t>
  </si>
  <si>
    <t>Erfüllungskriterium</t>
  </si>
  <si>
    <t>Aufgabe</t>
  </si>
  <si>
    <t>Vorname</t>
  </si>
  <si>
    <t>Nachname</t>
  </si>
  <si>
    <t>Max. Pkte</t>
  </si>
  <si>
    <t>abs.</t>
  </si>
  <si>
    <t>Zurück zur Übersicht</t>
  </si>
  <si>
    <t>= bitte Ausfüllen</t>
  </si>
  <si>
    <t>= Wert ist höher als Max. Punkte</t>
  </si>
  <si>
    <t>Legende</t>
  </si>
  <si>
    <t>Blockprüfung #A</t>
  </si>
  <si>
    <t>Blockprojekt #A</t>
  </si>
  <si>
    <t>Teil 1</t>
  </si>
  <si>
    <t>Teil 2</t>
  </si>
  <si>
    <t>Teil 3</t>
  </si>
  <si>
    <t>Prüfungsteile</t>
  </si>
  <si>
    <t>Team &amp; Persönlichkeit</t>
  </si>
  <si>
    <t>Vier Ohren-Modell</t>
  </si>
  <si>
    <t>2. Selbstoffenbarung</t>
  </si>
  <si>
    <t>1. Sachinhalt</t>
  </si>
  <si>
    <t>3. Beziehung</t>
  </si>
  <si>
    <t>4. Apell</t>
  </si>
  <si>
    <t>Gruppenprozess</t>
  </si>
  <si>
    <t>Straight Talk</t>
  </si>
  <si>
    <r>
      <t xml:space="preserve">1. Forming: 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Unsicherheit</t>
    </r>
  </si>
  <si>
    <r>
      <t xml:space="preserve">3. Norming: 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Zusammengehörigkeitsgefühl 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Harmonie</t>
    </r>
  </si>
  <si>
    <r>
      <t xml:space="preserve">2. Storming: 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Konfrontation 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Flucht</t>
    </r>
  </si>
  <si>
    <r>
      <t xml:space="preserve">4. Performing: 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Arbeitsfähigkeit 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Sicherheit
</t>
    </r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Rollen</t>
    </r>
  </si>
  <si>
    <t>Antwort1 (Mit Adrian reden)</t>
  </si>
  <si>
    <t>Leitfaden &amp; Regelungen</t>
  </si>
  <si>
    <t>Notenkontrollblatt: monatlich</t>
  </si>
  <si>
    <t>Arbeitsjournal: gar nicht</t>
  </si>
  <si>
    <t>Zeiterfassung: täglich</t>
  </si>
  <si>
    <t>Absenzen im ESS: spätestens vor Monatsabschluss</t>
  </si>
  <si>
    <t>"Wochenmail": gar nicht</t>
  </si>
  <si>
    <t>Monatsabschluss im ESS:  5 Arbeitstag des Folgemonats</t>
  </si>
  <si>
    <t>Regelmässige Arbeiten</t>
  </si>
  <si>
    <t>Sprachaufenthalt</t>
  </si>
  <si>
    <t>A) Kosten Lernender: 1225.5</t>
  </si>
  <si>
    <t>A) Kosten AXA: 1225.5</t>
  </si>
  <si>
    <t>B) Arbeitstage: 9</t>
  </si>
  <si>
    <t>B) Feiertage: 1</t>
  </si>
  <si>
    <t>B) Geschenkte Tage: 6.75</t>
  </si>
  <si>
    <t>B) Ferientage: 2.25</t>
  </si>
  <si>
    <t>1. = b</t>
  </si>
  <si>
    <t>3. = d oder a</t>
  </si>
  <si>
    <t>2. = a oder d</t>
  </si>
  <si>
    <t>4. = e</t>
  </si>
  <si>
    <t>5. = c</t>
  </si>
  <si>
    <t>C) Reihenfolge:</t>
  </si>
  <si>
    <r>
      <rPr>
        <sz val="8"/>
        <color theme="1"/>
        <rFont val="Wingdings"/>
        <charset val="2"/>
      </rPr>
      <t>q</t>
    </r>
    <r>
      <rPr>
        <sz val="8"/>
        <color theme="1"/>
        <rFont val="Calibri"/>
        <family val="2"/>
        <scheme val="minor"/>
      </rPr>
      <t xml:space="preserve"> (KORREKT) mindestens 2 Wochen Ferien pro Jahr müssen am Stück bezogen werden</t>
    </r>
  </si>
  <si>
    <r>
      <rPr>
        <sz val="8"/>
        <color theme="1"/>
        <rFont val="Wingdings"/>
        <charset val="2"/>
      </rPr>
      <t>q</t>
    </r>
    <r>
      <rPr>
        <sz val="8"/>
        <color theme="1"/>
        <rFont val="Calibri"/>
        <family val="2"/>
        <scheme val="minor"/>
      </rPr>
      <t xml:space="preserve"> (KORREKT) die Lernenden haben 6 Wochen Ferien pro Jahr</t>
    </r>
  </si>
  <si>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(FALSCH) Lernende können bis zu 2 Wochen unbezahlte Ferien pro Jahr nehmen</t>
    </r>
  </si>
  <si>
    <r>
      <rPr>
        <sz val="8"/>
        <color theme="1"/>
        <rFont val="Wingdings"/>
        <charset val="2"/>
      </rPr>
      <t>q</t>
    </r>
    <r>
      <rPr>
        <sz val="8"/>
        <color theme="1"/>
        <rFont val="Calibri"/>
        <family val="2"/>
        <scheme val="minor"/>
      </rPr>
      <t xml:space="preserve"> (KORREKT) Ferien müssen vorgängig im "ESS" eingetragen werden</t>
    </r>
  </si>
  <si>
    <r>
      <rPr>
        <sz val="8"/>
        <rFont val="Wingdings"/>
        <charset val="2"/>
      </rPr>
      <t>þ</t>
    </r>
    <r>
      <rPr>
        <sz val="8"/>
        <rFont val="Calibri"/>
        <family val="2"/>
        <scheme val="minor"/>
      </rPr>
      <t xml:space="preserve"> (FALSCH) Der Berufsbildner muss vorgängig informiert werden, mit wem und wohin man in die Ferien geht</t>
    </r>
  </si>
  <si>
    <r>
      <rPr>
        <sz val="8"/>
        <color theme="1"/>
        <rFont val="Wingdings"/>
        <charset val="2"/>
      </rPr>
      <t>q</t>
    </r>
    <r>
      <rPr>
        <sz val="8"/>
        <color theme="1"/>
        <rFont val="Calibri"/>
        <family val="2"/>
        <scheme val="minor"/>
      </rPr>
      <t xml:space="preserve"> (KORREKT) Die Ferien-Abwesenheit muss im Outlook-Kalender eingetragen werden</t>
    </r>
  </si>
  <si>
    <r>
      <rPr>
        <sz val="8"/>
        <color theme="1"/>
        <rFont val="Wingdings"/>
        <charset val="2"/>
      </rPr>
      <t>þ</t>
    </r>
    <r>
      <rPr>
        <sz val="8"/>
        <color theme="1"/>
        <rFont val="Calibri"/>
        <family val="2"/>
        <scheme val="minor"/>
      </rPr>
      <t xml:space="preserve"> (FALSCH) Für die Teilnahme an Jugendlagern (z.B. J&amp;S) schenkt einem die AXA eine Woche Urlaub</t>
    </r>
  </si>
  <si>
    <r>
      <rPr>
        <sz val="8"/>
        <color theme="1"/>
        <rFont val="Wingdings"/>
        <charset val="2"/>
      </rPr>
      <t>q</t>
    </r>
    <r>
      <rPr>
        <sz val="8"/>
        <color theme="1"/>
        <rFont val="Calibri"/>
        <family val="2"/>
        <scheme val="minor"/>
      </rPr>
      <t xml:space="preserve"> (KORREKT) Der Lehrbetrieb entscheidet über den Zeitpunkt meiner Ferien</t>
    </r>
  </si>
  <si>
    <t>Ferien / Falsche Aussagen</t>
  </si>
  <si>
    <t>Selbstorganisation</t>
  </si>
  <si>
    <t>Informationssuche in Intranet &amp; Community</t>
  </si>
  <si>
    <t xml:space="preserve">Tel. Mitarbeiterberatung: 052 </t>
  </si>
  <si>
    <t xml:space="preserve">Link zu ESS: </t>
  </si>
  <si>
    <t>Java Befehle: (brauchbare Quelle)</t>
  </si>
  <si>
    <t>HTML/CSS etc.:  (brauchbare Quelle)</t>
  </si>
  <si>
    <t>Java Forum:  (brauchbare Quelle)</t>
  </si>
  <si>
    <t>Speicherkonzept (elektronisch)</t>
  </si>
  <si>
    <t>Kriterium 1</t>
  </si>
  <si>
    <t>Kriterium 2</t>
  </si>
  <si>
    <t>Kriterium 3</t>
  </si>
  <si>
    <t>Office: Word</t>
  </si>
  <si>
    <t>Office: Excel</t>
  </si>
  <si>
    <t>Office: Powerpoint</t>
  </si>
  <si>
    <t>Office: Outlook</t>
  </si>
  <si>
    <t>Serientermin erstellen</t>
  </si>
  <si>
    <t>Meeting erstellen</t>
  </si>
  <si>
    <t>Meeting annehmen / absagen</t>
  </si>
  <si>
    <t>Programmdesign &amp; Java</t>
  </si>
  <si>
    <t>Kriterium 4</t>
  </si>
  <si>
    <t>Kriterium 5</t>
  </si>
  <si>
    <t>Jackson anhand Nassi (elektronisch)</t>
  </si>
  <si>
    <t>Jackson zu Aufgabenstellung (elektronisch)</t>
  </si>
  <si>
    <t>Java Programmieren (elektronisch)</t>
  </si>
  <si>
    <t>Java Fehlersuche (Papier)</t>
  </si>
  <si>
    <t>ITS 2017</t>
  </si>
  <si>
    <t>IT Helpdesk: 052 218 81 81</t>
  </si>
  <si>
    <t>AXA Hotline: 0800 809 809</t>
  </si>
  <si>
    <t>Lehrlingsseite: it-lehre.ch oder axa.ch/lehre</t>
  </si>
  <si>
    <t>Gew.</t>
  </si>
  <si>
    <t>Marc</t>
  </si>
  <si>
    <t>Christian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</si>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</sst>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i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Wingdings"/>
      <charset val="2"/>
    </font>
    <font>
      <sz val="8"/>
      <color theme="1"/>
      <name val="Wingdings"/>
      <charset val="2"/>
    </font>
    <font>
      <sz val="8"/>
      <color theme="1"/>
      <name val="Calibri"/>
      <family val="2"/>
      <charset val="2"/>
      <scheme val="minor"/>
    </font>
    <font>
      <sz val="8"/>
      <name val="Calibri"/>
      <family val="2"/>
      <charset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FF96"/>
        <bgColor indexed="64"/>
      </patternFill>
    </fill>
    <fill>
      <patternFill patternType="solid">
        <fgColor rgb="FFFFFF96"/>
        <bgColor indexed="64"/>
      </patternFill>
    </fill>
    <fill>
      <patternFill patternType="solid">
        <fgColor rgb="FFFF96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B464"/>
        <bgColor indexed="64"/>
      </patternFill>
    </fill>
    <fill>
      <patternFill patternType="solid">
        <fgColor rgb="FFD1D1D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/>
    <xf numFmtId="0" fontId="5" fillId="0" borderId="0" xfId="0" applyFont="1"/>
    <xf numFmtId="0" fontId="3" fillId="4" borderId="0" xfId="0" applyFont="1" applyFill="1"/>
    <xf numFmtId="0" fontId="6" fillId="0" borderId="0" xfId="0" applyFont="1"/>
    <xf numFmtId="0" fontId="10" fillId="0" borderId="0" xfId="0" applyFont="1"/>
    <xf numFmtId="0" fontId="0" fillId="3" borderId="1" xfId="0" applyFill="1" applyBorder="1"/>
    <xf numFmtId="0" fontId="1" fillId="3" borderId="1" xfId="0" applyFont="1" applyFill="1" applyBorder="1"/>
    <xf numFmtId="0" fontId="15" fillId="7" borderId="2" xfId="1" applyFont="1" applyFill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4" fillId="7" borderId="0" xfId="0" applyFont="1" applyFill="1"/>
    <xf numFmtId="0" fontId="5" fillId="6" borderId="0" xfId="0" applyFont="1" applyFill="1"/>
    <xf numFmtId="0" fontId="6" fillId="6" borderId="0" xfId="0" applyFont="1" applyFill="1"/>
    <xf numFmtId="0" fontId="2" fillId="6" borderId="0" xfId="0" applyFont="1" applyFill="1"/>
    <xf numFmtId="0" fontId="4" fillId="6" borderId="0" xfId="0" applyFont="1" applyFill="1"/>
    <xf numFmtId="0" fontId="5" fillId="8" borderId="0" xfId="0" applyFont="1" applyFill="1"/>
    <xf numFmtId="0" fontId="6" fillId="8" borderId="0" xfId="0" applyFont="1" applyFill="1"/>
    <xf numFmtId="0" fontId="4" fillId="8" borderId="0" xfId="0" applyFont="1" applyFill="1"/>
    <xf numFmtId="0" fontId="13" fillId="3" borderId="0" xfId="0" applyFont="1" applyFill="1"/>
    <xf numFmtId="0" fontId="13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5" fillId="8" borderId="2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2" borderId="0" xfId="0" applyFont="1" applyFill="1" applyBorder="1" applyAlignment="1">
      <alignment wrapText="1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/>
    <xf numFmtId="0" fontId="2" fillId="2" borderId="5" xfId="0" applyFont="1" applyFill="1" applyBorder="1"/>
    <xf numFmtId="164" fontId="12" fillId="2" borderId="1" xfId="0" applyNumberFormat="1" applyFont="1" applyFill="1" applyBorder="1" applyAlignment="1">
      <alignment horizontal="center" vertical="center"/>
    </xf>
    <xf numFmtId="9" fontId="0" fillId="0" borderId="4" xfId="0" applyNumberFormat="1" applyBorder="1" applyProtection="1">
      <protection locked="0"/>
    </xf>
    <xf numFmtId="0" fontId="2" fillId="0" borderId="4" xfId="0" applyFont="1" applyBorder="1" applyProtection="1">
      <protection locked="0"/>
    </xf>
    <xf numFmtId="0" fontId="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7" fillId="2" borderId="0" xfId="0" applyFont="1" applyFill="1" applyBorder="1" applyAlignment="1"/>
    <xf numFmtId="0" fontId="15" fillId="6" borderId="2" xfId="1" applyFont="1" applyFill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 vertical="center"/>
    </xf>
    <xf numFmtId="164" fontId="12" fillId="7" borderId="1" xfId="0" applyNumberFormat="1" applyFont="1" applyFill="1" applyBorder="1" applyAlignment="1">
      <alignment horizontal="center" vertical="center"/>
    </xf>
    <xf numFmtId="164" fontId="12" fillId="8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0" fillId="9" borderId="1" xfId="0" applyFill="1" applyBorder="1"/>
    <xf numFmtId="0" fontId="0" fillId="0" borderId="0" xfId="0" quotePrefix="1"/>
    <xf numFmtId="0" fontId="0" fillId="5" borderId="1" xfId="0" applyFill="1" applyBorder="1"/>
    <xf numFmtId="0" fontId="18" fillId="0" borderId="0" xfId="0" quotePrefix="1" applyFont="1"/>
    <xf numFmtId="0" fontId="19" fillId="0" borderId="0" xfId="0" applyFont="1"/>
    <xf numFmtId="0" fontId="12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wrapText="1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6" fillId="0" borderId="0" xfId="0" applyFont="1" applyBorder="1" applyAlignment="1"/>
    <xf numFmtId="0" fontId="6" fillId="0" borderId="4" xfId="0" applyFont="1" applyBorder="1" applyAlignment="1" applyProtection="1">
      <protection locked="0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right" vertical="top"/>
    </xf>
    <xf numFmtId="9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17" fillId="2" borderId="0" xfId="0" applyFont="1" applyFill="1" applyBorder="1" applyAlignment="1">
      <alignment vertical="top" wrapText="1"/>
    </xf>
    <xf numFmtId="0" fontId="7" fillId="11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/>
    <xf numFmtId="0" fontId="2" fillId="0" borderId="4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/>
    <xf numFmtId="0" fontId="1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vertical="top"/>
      <protection locked="0"/>
    </xf>
    <xf numFmtId="0" fontId="11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alignment vertical="top" wrapText="1"/>
      <protection locked="0"/>
    </xf>
    <xf numFmtId="49" fontId="12" fillId="0" borderId="1" xfId="0" applyNumberFormat="1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21" fillId="0" borderId="1" xfId="0" applyFont="1" applyBorder="1" applyAlignment="1" applyProtection="1">
      <alignment vertical="top" wrapText="1"/>
      <protection locked="0"/>
    </xf>
    <xf numFmtId="0" fontId="16" fillId="11" borderId="3" xfId="1" applyFont="1" applyFill="1" applyBorder="1" applyAlignment="1">
      <alignment horizontal="center"/>
    </xf>
    <xf numFmtId="0" fontId="14" fillId="0" borderId="0" xfId="1"/>
    <xf numFmtId="0" fontId="10" fillId="0" borderId="1" xfId="0" applyFont="1" applyBorder="1" applyAlignment="1" applyProtection="1">
      <alignment vertical="top" wrapText="1"/>
      <protection locked="0"/>
    </xf>
    <xf numFmtId="0" fontId="24" fillId="0" borderId="1" xfId="0" applyFont="1" applyBorder="1" applyAlignment="1" applyProtection="1">
      <alignment vertical="top" wrapText="1"/>
      <protection locked="0"/>
    </xf>
    <xf numFmtId="0" fontId="25" fillId="0" borderId="1" xfId="0" applyFont="1" applyBorder="1" applyAlignment="1" applyProtection="1">
      <alignment vertical="top" wrapText="1"/>
      <protection locked="0"/>
    </xf>
    <xf numFmtId="0" fontId="20" fillId="0" borderId="1" xfId="0" applyFont="1" applyBorder="1" applyAlignment="1" applyProtection="1">
      <alignment vertical="top" wrapText="1"/>
      <protection locked="0"/>
    </xf>
    <xf numFmtId="0" fontId="7" fillId="12" borderId="1" xfId="0" applyFont="1" applyFill="1" applyBorder="1" applyAlignment="1">
      <alignment horizontal="center"/>
    </xf>
    <xf numFmtId="164" fontId="6" fillId="12" borderId="1" xfId="0" applyNumberFormat="1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5" fillId="6" borderId="1" xfId="1" applyFont="1" applyFill="1" applyBorder="1" applyAlignment="1">
      <alignment horizontal="center"/>
    </xf>
    <xf numFmtId="0" fontId="15" fillId="7" borderId="1" xfId="1" applyFont="1" applyFill="1" applyBorder="1" applyAlignment="1">
      <alignment horizontal="center"/>
    </xf>
    <xf numFmtId="0" fontId="15" fillId="8" borderId="1" xfId="1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59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colors>
    <mruColors>
      <color rgb="FFD1D1D1"/>
      <color rgb="FFFFB464"/>
      <color rgb="FFFF0000"/>
      <color rgb="FFFF96FF"/>
      <color rgb="FFFF00FF"/>
      <color rgb="FF96FFFF"/>
      <color rgb="FFB496FF"/>
      <color rgb="FFFF9696"/>
      <color rgb="FFFFFF96"/>
      <color rgb="FF96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5"/>
  <sheetViews>
    <sheetView topLeftCell="A7" workbookViewId="0">
      <selection activeCell="C13" sqref="C13"/>
    </sheetView>
  </sheetViews>
  <sheetFormatPr baseColWidth="10" defaultColWidth="9.140625" defaultRowHeight="15"/>
  <cols>
    <col min="1" max="1" width="7.42578125" customWidth="1"/>
    <col min="2" max="3" width="15" customWidth="1"/>
    <col min="4" max="4" width="8" customWidth="1"/>
    <col min="5" max="5" width="6.85546875" customWidth="1"/>
    <col min="6" max="6" width="4.28515625" hidden="1" customWidth="1"/>
    <col min="7" max="7" width="8" customWidth="1"/>
    <col min="8" max="8" width="6" customWidth="1"/>
    <col min="9" max="9" width="4.28515625" hidden="1" customWidth="1"/>
    <col min="10" max="10" width="8" customWidth="1"/>
    <col min="11" max="11" width="6" customWidth="1"/>
    <col min="12" max="13" width="4.28515625" hidden="1" customWidth="1"/>
    <col min="14" max="14" width="8.28515625" customWidth="1"/>
    <col min="15" max="15" width="7.140625" customWidth="1"/>
  </cols>
  <sheetData>
    <row r="1" spans="1:15" ht="26.25">
      <c r="A1" s="54" t="s">
        <v>19</v>
      </c>
    </row>
    <row r="3" spans="1:15" ht="18.75">
      <c r="A3" s="2" t="s">
        <v>24</v>
      </c>
    </row>
    <row r="4" spans="1:15" ht="24" thickBot="1">
      <c r="A4" s="35" t="s">
        <v>4</v>
      </c>
      <c r="B4" s="35" t="s">
        <v>0</v>
      </c>
      <c r="C4" s="35"/>
      <c r="D4" s="35" t="s">
        <v>8</v>
      </c>
      <c r="E4" s="26" t="s">
        <v>1</v>
      </c>
    </row>
    <row r="5" spans="1:15" ht="15.75" thickBot="1">
      <c r="A5" s="36" t="s">
        <v>21</v>
      </c>
      <c r="B5" s="95" t="s">
        <v>19</v>
      </c>
      <c r="C5" s="96"/>
      <c r="D5" s="31">
        <v>0.6</v>
      </c>
      <c r="E5" s="27">
        <f>'Teil 1'!$C$90</f>
        <v>110</v>
      </c>
    </row>
    <row r="6" spans="1:15" ht="15.75" thickBot="1">
      <c r="A6" s="8" t="s">
        <v>22</v>
      </c>
      <c r="B6" s="95" t="s">
        <v>20</v>
      </c>
      <c r="C6" s="96"/>
      <c r="D6" s="31">
        <v>0.4</v>
      </c>
      <c r="E6" s="27">
        <f>'Teil 2'!$C$33</f>
        <v>0</v>
      </c>
    </row>
    <row r="7" spans="1:15" ht="15.75" thickBot="1">
      <c r="A7" s="22" t="s">
        <v>23</v>
      </c>
      <c r="B7" s="95"/>
      <c r="C7" s="96"/>
      <c r="D7" s="31">
        <v>0</v>
      </c>
      <c r="E7" s="27">
        <f>'Teil 3'!$C$30</f>
        <v>0</v>
      </c>
    </row>
    <row r="8" spans="1:15" s="67" customFormat="1" ht="24" customHeight="1">
      <c r="A8" s="63"/>
      <c r="B8" s="63"/>
      <c r="C8" s="64" t="s">
        <v>2</v>
      </c>
      <c r="D8" s="65">
        <f>SUM(D5:D7)</f>
        <v>1</v>
      </c>
      <c r="E8" s="66"/>
      <c r="L8" s="68"/>
    </row>
    <row r="9" spans="1:15" ht="15.75" thickBot="1"/>
    <row r="10" spans="1:15" ht="19.5" thickBot="1">
      <c r="A10" s="2" t="s">
        <v>3</v>
      </c>
      <c r="C10" s="62" t="s">
        <v>93</v>
      </c>
    </row>
    <row r="11" spans="1:15" ht="18.75" customHeight="1">
      <c r="A11" s="61"/>
      <c r="B11" s="61"/>
      <c r="D11" s="99" t="s">
        <v>21</v>
      </c>
      <c r="E11" s="99"/>
      <c r="F11" s="99"/>
      <c r="G11" s="100" t="s">
        <v>22</v>
      </c>
      <c r="H11" s="100"/>
      <c r="I11" s="100"/>
      <c r="J11" s="101" t="s">
        <v>23</v>
      </c>
      <c r="K11" s="101"/>
      <c r="L11" s="101"/>
      <c r="M11" s="86"/>
      <c r="N11" s="97" t="s">
        <v>7</v>
      </c>
      <c r="O11" s="98"/>
    </row>
    <row r="12" spans="1:15" ht="15.75" thickBot="1">
      <c r="A12" s="3" t="s">
        <v>4</v>
      </c>
      <c r="B12" s="3" t="s">
        <v>11</v>
      </c>
      <c r="C12" s="3" t="s">
        <v>12</v>
      </c>
      <c r="D12" s="40" t="s">
        <v>5</v>
      </c>
      <c r="E12" s="41" t="s">
        <v>6</v>
      </c>
      <c r="F12" s="41" t="s">
        <v>14</v>
      </c>
      <c r="G12" s="42" t="s">
        <v>5</v>
      </c>
      <c r="H12" s="43" t="s">
        <v>6</v>
      </c>
      <c r="I12" s="43" t="s">
        <v>14</v>
      </c>
      <c r="J12" s="44" t="s">
        <v>5</v>
      </c>
      <c r="K12" s="45" t="s">
        <v>6</v>
      </c>
      <c r="L12" s="45" t="s">
        <v>14</v>
      </c>
      <c r="M12" s="69" t="s">
        <v>14</v>
      </c>
      <c r="N12" s="70" t="s">
        <v>97</v>
      </c>
      <c r="O12" s="92" t="s">
        <v>6</v>
      </c>
    </row>
    <row r="13" spans="1:15" ht="16.5" thickBot="1">
      <c r="A13" s="28">
        <v>1</v>
      </c>
      <c r="B13" s="72"/>
      <c r="C13" s="72"/>
      <c r="D13" s="49">
        <f>'Teil 1'!$D$90</f>
        <v>95.8</v>
      </c>
      <c r="E13" s="37">
        <f>IFERROR((D13*5)/$E$5+1,"")</f>
        <v>5.3545454545454545</v>
      </c>
      <c r="F13" s="30" t="str">
        <f>IF(D13&gt;0,"x","")</f>
        <v>x</v>
      </c>
      <c r="G13" s="46">
        <f>'Teil 2'!$D$33</f>
        <v>0</v>
      </c>
      <c r="H13" s="38" t="str">
        <f>IFERROR((G13*5)/$E$6+1,"")</f>
        <v/>
      </c>
      <c r="I13" s="30" t="str">
        <f>IF(G13&gt;0,"x","")</f>
        <v/>
      </c>
      <c r="J13" s="47">
        <f>'Teil 3'!$D$30</f>
        <v>0</v>
      </c>
      <c r="K13" s="39" t="str">
        <f>IFERROR((J13*5)/$E$7+1,"")</f>
        <v/>
      </c>
      <c r="L13" s="30" t="str">
        <f>IF(J13&gt;0,"x","")</f>
        <v/>
      </c>
      <c r="M13" s="30" t="e">
        <f>IF(#REF!&gt;0,"x","")</f>
        <v>#REF!</v>
      </c>
      <c r="N13" s="48">
        <f>IF(F13="x",$D$5,0)+IF(I13="x",$D$6,0)+IF(L13="x",$D$7,0)</f>
        <v>0.6</v>
      </c>
      <c r="O13" s="93">
        <f>IFERROR((IF(F13="x",$D$5*E13,0)+IF(I13="x",$D$6*H13,0)+IF(L13="x",$D$7*K13,0))/N13,"")</f>
        <v>5.3545454545454545</v>
      </c>
    </row>
    <row r="14" spans="1:15" ht="16.5" thickBot="1">
      <c r="A14" s="28">
        <v>2</v>
      </c>
      <c r="B14" s="72"/>
      <c r="C14" s="72"/>
      <c r="D14" s="49">
        <f>'Teil 1'!$E$90</f>
        <v>97.3</v>
      </c>
      <c r="E14" s="37">
        <f t="shared" ref="E14:E24" si="0">IFERROR((D14*5)/$E$5+1,"")</f>
        <v>5.4227272727272728</v>
      </c>
      <c r="F14" s="30" t="str">
        <f t="shared" ref="F14:F23" si="1">IF(D14&gt;0,"x","")</f>
        <v>x</v>
      </c>
      <c r="G14" s="46">
        <f>'Teil 2'!$E$33</f>
        <v>0</v>
      </c>
      <c r="H14" s="38" t="str">
        <f t="shared" ref="H14:H24" si="2">IFERROR((G14*5)/$E$6+1,"")</f>
        <v/>
      </c>
      <c r="I14" s="30" t="str">
        <f t="shared" ref="I14:I23" si="3">IF(G14&gt;0,"x","")</f>
        <v/>
      </c>
      <c r="J14" s="47">
        <f>'Teil 3'!$E$30</f>
        <v>0</v>
      </c>
      <c r="K14" s="39" t="str">
        <f t="shared" ref="K14:K24" si="4">IFERROR((J14*5)/$E$7+1,"")</f>
        <v/>
      </c>
      <c r="L14" s="30" t="str">
        <f t="shared" ref="L14:L23" si="5">IF(J14&gt;0,"x","")</f>
        <v/>
      </c>
      <c r="M14" s="30" t="e">
        <f>IF(#REF!&gt;0,"x","")</f>
        <v>#REF!</v>
      </c>
      <c r="N14" s="48">
        <f t="shared" ref="N14:N24" si="6">IF(F14="x",$D$5,0)+IF(I14="x",$D$6,0)+IF(L14="x",$D$7,0)</f>
        <v>0.6</v>
      </c>
      <c r="O14" s="93">
        <f t="shared" ref="O14:O24" si="7">IFERROR((IF(F14="x",$D$5*E14,0)+IF(I14="x",$D$6*H14,0)+IF(L14="x",$D$7*K14,0))/N14,"")</f>
        <v>5.4227272727272728</v>
      </c>
    </row>
    <row r="15" spans="1:15" ht="16.5" thickBot="1">
      <c r="A15" s="28">
        <v>3</v>
      </c>
      <c r="B15" s="72"/>
      <c r="C15" s="72"/>
      <c r="D15" s="49">
        <f>'Teil 1'!$F$90</f>
        <v>0</v>
      </c>
      <c r="E15" s="37">
        <f t="shared" si="0"/>
        <v>1</v>
      </c>
      <c r="F15" s="30" t="str">
        <f t="shared" si="1"/>
        <v/>
      </c>
      <c r="G15" s="46">
        <f>'Teil 2'!$F$33</f>
        <v>0</v>
      </c>
      <c r="H15" s="38" t="str">
        <f t="shared" si="2"/>
        <v/>
      </c>
      <c r="I15" s="30" t="str">
        <f t="shared" si="3"/>
        <v/>
      </c>
      <c r="J15" s="47">
        <f>'Teil 3'!$F$30</f>
        <v>0</v>
      </c>
      <c r="K15" s="39" t="str">
        <f t="shared" si="4"/>
        <v/>
      </c>
      <c r="L15" s="30" t="str">
        <f t="shared" si="5"/>
        <v/>
      </c>
      <c r="M15" s="30" t="e">
        <f>IF(#REF!&gt;0,"x","")</f>
        <v>#REF!</v>
      </c>
      <c r="N15" s="48">
        <f t="shared" si="6"/>
        <v>0</v>
      </c>
      <c r="O15" s="93" t="str">
        <f t="shared" si="7"/>
        <v/>
      </c>
    </row>
    <row r="16" spans="1:15" ht="16.5" thickBot="1">
      <c r="A16" s="28">
        <v>4</v>
      </c>
      <c r="B16" s="72"/>
      <c r="C16" s="72"/>
      <c r="D16" s="49">
        <f>'Teil 1'!$G$90</f>
        <v>0</v>
      </c>
      <c r="E16" s="37">
        <f t="shared" si="0"/>
        <v>1</v>
      </c>
      <c r="F16" s="30" t="str">
        <f t="shared" si="1"/>
        <v/>
      </c>
      <c r="G16" s="46">
        <f>'Teil 2'!$G$33</f>
        <v>0</v>
      </c>
      <c r="H16" s="38" t="str">
        <f t="shared" si="2"/>
        <v/>
      </c>
      <c r="I16" s="30" t="str">
        <f t="shared" si="3"/>
        <v/>
      </c>
      <c r="J16" s="47">
        <f>'Teil 3'!$G$30</f>
        <v>0</v>
      </c>
      <c r="K16" s="39" t="str">
        <f t="shared" si="4"/>
        <v/>
      </c>
      <c r="L16" s="30" t="str">
        <f t="shared" si="5"/>
        <v/>
      </c>
      <c r="M16" s="30" t="e">
        <f>IF(#REF!&gt;0,"x","")</f>
        <v>#REF!</v>
      </c>
      <c r="N16" s="48">
        <f t="shared" si="6"/>
        <v>0</v>
      </c>
      <c r="O16" s="93" t="str">
        <f t="shared" si="7"/>
        <v/>
      </c>
    </row>
    <row r="17" spans="1:15" ht="16.5" thickBot="1">
      <c r="A17" s="28">
        <v>5</v>
      </c>
      <c r="B17" s="72"/>
      <c r="C17" s="72"/>
      <c r="D17" s="49">
        <f>'Teil 1'!$H$90</f>
        <v>0</v>
      </c>
      <c r="E17" s="37">
        <f t="shared" si="0"/>
        <v>1</v>
      </c>
      <c r="F17" s="30" t="str">
        <f t="shared" si="1"/>
        <v/>
      </c>
      <c r="G17" s="46">
        <f>'Teil 2'!$H$33</f>
        <v>0</v>
      </c>
      <c r="H17" s="38" t="str">
        <f t="shared" si="2"/>
        <v/>
      </c>
      <c r="I17" s="30" t="str">
        <f t="shared" si="3"/>
        <v/>
      </c>
      <c r="J17" s="47">
        <f>'Teil 3'!$H$30</f>
        <v>0</v>
      </c>
      <c r="K17" s="39" t="str">
        <f t="shared" si="4"/>
        <v/>
      </c>
      <c r="L17" s="30" t="str">
        <f t="shared" si="5"/>
        <v/>
      </c>
      <c r="M17" s="30" t="e">
        <f>IF(#REF!&gt;0,"x","")</f>
        <v>#REF!</v>
      </c>
      <c r="N17" s="48">
        <f t="shared" si="6"/>
        <v>0</v>
      </c>
      <c r="O17" s="93" t="str">
        <f t="shared" si="7"/>
        <v/>
      </c>
    </row>
    <row r="18" spans="1:15" ht="16.5" thickBot="1">
      <c r="A18" s="28">
        <v>6</v>
      </c>
      <c r="B18" s="72"/>
      <c r="C18" s="72"/>
      <c r="D18" s="49">
        <f>'Teil 1'!$I$90</f>
        <v>0</v>
      </c>
      <c r="E18" s="37">
        <f t="shared" si="0"/>
        <v>1</v>
      </c>
      <c r="F18" s="30" t="str">
        <f t="shared" si="1"/>
        <v/>
      </c>
      <c r="G18" s="46">
        <f>'Teil 2'!$I$33</f>
        <v>0</v>
      </c>
      <c r="H18" s="38" t="str">
        <f t="shared" si="2"/>
        <v/>
      </c>
      <c r="I18" s="30" t="str">
        <f t="shared" si="3"/>
        <v/>
      </c>
      <c r="J18" s="47">
        <f>'Teil 3'!$I$30</f>
        <v>0</v>
      </c>
      <c r="K18" s="39" t="str">
        <f t="shared" si="4"/>
        <v/>
      </c>
      <c r="L18" s="30" t="str">
        <f t="shared" si="5"/>
        <v/>
      </c>
      <c r="M18" s="30" t="e">
        <f>IF(#REF!&gt;0,"x","")</f>
        <v>#REF!</v>
      </c>
      <c r="N18" s="48">
        <f t="shared" si="6"/>
        <v>0</v>
      </c>
      <c r="O18" s="93" t="str">
        <f t="shared" si="7"/>
        <v/>
      </c>
    </row>
    <row r="19" spans="1:15" ht="16.5" thickBot="1">
      <c r="A19" s="28">
        <v>7</v>
      </c>
      <c r="B19" s="72"/>
      <c r="C19" s="72"/>
      <c r="D19" s="49">
        <f>'Teil 1'!$J$90</f>
        <v>0</v>
      </c>
      <c r="E19" s="37">
        <f t="shared" si="0"/>
        <v>1</v>
      </c>
      <c r="F19" s="30" t="str">
        <f t="shared" si="1"/>
        <v/>
      </c>
      <c r="G19" s="46">
        <f>'Teil 2'!$J$33</f>
        <v>0</v>
      </c>
      <c r="H19" s="38" t="str">
        <f t="shared" si="2"/>
        <v/>
      </c>
      <c r="I19" s="30" t="str">
        <f t="shared" si="3"/>
        <v/>
      </c>
      <c r="J19" s="47">
        <f>'Teil 3'!$J$30</f>
        <v>0</v>
      </c>
      <c r="K19" s="39" t="str">
        <f t="shared" si="4"/>
        <v/>
      </c>
      <c r="L19" s="30" t="str">
        <f t="shared" si="5"/>
        <v/>
      </c>
      <c r="M19" s="30" t="e">
        <f>IF(#REF!&gt;0,"x","")</f>
        <v>#REF!</v>
      </c>
      <c r="N19" s="48">
        <f>IF(F19="x",$D$5,0)+IF(I19="x",$D$6,0)+IF(L19="x",$D$7,0)</f>
        <v>0</v>
      </c>
      <c r="O19" s="93" t="str">
        <f t="shared" si="7"/>
        <v/>
      </c>
    </row>
    <row r="20" spans="1:15" ht="16.5" thickBot="1">
      <c r="A20" s="28">
        <v>8</v>
      </c>
      <c r="B20" s="72"/>
      <c r="C20" s="72"/>
      <c r="D20" s="49">
        <f>'Teil 1'!$K$90</f>
        <v>0</v>
      </c>
      <c r="E20" s="37">
        <f t="shared" si="0"/>
        <v>1</v>
      </c>
      <c r="F20" s="30" t="str">
        <f t="shared" si="1"/>
        <v/>
      </c>
      <c r="G20" s="46">
        <f>'Teil 2'!$K$33</f>
        <v>0</v>
      </c>
      <c r="H20" s="38" t="str">
        <f t="shared" si="2"/>
        <v/>
      </c>
      <c r="I20" s="30" t="str">
        <f t="shared" si="3"/>
        <v/>
      </c>
      <c r="J20" s="47">
        <f>'Teil 3'!$K$30</f>
        <v>0</v>
      </c>
      <c r="K20" s="39" t="str">
        <f t="shared" si="4"/>
        <v/>
      </c>
      <c r="L20" s="30" t="str">
        <f t="shared" si="5"/>
        <v/>
      </c>
      <c r="M20" s="30" t="e">
        <f>IF(#REF!&gt;0,"x","")</f>
        <v>#REF!</v>
      </c>
      <c r="N20" s="48">
        <f t="shared" si="6"/>
        <v>0</v>
      </c>
      <c r="O20" s="93" t="str">
        <f t="shared" si="7"/>
        <v/>
      </c>
    </row>
    <row r="21" spans="1:15" ht="16.5" thickBot="1">
      <c r="A21" s="28">
        <v>9</v>
      </c>
      <c r="B21" s="32"/>
      <c r="C21" s="32"/>
      <c r="D21" s="49">
        <f>'Teil 1'!$L$90</f>
        <v>0</v>
      </c>
      <c r="E21" s="37">
        <f t="shared" si="0"/>
        <v>1</v>
      </c>
      <c r="F21" s="30" t="str">
        <f t="shared" si="1"/>
        <v/>
      </c>
      <c r="G21" s="46">
        <f>'Teil 2'!$L$33</f>
        <v>0</v>
      </c>
      <c r="H21" s="38" t="str">
        <f t="shared" si="2"/>
        <v/>
      </c>
      <c r="I21" s="30" t="str">
        <f t="shared" si="3"/>
        <v/>
      </c>
      <c r="J21" s="47">
        <f>'Teil 3'!$L$30</f>
        <v>0</v>
      </c>
      <c r="K21" s="39" t="str">
        <f t="shared" si="4"/>
        <v/>
      </c>
      <c r="L21" s="30" t="str">
        <f t="shared" si="5"/>
        <v/>
      </c>
      <c r="M21" s="30" t="e">
        <f>IF(#REF!&gt;0,"x","")</f>
        <v>#REF!</v>
      </c>
      <c r="N21" s="48">
        <f t="shared" si="6"/>
        <v>0</v>
      </c>
      <c r="O21" s="93" t="str">
        <f t="shared" si="7"/>
        <v/>
      </c>
    </row>
    <row r="22" spans="1:15" ht="16.5" thickBot="1">
      <c r="A22" s="28">
        <v>10</v>
      </c>
      <c r="B22" s="32"/>
      <c r="C22" s="32"/>
      <c r="D22" s="49">
        <f>'Teil 1'!$M$90</f>
        <v>0</v>
      </c>
      <c r="E22" s="37">
        <f t="shared" si="0"/>
        <v>1</v>
      </c>
      <c r="F22" s="30" t="str">
        <f t="shared" si="1"/>
        <v/>
      </c>
      <c r="G22" s="46">
        <f>'Teil 2'!$M$33</f>
        <v>0</v>
      </c>
      <c r="H22" s="38" t="str">
        <f t="shared" si="2"/>
        <v/>
      </c>
      <c r="I22" s="30" t="str">
        <f t="shared" si="3"/>
        <v/>
      </c>
      <c r="J22" s="47">
        <f>'Teil 3'!$M$30</f>
        <v>0</v>
      </c>
      <c r="K22" s="39" t="str">
        <f t="shared" si="4"/>
        <v/>
      </c>
      <c r="L22" s="30" t="str">
        <f t="shared" si="5"/>
        <v/>
      </c>
      <c r="M22" s="30" t="e">
        <f>IF(#REF!&gt;0,"x","")</f>
        <v>#REF!</v>
      </c>
      <c r="N22" s="48">
        <f t="shared" si="6"/>
        <v>0</v>
      </c>
      <c r="O22" s="93" t="str">
        <f t="shared" si="7"/>
        <v/>
      </c>
    </row>
    <row r="23" spans="1:15" ht="16.5" thickBot="1">
      <c r="A23" s="28">
        <v>11</v>
      </c>
      <c r="B23" s="32"/>
      <c r="C23" s="32"/>
      <c r="D23" s="49">
        <f>'Teil 1'!$N$90</f>
        <v>0</v>
      </c>
      <c r="E23" s="37">
        <f t="shared" si="0"/>
        <v>1</v>
      </c>
      <c r="F23" s="30" t="str">
        <f t="shared" si="1"/>
        <v/>
      </c>
      <c r="G23" s="46">
        <f>'Teil 2'!$N$33</f>
        <v>0</v>
      </c>
      <c r="H23" s="38" t="str">
        <f t="shared" si="2"/>
        <v/>
      </c>
      <c r="I23" s="30" t="str">
        <f t="shared" si="3"/>
        <v/>
      </c>
      <c r="J23" s="47">
        <f>'Teil 3'!$N$30</f>
        <v>0</v>
      </c>
      <c r="K23" s="39" t="str">
        <f t="shared" si="4"/>
        <v/>
      </c>
      <c r="L23" s="30" t="str">
        <f t="shared" si="5"/>
        <v/>
      </c>
      <c r="M23" s="30" t="e">
        <f>IF(#REF!&gt;0,"x","")</f>
        <v>#REF!</v>
      </c>
      <c r="N23" s="48">
        <f t="shared" si="6"/>
        <v>0</v>
      </c>
      <c r="O23" s="93" t="str">
        <f t="shared" si="7"/>
        <v/>
      </c>
    </row>
    <row r="24" spans="1:15" ht="16.5" thickBot="1">
      <c r="A24" s="29">
        <v>12</v>
      </c>
      <c r="B24" s="32"/>
      <c r="C24" s="32"/>
      <c r="D24" s="49">
        <f>'Teil 1'!$O$90</f>
        <v>0</v>
      </c>
      <c r="E24" s="37">
        <f t="shared" si="0"/>
        <v>1</v>
      </c>
      <c r="F24" s="30" t="str">
        <f>IF(D24&gt;0,"x","")</f>
        <v/>
      </c>
      <c r="G24" s="46">
        <f>'Teil 2'!$O$33</f>
        <v>0</v>
      </c>
      <c r="H24" s="38" t="str">
        <f t="shared" si="2"/>
        <v/>
      </c>
      <c r="I24" s="30" t="str">
        <f>IF(G24&gt;0,"x","")</f>
        <v/>
      </c>
      <c r="J24" s="47">
        <f>'Teil 3'!$O$30</f>
        <v>0</v>
      </c>
      <c r="K24" s="39" t="str">
        <f t="shared" si="4"/>
        <v/>
      </c>
      <c r="L24" s="30" t="str">
        <f>IF(J24&gt;0,"x","")</f>
        <v/>
      </c>
      <c r="M24" s="30" t="e">
        <f>IF(#REF!&gt;0,"x","")</f>
        <v>#REF!</v>
      </c>
      <c r="N24" s="48">
        <f t="shared" si="6"/>
        <v>0</v>
      </c>
      <c r="O24" s="93" t="str">
        <f t="shared" si="7"/>
        <v/>
      </c>
    </row>
    <row r="25" spans="1:15" ht="15.75">
      <c r="D25" s="24">
        <f>IFERROR(AVERAGEIF(F13:F24,"x",D13:D24),"")</f>
        <v>96.55</v>
      </c>
      <c r="E25" s="24">
        <f>IFERROR(AVERAGEIF(F13:F24,"x",E13:E24),"")</f>
        <v>5.3886363636363637</v>
      </c>
      <c r="F25" s="23"/>
      <c r="G25" s="24" t="str">
        <f>IFERROR(AVERAGEIF(I13:I24,"x",G13:G24),"")</f>
        <v/>
      </c>
      <c r="H25" s="24" t="str">
        <f>IFERROR(AVERAGEIF(I13:I24,"x",H13:H24),"")</f>
        <v/>
      </c>
      <c r="I25" s="23"/>
      <c r="J25" s="24" t="str">
        <f>IFERROR(AVERAGEIF(L13:L24,"x",J13:J24),"")</f>
        <v/>
      </c>
      <c r="K25" s="24" t="str">
        <f>IFERROR(AVERAGEIF(L13:L24,"x",K13:K24),"")</f>
        <v/>
      </c>
      <c r="L25" s="23"/>
      <c r="M25" s="25"/>
      <c r="N25" s="23"/>
      <c r="O25" s="94">
        <f t="shared" ref="O25" si="8">IFERROR(AVERAGE(O13:O24),"")</f>
        <v>5.3886363636363637</v>
      </c>
    </row>
  </sheetData>
  <mergeCells count="7">
    <mergeCell ref="B7:C7"/>
    <mergeCell ref="B5:C5"/>
    <mergeCell ref="B6:C6"/>
    <mergeCell ref="N11:O11"/>
    <mergeCell ref="D11:F11"/>
    <mergeCell ref="G11:I11"/>
    <mergeCell ref="J11:L11"/>
  </mergeCells>
  <conditionalFormatting sqref="B5:C7">
    <cfRule type="expression" dxfId="58" priority="16">
      <formula>$D5&lt;=0</formula>
    </cfRule>
  </conditionalFormatting>
  <conditionalFormatting sqref="D8">
    <cfRule type="expression" dxfId="57" priority="15">
      <formula>$D$8&lt;&gt;100%</formula>
    </cfRule>
  </conditionalFormatting>
  <conditionalFormatting sqref="D12:F24">
    <cfRule type="expression" dxfId="56" priority="14">
      <formula>$D$5&lt;=0</formula>
    </cfRule>
  </conditionalFormatting>
  <conditionalFormatting sqref="G12:I24">
    <cfRule type="expression" dxfId="55" priority="13">
      <formula>$D$6&lt;=0</formula>
    </cfRule>
  </conditionalFormatting>
  <conditionalFormatting sqref="J12:L24">
    <cfRule type="expression" dxfId="54" priority="11">
      <formula>$D$7&lt;=0</formula>
    </cfRule>
  </conditionalFormatting>
  <hyperlinks>
    <hyperlink ref="A5" location="'Teil 1'!A1" display="Teil 1" xr:uid="{00000000-0004-0000-0000-000000000000}"/>
    <hyperlink ref="A6" location="'Teil 2'!A1" display="Teil 2" xr:uid="{00000000-0004-0000-0000-000001000000}"/>
    <hyperlink ref="A7" location="'Teil 3'!A1" display="Teil 3" xr:uid="{00000000-0004-0000-0000-000002000000}"/>
    <hyperlink ref="D11:F11" location="'Teil 1'!A1" display="LB 1" xr:uid="{00000000-0004-0000-0000-000003000000}"/>
    <hyperlink ref="G11:I11" location="'Teil 2'!A1" display="Teil 2" xr:uid="{00000000-0004-0000-0000-000004000000}"/>
    <hyperlink ref="J11:L11" location="'Teil 3'!A1" display="Teil 3" xr:uid="{00000000-0004-0000-0000-000005000000}"/>
  </hyperlinks>
  <pageMargins left="0.25" right="0.25" top="0.75" bottom="0.75" header="0.3" footer="0.3"/>
  <pageSetup paperSize="9" orientation="landscape" r:id="rId1"/>
  <headerFooter>
    <oddHeader>&amp;C&amp;G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6FF96"/>
    <pageSetUpPr fitToPage="1"/>
  </sheetPr>
  <dimension ref="A1:O94"/>
  <sheetViews>
    <sheetView tabSelected="1" zoomScaleNormal="100" workbookViewId="0">
      <pane xSplit="3" ySplit="4" topLeftCell="D53" activePane="bottomRight" state="frozen"/>
      <selection pane="topRight" activeCell="C1" sqref="C1"/>
      <selection pane="bottomLeft" activeCell="A3" sqref="A3"/>
      <selection pane="bottomRight" activeCell="I53" sqref="I53"/>
    </sheetView>
  </sheetViews>
  <sheetFormatPr baseColWidth="10" defaultColWidth="9.140625" defaultRowHeight="15"/>
  <cols>
    <col min="1" max="1" width="6.42578125" customWidth="1"/>
    <col min="2" max="2" width="40" customWidth="1"/>
    <col min="3" max="3" width="5.140625" customWidth="1"/>
  </cols>
  <sheetData>
    <row r="1" spans="1:15">
      <c r="A1" s="87" t="s">
        <v>15</v>
      </c>
    </row>
    <row r="2" spans="1:15" ht="18.75">
      <c r="A2" s="12" t="s">
        <v>21</v>
      </c>
      <c r="B2" s="13"/>
      <c r="C2" s="14"/>
      <c r="D2" s="15" t="s">
        <v>98</v>
      </c>
      <c r="E2" s="15" t="s">
        <v>99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s="1" customFormat="1" ht="15.75">
      <c r="A3" s="4" t="str">
        <f>IF(Übersicht!B5&gt;0,Übersicht!B5,"")</f>
        <v>Blockprüfung #A</v>
      </c>
      <c r="B3" s="4"/>
    </row>
    <row r="4" spans="1:15" ht="23.25">
      <c r="A4" s="19" t="s">
        <v>10</v>
      </c>
      <c r="B4" s="19" t="s">
        <v>9</v>
      </c>
      <c r="C4" s="20" t="s">
        <v>13</v>
      </c>
      <c r="D4" s="21" t="str">
        <f>Übersicht!$B$13&amp;" "&amp;LEFT(Übersicht!$C$13,1)&amp;"."</f>
        <v xml:space="preserve"> .</v>
      </c>
      <c r="E4" s="21" t="str">
        <f>Übersicht!$B$14&amp;" "&amp;LEFT(Übersicht!$C$14,1)&amp;"."</f>
        <v xml:space="preserve"> .</v>
      </c>
      <c r="F4" s="21" t="str">
        <f>Übersicht!$B$15&amp;" "&amp;LEFT(Übersicht!$C$15,1)&amp;"."</f>
        <v xml:space="preserve"> .</v>
      </c>
      <c r="G4" s="21" t="str">
        <f>Übersicht!$B$16&amp;" "&amp;LEFT(Übersicht!$C$16,1)&amp;"."</f>
        <v xml:space="preserve"> .</v>
      </c>
      <c r="H4" s="21" t="str">
        <f>Übersicht!$B$17&amp;" "&amp;LEFT(Übersicht!$C$17,1)&amp;"."</f>
        <v xml:space="preserve"> .</v>
      </c>
      <c r="I4" s="21" t="str">
        <f>Übersicht!$B$18&amp;" "&amp;LEFT(Übersicht!$C$18,1)&amp;"."</f>
        <v xml:space="preserve"> .</v>
      </c>
      <c r="J4" s="21" t="str">
        <f>Übersicht!$B$19&amp;" "&amp;LEFT(Übersicht!$C$19,1)&amp;"."</f>
        <v xml:space="preserve"> .</v>
      </c>
      <c r="K4" s="21" t="str">
        <f>Übersicht!$B$20&amp;" "&amp;LEFT(Übersicht!$C$20,1)&amp;"."</f>
        <v xml:space="preserve"> .</v>
      </c>
      <c r="L4" s="21" t="str">
        <f>Übersicht!$B$21&amp;" "&amp;LEFT(Übersicht!$C$21,1)&amp;"."</f>
        <v xml:space="preserve"> .</v>
      </c>
      <c r="M4" s="21" t="str">
        <f>Übersicht!$B$22&amp;" "&amp;LEFT(Übersicht!$C$22,1)&amp;"."</f>
        <v xml:space="preserve"> .</v>
      </c>
      <c r="N4" s="21" t="str">
        <f>Übersicht!$B$23&amp;" "&amp;LEFT(Übersicht!$C$23,1)&amp;"."</f>
        <v xml:space="preserve"> .</v>
      </c>
      <c r="O4" s="21" t="str">
        <f>Übersicht!$B$24&amp;" "&amp;LEFT(Übersicht!$C$24,1)&amp;"."</f>
        <v xml:space="preserve"> .</v>
      </c>
    </row>
    <row r="5" spans="1:15">
      <c r="A5" s="77">
        <v>1</v>
      </c>
      <c r="B5" s="79" t="s">
        <v>25</v>
      </c>
      <c r="C5" s="75"/>
      <c r="D5" s="76"/>
      <c r="E5" s="76"/>
      <c r="F5" s="76"/>
      <c r="G5" s="76"/>
      <c r="H5" s="76"/>
      <c r="I5" s="76"/>
      <c r="J5" s="76"/>
      <c r="K5" s="76"/>
      <c r="L5" s="58"/>
      <c r="M5" s="58"/>
      <c r="N5" s="58"/>
      <c r="O5" s="58"/>
    </row>
    <row r="6" spans="1:15">
      <c r="A6" s="77">
        <v>1.1000000000000001</v>
      </c>
      <c r="B6" s="88" t="s">
        <v>26</v>
      </c>
      <c r="C6" s="75"/>
      <c r="D6" s="76"/>
      <c r="E6" s="81"/>
      <c r="F6" s="81"/>
      <c r="G6" s="81"/>
      <c r="H6" s="81"/>
      <c r="I6" s="81"/>
      <c r="J6" s="81"/>
      <c r="K6" s="81"/>
      <c r="L6" s="81"/>
      <c r="M6" s="81"/>
      <c r="N6" s="81"/>
      <c r="O6" s="58"/>
    </row>
    <row r="7" spans="1:15">
      <c r="A7" s="77"/>
      <c r="B7" s="78" t="s">
        <v>28</v>
      </c>
      <c r="C7" s="75">
        <v>1</v>
      </c>
      <c r="D7" s="76">
        <v>1</v>
      </c>
      <c r="E7" s="81">
        <v>1</v>
      </c>
      <c r="F7" s="81"/>
      <c r="G7" s="81"/>
      <c r="H7" s="81"/>
      <c r="I7" s="81"/>
      <c r="J7" s="81"/>
      <c r="K7" s="81"/>
      <c r="L7" s="81"/>
      <c r="M7" s="81"/>
      <c r="N7" s="81"/>
      <c r="O7" s="58"/>
    </row>
    <row r="8" spans="1:15">
      <c r="A8" s="77"/>
      <c r="B8" s="78" t="s">
        <v>27</v>
      </c>
      <c r="C8" s="75">
        <v>1</v>
      </c>
      <c r="D8" s="76">
        <v>1</v>
      </c>
      <c r="E8" s="81">
        <v>1</v>
      </c>
      <c r="F8" s="81"/>
      <c r="G8" s="81"/>
      <c r="H8" s="81"/>
      <c r="I8" s="81"/>
      <c r="J8" s="81"/>
      <c r="K8" s="81"/>
      <c r="L8" s="81"/>
      <c r="M8" s="81"/>
      <c r="N8" s="81"/>
      <c r="O8" s="58"/>
    </row>
    <row r="9" spans="1:15">
      <c r="A9" s="77"/>
      <c r="B9" s="78" t="s">
        <v>29</v>
      </c>
      <c r="C9" s="75">
        <v>1</v>
      </c>
      <c r="D9" s="76">
        <v>1</v>
      </c>
      <c r="E9" s="81">
        <v>1</v>
      </c>
      <c r="F9" s="81"/>
      <c r="G9" s="81"/>
      <c r="H9" s="81"/>
      <c r="I9" s="81"/>
      <c r="J9" s="81"/>
      <c r="K9" s="81"/>
      <c r="L9" s="81"/>
      <c r="M9" s="81"/>
      <c r="N9" s="81"/>
      <c r="O9" s="58"/>
    </row>
    <row r="10" spans="1:15">
      <c r="A10" s="77"/>
      <c r="B10" s="78" t="s">
        <v>30</v>
      </c>
      <c r="C10" s="75">
        <v>1</v>
      </c>
      <c r="D10" s="76">
        <v>1</v>
      </c>
      <c r="E10" s="81">
        <v>1</v>
      </c>
      <c r="F10" s="81"/>
      <c r="G10" s="81"/>
      <c r="H10" s="81"/>
      <c r="I10" s="76"/>
      <c r="J10" s="81"/>
      <c r="K10" s="81"/>
      <c r="L10" s="81"/>
      <c r="M10" s="81"/>
      <c r="N10" s="81"/>
      <c r="O10" s="58"/>
    </row>
    <row r="11" spans="1:15">
      <c r="A11" s="77">
        <v>1.2</v>
      </c>
      <c r="B11" s="88" t="s">
        <v>31</v>
      </c>
      <c r="C11" s="75"/>
      <c r="D11" s="76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8"/>
    </row>
    <row r="12" spans="1:15">
      <c r="A12" s="77"/>
      <c r="B12" s="82" t="s">
        <v>33</v>
      </c>
      <c r="C12" s="75">
        <v>1</v>
      </c>
      <c r="D12" s="81">
        <v>1</v>
      </c>
      <c r="E12" s="81">
        <v>1</v>
      </c>
      <c r="F12" s="81"/>
      <c r="G12" s="81"/>
      <c r="H12" s="81"/>
      <c r="I12" s="81"/>
      <c r="J12" s="81"/>
      <c r="K12" s="81"/>
      <c r="L12" s="81"/>
      <c r="M12" s="81"/>
      <c r="N12" s="81"/>
      <c r="O12" s="58"/>
    </row>
    <row r="13" spans="1:15">
      <c r="A13" s="77"/>
      <c r="B13" s="78" t="s">
        <v>35</v>
      </c>
      <c r="C13" s="75">
        <v>1</v>
      </c>
      <c r="D13" s="81">
        <v>0.5</v>
      </c>
      <c r="E13" s="81">
        <v>0.5</v>
      </c>
      <c r="F13" s="81"/>
      <c r="G13" s="81"/>
      <c r="H13" s="81"/>
      <c r="I13" s="81"/>
      <c r="J13" s="81"/>
      <c r="K13" s="81"/>
      <c r="L13" s="81"/>
      <c r="M13" s="81"/>
      <c r="N13" s="81"/>
      <c r="O13" s="58"/>
    </row>
    <row r="14" spans="1:15">
      <c r="A14" s="77"/>
      <c r="B14" s="78" t="s">
        <v>34</v>
      </c>
      <c r="C14" s="75">
        <v>1</v>
      </c>
      <c r="D14" s="81">
        <v>0.5</v>
      </c>
      <c r="E14" s="81">
        <v>0.5</v>
      </c>
      <c r="F14" s="81"/>
      <c r="G14" s="81"/>
      <c r="H14" s="81"/>
      <c r="I14" s="81"/>
      <c r="J14" s="81"/>
      <c r="K14" s="81"/>
      <c r="L14" s="81"/>
      <c r="M14" s="81"/>
      <c r="N14" s="81"/>
      <c r="O14" s="58"/>
    </row>
    <row r="15" spans="1:15" ht="22.5">
      <c r="A15" s="77"/>
      <c r="B15" s="82" t="s">
        <v>36</v>
      </c>
      <c r="C15" s="75">
        <v>1</v>
      </c>
      <c r="D15" s="76">
        <v>0.3</v>
      </c>
      <c r="E15" s="81">
        <v>0.3</v>
      </c>
      <c r="F15" s="81"/>
      <c r="G15" s="81"/>
      <c r="H15" s="81"/>
      <c r="I15" s="81"/>
      <c r="J15" s="81"/>
      <c r="K15" s="81"/>
      <c r="L15" s="81"/>
      <c r="M15" s="81"/>
      <c r="N15" s="81"/>
      <c r="O15" s="58"/>
    </row>
    <row r="16" spans="1:15">
      <c r="A16" s="77">
        <v>1.3</v>
      </c>
      <c r="B16" s="88" t="s">
        <v>32</v>
      </c>
      <c r="C16" s="75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58"/>
    </row>
    <row r="17" spans="1:15">
      <c r="A17" s="77"/>
      <c r="B17" s="78" t="s">
        <v>37</v>
      </c>
      <c r="C17" s="75">
        <v>2</v>
      </c>
      <c r="D17" s="76">
        <v>0</v>
      </c>
      <c r="E17" s="81">
        <v>2</v>
      </c>
      <c r="F17" s="81"/>
      <c r="G17" s="81"/>
      <c r="H17" s="81"/>
      <c r="I17" s="81"/>
      <c r="J17" s="81"/>
      <c r="K17" s="81"/>
      <c r="L17" s="81"/>
      <c r="M17" s="81"/>
      <c r="N17" s="81"/>
      <c r="O17" s="58"/>
    </row>
    <row r="18" spans="1:15">
      <c r="A18" s="77">
        <v>2</v>
      </c>
      <c r="B18" s="79" t="s">
        <v>38</v>
      </c>
      <c r="C18" s="75"/>
      <c r="D18" s="76"/>
      <c r="E18" s="76"/>
      <c r="F18" s="76"/>
      <c r="G18" s="76"/>
      <c r="H18" s="76"/>
      <c r="I18" s="76"/>
      <c r="J18" s="76"/>
      <c r="K18" s="76"/>
      <c r="L18" s="58"/>
      <c r="M18" s="58"/>
      <c r="N18" s="58"/>
      <c r="O18" s="58"/>
    </row>
    <row r="19" spans="1:15" s="74" customFormat="1">
      <c r="A19" s="77">
        <v>2.1</v>
      </c>
      <c r="B19" s="88" t="s">
        <v>45</v>
      </c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s="74" customFormat="1">
      <c r="A20" s="77"/>
      <c r="B20" s="82" t="s">
        <v>39</v>
      </c>
      <c r="C20" s="80">
        <v>1</v>
      </c>
      <c r="D20" s="81">
        <v>1</v>
      </c>
      <c r="E20" s="81">
        <v>0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s="74" customFormat="1">
      <c r="A21" s="77"/>
      <c r="B21" s="82" t="s">
        <v>40</v>
      </c>
      <c r="C21" s="80">
        <v>1</v>
      </c>
      <c r="D21" s="81">
        <v>1</v>
      </c>
      <c r="E21" s="81">
        <v>1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s="74" customFormat="1">
      <c r="A22" s="77"/>
      <c r="B22" s="82" t="s">
        <v>41</v>
      </c>
      <c r="C22" s="80">
        <v>1</v>
      </c>
      <c r="D22" s="81">
        <v>1</v>
      </c>
      <c r="E22" s="81">
        <v>1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s="74" customFormat="1">
      <c r="A23" s="77"/>
      <c r="B23" s="85" t="s">
        <v>42</v>
      </c>
      <c r="C23" s="80">
        <v>1</v>
      </c>
      <c r="D23" s="81">
        <v>0</v>
      </c>
      <c r="E23" s="81">
        <v>0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s="74" customFormat="1">
      <c r="A24" s="77"/>
      <c r="B24" s="82" t="s">
        <v>43</v>
      </c>
      <c r="C24" s="80">
        <v>1</v>
      </c>
      <c r="D24" s="81">
        <v>1</v>
      </c>
      <c r="E24" s="81">
        <v>1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s="74" customFormat="1">
      <c r="A25" s="77"/>
      <c r="B25" s="82" t="s">
        <v>44</v>
      </c>
      <c r="C25" s="80">
        <v>1</v>
      </c>
      <c r="D25" s="81">
        <v>1</v>
      </c>
      <c r="E25" s="81">
        <v>1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s="74" customFormat="1">
      <c r="A26" s="77">
        <v>2.2000000000000002</v>
      </c>
      <c r="B26" s="88" t="s">
        <v>46</v>
      </c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s="71" customFormat="1">
      <c r="A27" s="77"/>
      <c r="B27" s="82" t="s">
        <v>47</v>
      </c>
      <c r="C27" s="75">
        <v>1</v>
      </c>
      <c r="D27" s="76">
        <v>1</v>
      </c>
      <c r="E27" s="76">
        <v>1</v>
      </c>
      <c r="F27" s="76"/>
      <c r="G27" s="76"/>
      <c r="H27" s="76"/>
      <c r="I27" s="81"/>
      <c r="J27" s="76"/>
      <c r="K27" s="76"/>
      <c r="L27" s="73"/>
      <c r="M27" s="73"/>
      <c r="N27" s="73"/>
      <c r="O27" s="73"/>
    </row>
    <row r="28" spans="1:15" s="71" customFormat="1">
      <c r="A28" s="77"/>
      <c r="B28" s="82" t="s">
        <v>48</v>
      </c>
      <c r="C28" s="75">
        <v>1</v>
      </c>
      <c r="D28" s="76">
        <v>1</v>
      </c>
      <c r="E28" s="76">
        <v>1</v>
      </c>
      <c r="F28" s="76"/>
      <c r="G28" s="76"/>
      <c r="H28" s="76"/>
      <c r="I28" s="76"/>
      <c r="J28" s="76"/>
      <c r="K28" s="76"/>
      <c r="L28" s="73"/>
      <c r="M28" s="73"/>
      <c r="N28" s="73"/>
      <c r="O28" s="73"/>
    </row>
    <row r="29" spans="1:15" s="71" customFormat="1">
      <c r="A29" s="77"/>
      <c r="B29" s="82" t="s">
        <v>49</v>
      </c>
      <c r="C29" s="75">
        <v>0.5</v>
      </c>
      <c r="D29" s="76">
        <v>0.5</v>
      </c>
      <c r="E29" s="76">
        <v>0.5</v>
      </c>
      <c r="F29" s="76"/>
      <c r="G29" s="76"/>
      <c r="H29" s="81"/>
      <c r="I29" s="76"/>
      <c r="J29" s="76"/>
      <c r="K29" s="76"/>
      <c r="L29" s="73"/>
      <c r="M29" s="73"/>
      <c r="N29" s="73"/>
      <c r="O29" s="73"/>
    </row>
    <row r="30" spans="1:15" s="71" customFormat="1">
      <c r="A30" s="77"/>
      <c r="B30" s="85" t="s">
        <v>50</v>
      </c>
      <c r="C30" s="75">
        <v>0.5</v>
      </c>
      <c r="D30" s="76">
        <v>0.5</v>
      </c>
      <c r="E30" s="76">
        <v>0.5</v>
      </c>
      <c r="F30" s="76"/>
      <c r="G30" s="76"/>
      <c r="H30" s="76"/>
      <c r="I30" s="81"/>
      <c r="J30" s="81"/>
      <c r="K30" s="81"/>
      <c r="L30" s="73"/>
      <c r="M30" s="73"/>
      <c r="N30" s="73"/>
      <c r="O30" s="73"/>
    </row>
    <row r="31" spans="1:15" s="74" customFormat="1">
      <c r="A31" s="77"/>
      <c r="B31" s="82" t="s">
        <v>52</v>
      </c>
      <c r="C31" s="80">
        <v>0.5</v>
      </c>
      <c r="D31" s="81">
        <v>0.5</v>
      </c>
      <c r="E31" s="81">
        <v>0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s="71" customFormat="1">
      <c r="A32" s="77"/>
      <c r="B32" s="82" t="s">
        <v>51</v>
      </c>
      <c r="C32" s="75">
        <v>0.5</v>
      </c>
      <c r="D32" s="76">
        <v>0.5</v>
      </c>
      <c r="E32" s="76">
        <v>0</v>
      </c>
      <c r="F32" s="76"/>
      <c r="G32" s="81"/>
      <c r="H32" s="76"/>
      <c r="I32" s="76"/>
      <c r="J32" s="81"/>
      <c r="K32" s="76"/>
      <c r="L32" s="73"/>
      <c r="M32" s="73"/>
      <c r="N32" s="73"/>
      <c r="O32" s="73"/>
    </row>
    <row r="33" spans="1:15" s="74" customFormat="1">
      <c r="A33" s="77"/>
      <c r="B33" s="88" t="s">
        <v>58</v>
      </c>
      <c r="C33" s="8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1:15" s="74" customFormat="1">
      <c r="A34" s="77"/>
      <c r="B34" s="82" t="s">
        <v>53</v>
      </c>
      <c r="C34" s="80">
        <v>0.8</v>
      </c>
      <c r="D34" s="81">
        <v>0.8</v>
      </c>
      <c r="E34" s="81">
        <v>0.8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1:15" s="74" customFormat="1">
      <c r="A35" s="77"/>
      <c r="B35" s="82" t="s">
        <v>55</v>
      </c>
      <c r="C35" s="80">
        <v>0.2</v>
      </c>
      <c r="D35" s="81">
        <v>0.2</v>
      </c>
      <c r="E35" s="81">
        <v>0.2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1:15" s="74" customFormat="1">
      <c r="A36" s="77"/>
      <c r="B36" s="82" t="s">
        <v>54</v>
      </c>
      <c r="C36" s="80">
        <v>0.2</v>
      </c>
      <c r="D36" s="81">
        <v>0</v>
      </c>
      <c r="E36" s="81">
        <v>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1:15" s="74" customFormat="1">
      <c r="A37" s="77"/>
      <c r="B37" s="85" t="s">
        <v>56</v>
      </c>
      <c r="C37" s="80">
        <v>0.4</v>
      </c>
      <c r="D37" s="81">
        <v>0</v>
      </c>
      <c r="E37" s="81">
        <v>0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1:15" s="74" customFormat="1">
      <c r="A38" s="77"/>
      <c r="B38" s="82" t="s">
        <v>57</v>
      </c>
      <c r="C38" s="80">
        <v>0.4</v>
      </c>
      <c r="D38" s="81">
        <v>0</v>
      </c>
      <c r="E38" s="81">
        <v>0</v>
      </c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1:15" s="71" customFormat="1">
      <c r="A39" s="77">
        <v>2.2999999999999998</v>
      </c>
      <c r="B39" s="88" t="s">
        <v>67</v>
      </c>
      <c r="C39" s="75"/>
      <c r="D39" s="76"/>
      <c r="E39" s="76"/>
      <c r="F39" s="76"/>
      <c r="G39" s="76"/>
      <c r="H39" s="76"/>
      <c r="I39" s="76"/>
      <c r="J39" s="76"/>
      <c r="K39" s="76"/>
      <c r="L39" s="73"/>
      <c r="M39" s="73"/>
      <c r="N39" s="73"/>
      <c r="O39" s="73"/>
    </row>
    <row r="40" spans="1:15" s="74" customFormat="1" ht="22.5">
      <c r="A40" s="77"/>
      <c r="B40" s="89" t="s">
        <v>59</v>
      </c>
      <c r="C40" s="80">
        <v>0.5</v>
      </c>
      <c r="D40" s="81">
        <v>0.5</v>
      </c>
      <c r="E40" s="81">
        <v>0.5</v>
      </c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1:15" s="74" customFormat="1" ht="22.5">
      <c r="A41" s="77"/>
      <c r="B41" s="89" t="s">
        <v>60</v>
      </c>
      <c r="C41" s="80">
        <v>0.5</v>
      </c>
      <c r="D41" s="81">
        <v>0.5</v>
      </c>
      <c r="E41" s="81">
        <v>0</v>
      </c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1:15" s="74" customFormat="1" ht="22.5">
      <c r="A42" s="77"/>
      <c r="B42" s="89" t="s">
        <v>61</v>
      </c>
      <c r="C42" s="80">
        <v>0.5</v>
      </c>
      <c r="D42" s="81">
        <v>0.5</v>
      </c>
      <c r="E42" s="81">
        <v>0.5</v>
      </c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1:15" s="74" customFormat="1" ht="22.5">
      <c r="A43" s="77"/>
      <c r="B43" s="89" t="s">
        <v>62</v>
      </c>
      <c r="C43" s="80">
        <v>0.5</v>
      </c>
      <c r="D43" s="81">
        <v>0</v>
      </c>
      <c r="E43" s="81">
        <v>0</v>
      </c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1:15" s="74" customFormat="1" ht="22.5">
      <c r="A44" s="77"/>
      <c r="B44" s="90" t="s">
        <v>63</v>
      </c>
      <c r="C44" s="80">
        <v>0.5</v>
      </c>
      <c r="D44" s="81">
        <v>0.5</v>
      </c>
      <c r="E44" s="81">
        <v>0.5</v>
      </c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1:15" s="74" customFormat="1" ht="22.5">
      <c r="A45" s="77"/>
      <c r="B45" s="89" t="s">
        <v>64</v>
      </c>
      <c r="C45" s="80">
        <v>0.5</v>
      </c>
      <c r="D45" s="81">
        <v>0.5</v>
      </c>
      <c r="E45" s="81">
        <v>0.5</v>
      </c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1:15" s="71" customFormat="1" ht="22.5">
      <c r="A46" s="77"/>
      <c r="B46" s="89" t="s">
        <v>65</v>
      </c>
      <c r="C46" s="75">
        <v>0.5</v>
      </c>
      <c r="D46" s="76">
        <v>0</v>
      </c>
      <c r="E46" s="76">
        <v>0</v>
      </c>
      <c r="F46" s="76"/>
      <c r="G46" s="76"/>
      <c r="H46" s="76"/>
      <c r="I46" s="76"/>
      <c r="J46" s="76"/>
      <c r="K46" s="76"/>
      <c r="L46" s="73"/>
      <c r="M46" s="73"/>
      <c r="N46" s="73"/>
      <c r="O46" s="73"/>
    </row>
    <row r="47" spans="1:15" s="71" customFormat="1" ht="22.5">
      <c r="A47" s="77"/>
      <c r="B47" s="89" t="s">
        <v>66</v>
      </c>
      <c r="C47" s="75">
        <v>0.5</v>
      </c>
      <c r="D47" s="81">
        <v>0</v>
      </c>
      <c r="E47" s="81">
        <v>0</v>
      </c>
      <c r="F47" s="76"/>
      <c r="G47" s="76"/>
      <c r="H47" s="76"/>
      <c r="I47" s="81"/>
      <c r="J47" s="76"/>
      <c r="K47" s="76"/>
      <c r="L47" s="73"/>
      <c r="M47" s="73"/>
      <c r="N47" s="73"/>
      <c r="O47" s="73"/>
    </row>
    <row r="48" spans="1:15" ht="15" customHeight="1">
      <c r="A48" s="77">
        <v>3</v>
      </c>
      <c r="B48" s="84" t="s">
        <v>68</v>
      </c>
      <c r="C48" s="75"/>
      <c r="D48" s="76"/>
      <c r="E48" s="81"/>
      <c r="F48" s="76"/>
      <c r="G48" s="76"/>
      <c r="H48" s="76"/>
      <c r="I48" s="81"/>
      <c r="J48" s="76"/>
      <c r="K48" s="81"/>
      <c r="L48" s="58"/>
      <c r="M48" s="58"/>
      <c r="N48" s="58"/>
      <c r="O48" s="58"/>
    </row>
    <row r="49" spans="1:15" s="74" customFormat="1">
      <c r="A49" s="77">
        <v>3.1</v>
      </c>
      <c r="B49" s="91" t="s">
        <v>69</v>
      </c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1:15" s="74" customFormat="1">
      <c r="A50" s="77"/>
      <c r="B50" s="82" t="s">
        <v>70</v>
      </c>
      <c r="C50" s="80">
        <v>1</v>
      </c>
      <c r="D50" s="81">
        <v>1</v>
      </c>
      <c r="E50" s="81">
        <v>1</v>
      </c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1:15" s="74" customFormat="1">
      <c r="A51" s="77"/>
      <c r="B51" s="82" t="s">
        <v>71</v>
      </c>
      <c r="C51" s="80">
        <v>1</v>
      </c>
      <c r="D51" s="81">
        <v>0</v>
      </c>
      <c r="E51" s="81">
        <v>1</v>
      </c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1:15" s="74" customFormat="1">
      <c r="A52" s="77"/>
      <c r="B52" s="82" t="s">
        <v>94</v>
      </c>
      <c r="C52" s="80">
        <v>1</v>
      </c>
      <c r="D52" s="81">
        <v>1</v>
      </c>
      <c r="E52" s="81">
        <v>1</v>
      </c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1:15" s="74" customFormat="1">
      <c r="A53" s="77"/>
      <c r="B53" s="82" t="s">
        <v>95</v>
      </c>
      <c r="C53" s="80">
        <v>1</v>
      </c>
      <c r="D53" s="81">
        <v>1</v>
      </c>
      <c r="E53" s="81">
        <v>1</v>
      </c>
      <c r="F53" s="81"/>
      <c r="G53" s="81"/>
      <c r="H53" s="81"/>
      <c r="I53" s="81" t="s">
        <v>100</v>
      </c>
      <c r="J53" s="81"/>
      <c r="K53" s="81"/>
      <c r="L53" s="81"/>
      <c r="M53" s="81"/>
      <c r="N53" s="81"/>
      <c r="O53" s="81"/>
    </row>
    <row r="54" spans="1:15" s="74" customFormat="1">
      <c r="A54" s="77"/>
      <c r="B54" s="82" t="s">
        <v>96</v>
      </c>
      <c r="C54" s="80">
        <v>1</v>
      </c>
      <c r="D54" s="81">
        <v>0</v>
      </c>
      <c r="E54" s="81">
        <v>0</v>
      </c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1:15" s="74" customFormat="1">
      <c r="A55" s="77">
        <v>3.2</v>
      </c>
      <c r="B55" s="91" t="s">
        <v>69</v>
      </c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1:15" s="74" customFormat="1">
      <c r="A56" s="77"/>
      <c r="B56" s="82" t="s">
        <v>72</v>
      </c>
      <c r="C56" s="80">
        <v>1</v>
      </c>
      <c r="D56" s="81">
        <v>1</v>
      </c>
      <c r="E56" s="81">
        <v>1</v>
      </c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1:15" s="74" customFormat="1">
      <c r="A57" s="77"/>
      <c r="B57" s="82" t="s">
        <v>73</v>
      </c>
      <c r="C57" s="80">
        <v>1</v>
      </c>
      <c r="D57" s="81">
        <v>1</v>
      </c>
      <c r="E57" s="81">
        <v>1</v>
      </c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1:15" s="74" customFormat="1">
      <c r="A58" s="77"/>
      <c r="B58" s="82" t="s">
        <v>74</v>
      </c>
      <c r="C58" s="80">
        <v>1</v>
      </c>
      <c r="D58" s="81">
        <v>1</v>
      </c>
      <c r="E58" s="81">
        <v>1</v>
      </c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1:15" s="74" customFormat="1">
      <c r="A59" s="77">
        <v>3.3</v>
      </c>
      <c r="B59" s="91" t="s">
        <v>75</v>
      </c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1:15" s="74" customFormat="1">
      <c r="A60" s="77"/>
      <c r="B60" s="82" t="s">
        <v>76</v>
      </c>
      <c r="C60" s="80">
        <v>2</v>
      </c>
      <c r="D60" s="81">
        <v>2</v>
      </c>
      <c r="E60" s="81">
        <v>2</v>
      </c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1:15" s="74" customFormat="1">
      <c r="A61" s="77"/>
      <c r="B61" s="82" t="s">
        <v>77</v>
      </c>
      <c r="C61" s="80">
        <v>2</v>
      </c>
      <c r="D61" s="81">
        <v>2</v>
      </c>
      <c r="E61" s="81">
        <v>2</v>
      </c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1:15" s="74" customFormat="1">
      <c r="A62" s="77"/>
      <c r="B62" s="82" t="s">
        <v>78</v>
      </c>
      <c r="C62" s="80">
        <v>2</v>
      </c>
      <c r="D62" s="81">
        <v>2</v>
      </c>
      <c r="E62" s="81">
        <v>2</v>
      </c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1:15" s="74" customFormat="1">
      <c r="A63" s="77">
        <v>4</v>
      </c>
      <c r="B63" s="84" t="s">
        <v>79</v>
      </c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1:15" s="74" customFormat="1">
      <c r="A64" s="77"/>
      <c r="B64" s="82" t="s">
        <v>76</v>
      </c>
      <c r="C64" s="80">
        <v>2</v>
      </c>
      <c r="D64" s="81">
        <v>2</v>
      </c>
      <c r="E64" s="81">
        <v>2</v>
      </c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1:15" s="74" customFormat="1">
      <c r="A65" s="77"/>
      <c r="B65" s="82" t="s">
        <v>77</v>
      </c>
      <c r="C65" s="80">
        <v>2</v>
      </c>
      <c r="D65" s="81">
        <v>2</v>
      </c>
      <c r="E65" s="81">
        <v>2</v>
      </c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1:15" s="74" customFormat="1">
      <c r="A66" s="77"/>
      <c r="B66" s="82" t="s">
        <v>78</v>
      </c>
      <c r="C66" s="80">
        <v>2</v>
      </c>
      <c r="D66" s="81">
        <v>2</v>
      </c>
      <c r="E66" s="81">
        <v>2</v>
      </c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1:15" s="74" customFormat="1">
      <c r="A67" s="77"/>
      <c r="B67" s="82" t="s">
        <v>87</v>
      </c>
      <c r="C67" s="80">
        <v>2</v>
      </c>
      <c r="D67" s="81">
        <v>2</v>
      </c>
      <c r="E67" s="81">
        <v>2</v>
      </c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1:15" s="74" customFormat="1">
      <c r="A68" s="77"/>
      <c r="B68" s="82" t="s">
        <v>88</v>
      </c>
      <c r="C68" s="80">
        <v>2</v>
      </c>
      <c r="D68" s="81">
        <v>2</v>
      </c>
      <c r="E68" s="81">
        <v>2</v>
      </c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1:15" s="74" customFormat="1">
      <c r="A69" s="77">
        <v>5</v>
      </c>
      <c r="B69" s="84" t="s">
        <v>80</v>
      </c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1:15" s="74" customFormat="1">
      <c r="A70" s="77"/>
      <c r="B70" s="82" t="s">
        <v>76</v>
      </c>
      <c r="C70" s="80">
        <v>2</v>
      </c>
      <c r="D70" s="81">
        <v>2</v>
      </c>
      <c r="E70" s="81">
        <v>2</v>
      </c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1:15" s="74" customFormat="1">
      <c r="A71" s="77"/>
      <c r="B71" s="82" t="s">
        <v>77</v>
      </c>
      <c r="C71" s="80">
        <v>2</v>
      </c>
      <c r="D71" s="81">
        <v>2</v>
      </c>
      <c r="E71" s="81">
        <v>2</v>
      </c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1:15" s="74" customFormat="1">
      <c r="A72" s="77"/>
      <c r="B72" s="82" t="s">
        <v>78</v>
      </c>
      <c r="C72" s="80">
        <v>2</v>
      </c>
      <c r="D72" s="81">
        <v>2</v>
      </c>
      <c r="E72" s="81">
        <v>2</v>
      </c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1:15" s="74" customFormat="1">
      <c r="A73" s="77"/>
      <c r="B73" s="82" t="s">
        <v>87</v>
      </c>
      <c r="C73" s="80">
        <v>2</v>
      </c>
      <c r="D73" s="81">
        <v>2</v>
      </c>
      <c r="E73" s="81">
        <v>2</v>
      </c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1:15" s="74" customFormat="1">
      <c r="A74" s="77"/>
      <c r="B74" s="82" t="s">
        <v>88</v>
      </c>
      <c r="C74" s="80">
        <v>2</v>
      </c>
      <c r="D74" s="81">
        <v>2</v>
      </c>
      <c r="E74" s="81">
        <v>2</v>
      </c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1:15" s="74" customFormat="1">
      <c r="A75" s="77">
        <v>6</v>
      </c>
      <c r="B75" s="84" t="s">
        <v>81</v>
      </c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1:15" s="74" customFormat="1">
      <c r="A76" s="77"/>
      <c r="B76" s="82" t="s">
        <v>76</v>
      </c>
      <c r="C76" s="80">
        <v>2</v>
      </c>
      <c r="D76" s="81">
        <v>2</v>
      </c>
      <c r="E76" s="81">
        <v>2</v>
      </c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1:15" s="74" customFormat="1">
      <c r="A77" s="77"/>
      <c r="B77" s="82" t="s">
        <v>77</v>
      </c>
      <c r="C77" s="80">
        <v>2</v>
      </c>
      <c r="D77" s="81">
        <v>2</v>
      </c>
      <c r="E77" s="81">
        <v>2</v>
      </c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1:15" s="74" customFormat="1">
      <c r="A78" s="77"/>
      <c r="B78" s="82" t="s">
        <v>78</v>
      </c>
      <c r="C78" s="80">
        <v>2</v>
      </c>
      <c r="D78" s="81">
        <v>2</v>
      </c>
      <c r="E78" s="81">
        <v>2</v>
      </c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1:15" s="74" customFormat="1">
      <c r="A79" s="77"/>
      <c r="B79" s="82" t="s">
        <v>87</v>
      </c>
      <c r="C79" s="80">
        <v>2</v>
      </c>
      <c r="D79" s="81">
        <v>2</v>
      </c>
      <c r="E79" s="81">
        <v>2</v>
      </c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1:15" s="74" customFormat="1">
      <c r="A80" s="77"/>
      <c r="B80" s="82" t="s">
        <v>88</v>
      </c>
      <c r="C80" s="80">
        <v>2</v>
      </c>
      <c r="D80" s="81">
        <v>2</v>
      </c>
      <c r="E80" s="81">
        <v>2</v>
      </c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1:15" s="74" customFormat="1">
      <c r="A81" s="77">
        <v>7</v>
      </c>
      <c r="B81" s="84" t="s">
        <v>82</v>
      </c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1:15" s="74" customFormat="1">
      <c r="A82" s="77"/>
      <c r="B82" s="82" t="s">
        <v>83</v>
      </c>
      <c r="C82" s="80">
        <v>4</v>
      </c>
      <c r="D82" s="81">
        <v>4</v>
      </c>
      <c r="E82" s="81">
        <v>4</v>
      </c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1:15" s="74" customFormat="1">
      <c r="A83" s="77"/>
      <c r="B83" s="82" t="s">
        <v>84</v>
      </c>
      <c r="C83" s="80">
        <v>4</v>
      </c>
      <c r="D83" s="81">
        <v>4</v>
      </c>
      <c r="E83" s="81">
        <v>4</v>
      </c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1:15" s="74" customFormat="1">
      <c r="A84" s="77"/>
      <c r="B84" s="82" t="s">
        <v>85</v>
      </c>
      <c r="C84" s="80">
        <v>2</v>
      </c>
      <c r="D84" s="81">
        <v>2</v>
      </c>
      <c r="E84" s="81">
        <v>2</v>
      </c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1:15" s="74" customFormat="1">
      <c r="A85" s="77">
        <v>8</v>
      </c>
      <c r="B85" s="84" t="s">
        <v>86</v>
      </c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1:15" s="74" customFormat="1">
      <c r="A86" s="77"/>
      <c r="B86" s="82" t="s">
        <v>89</v>
      </c>
      <c r="C86" s="80">
        <v>4</v>
      </c>
      <c r="D86" s="81">
        <v>3</v>
      </c>
      <c r="E86" s="81">
        <v>3</v>
      </c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1:15" s="74" customFormat="1">
      <c r="A87" s="77"/>
      <c r="B87" s="82" t="s">
        <v>90</v>
      </c>
      <c r="C87" s="80">
        <v>10</v>
      </c>
      <c r="D87" s="81">
        <v>6</v>
      </c>
      <c r="E87" s="81">
        <v>7</v>
      </c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1:15" s="74" customFormat="1">
      <c r="A88" s="77"/>
      <c r="B88" s="82" t="s">
        <v>91</v>
      </c>
      <c r="C88" s="80">
        <v>10</v>
      </c>
      <c r="D88" s="81">
        <v>10</v>
      </c>
      <c r="E88" s="81">
        <v>10</v>
      </c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1:15" s="74" customFormat="1">
      <c r="A89" s="77"/>
      <c r="B89" s="82" t="s">
        <v>92</v>
      </c>
      <c r="C89" s="80">
        <v>6</v>
      </c>
      <c r="D89" s="81">
        <v>6</v>
      </c>
      <c r="E89" s="81">
        <v>6</v>
      </c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1:15">
      <c r="A90" s="7" t="s">
        <v>2</v>
      </c>
      <c r="B90" s="6"/>
      <c r="C90" s="33">
        <f t="shared" ref="C90:O90" si="0">SUM(C5:C89)</f>
        <v>110</v>
      </c>
      <c r="D90" s="34">
        <f t="shared" si="0"/>
        <v>95.8</v>
      </c>
      <c r="E90" s="34">
        <f t="shared" si="0"/>
        <v>97.3</v>
      </c>
      <c r="F90" s="34">
        <f t="shared" si="0"/>
        <v>0</v>
      </c>
      <c r="G90" s="34">
        <f t="shared" si="0"/>
        <v>0</v>
      </c>
      <c r="H90" s="34">
        <f t="shared" si="0"/>
        <v>0</v>
      </c>
      <c r="I90" s="34">
        <f t="shared" si="0"/>
        <v>0</v>
      </c>
      <c r="J90" s="34">
        <f t="shared" si="0"/>
        <v>0</v>
      </c>
      <c r="K90" s="34">
        <f t="shared" si="0"/>
        <v>0</v>
      </c>
      <c r="L90" s="34">
        <f t="shared" si="0"/>
        <v>0</v>
      </c>
      <c r="M90" s="34">
        <f t="shared" si="0"/>
        <v>0</v>
      </c>
      <c r="N90" s="34">
        <f t="shared" si="0"/>
        <v>0</v>
      </c>
      <c r="O90" s="34">
        <f t="shared" si="0"/>
        <v>0</v>
      </c>
    </row>
    <row r="92" spans="1:15">
      <c r="A92" s="5" t="s">
        <v>18</v>
      </c>
      <c r="D92" s="5"/>
    </row>
    <row r="93" spans="1:15">
      <c r="A93" s="50"/>
      <c r="B93" s="53" t="s">
        <v>16</v>
      </c>
      <c r="E93" s="51"/>
    </row>
    <row r="94" spans="1:15">
      <c r="A94" s="52"/>
      <c r="B94" s="53" t="s">
        <v>17</v>
      </c>
      <c r="E94" s="51"/>
    </row>
  </sheetData>
  <conditionalFormatting sqref="D5:O18 D32:O32 D27:O30 D46:O48 D55:O58 D89:O89 D39:O42">
    <cfRule type="expression" dxfId="53" priority="51">
      <formula>AND(D5="",$C5&gt;0)</formula>
    </cfRule>
    <cfRule type="expression" dxfId="52" priority="52">
      <formula>D5&gt;$C5</formula>
    </cfRule>
  </conditionalFormatting>
  <conditionalFormatting sqref="D31:O31">
    <cfRule type="expression" dxfId="51" priority="49">
      <formula>AND(D31="",$C31&gt;0)</formula>
    </cfRule>
    <cfRule type="expression" dxfId="50" priority="50">
      <formula>D31&gt;$C31</formula>
    </cfRule>
  </conditionalFormatting>
  <conditionalFormatting sqref="D26:O26">
    <cfRule type="expression" dxfId="49" priority="47">
      <formula>AND(D26="",$C26&gt;0)</formula>
    </cfRule>
    <cfRule type="expression" dxfId="48" priority="48">
      <formula>D26&gt;$C26</formula>
    </cfRule>
  </conditionalFormatting>
  <conditionalFormatting sqref="D25:O25 D20:O23">
    <cfRule type="expression" dxfId="47" priority="45">
      <formula>AND(D20="",$C20&gt;0)</formula>
    </cfRule>
    <cfRule type="expression" dxfId="46" priority="46">
      <formula>D20&gt;$C20</formula>
    </cfRule>
  </conditionalFormatting>
  <conditionalFormatting sqref="D24:O24">
    <cfRule type="expression" dxfId="45" priority="43">
      <formula>AND(D24="",$C24&gt;0)</formula>
    </cfRule>
    <cfRule type="expression" dxfId="44" priority="44">
      <formula>D24&gt;$C24</formula>
    </cfRule>
  </conditionalFormatting>
  <conditionalFormatting sqref="D19:O19">
    <cfRule type="expression" dxfId="43" priority="41">
      <formula>AND(D19="",$C19&gt;0)</formula>
    </cfRule>
    <cfRule type="expression" dxfId="42" priority="42">
      <formula>D19&gt;$C19</formula>
    </cfRule>
  </conditionalFormatting>
  <conditionalFormatting sqref="D34:O37">
    <cfRule type="expression" dxfId="41" priority="39">
      <formula>AND(D34="",$C34&gt;0)</formula>
    </cfRule>
    <cfRule type="expression" dxfId="40" priority="40">
      <formula>D34&gt;$C34</formula>
    </cfRule>
  </conditionalFormatting>
  <conditionalFormatting sqref="D38:O38">
    <cfRule type="expression" dxfId="39" priority="37">
      <formula>AND(D38="",$C38&gt;0)</formula>
    </cfRule>
    <cfRule type="expression" dxfId="38" priority="38">
      <formula>D38&gt;$C38</formula>
    </cfRule>
  </conditionalFormatting>
  <conditionalFormatting sqref="D33:O33">
    <cfRule type="expression" dxfId="37" priority="35">
      <formula>AND(D33="",$C33&gt;0)</formula>
    </cfRule>
    <cfRule type="expression" dxfId="36" priority="36">
      <formula>D33&gt;$C33</formula>
    </cfRule>
  </conditionalFormatting>
  <conditionalFormatting sqref="D43:O43 E44:O45">
    <cfRule type="expression" dxfId="35" priority="33">
      <formula>AND(D43="",$C43&gt;0)</formula>
    </cfRule>
    <cfRule type="expression" dxfId="34" priority="34">
      <formula>D43&gt;$C43</formula>
    </cfRule>
  </conditionalFormatting>
  <conditionalFormatting sqref="D43:O43 E44:O44">
    <cfRule type="expression" dxfId="33" priority="31">
      <formula>AND(D43="",$C43&gt;0)</formula>
    </cfRule>
    <cfRule type="expression" dxfId="32" priority="32">
      <formula>D43&gt;$C43</formula>
    </cfRule>
  </conditionalFormatting>
  <conditionalFormatting sqref="D40:O42">
    <cfRule type="expression" dxfId="31" priority="29">
      <formula>AND(D40="",$C40&gt;0)</formula>
    </cfRule>
    <cfRule type="expression" dxfId="30" priority="30">
      <formula>D40&gt;$C40</formula>
    </cfRule>
  </conditionalFormatting>
  <conditionalFormatting sqref="D75:O76 D79:O80">
    <cfRule type="expression" dxfId="29" priority="27">
      <formula>AND(D75="",$C75&gt;0)</formula>
    </cfRule>
    <cfRule type="expression" dxfId="28" priority="28">
      <formula>D75&gt;$C75</formula>
    </cfRule>
  </conditionalFormatting>
  <conditionalFormatting sqref="D65:O66 D69:O72">
    <cfRule type="expression" dxfId="27" priority="25">
      <formula>AND(D65="",$C65&gt;0)</formula>
    </cfRule>
    <cfRule type="expression" dxfId="26" priority="26">
      <formula>D65&gt;$C65</formula>
    </cfRule>
  </conditionalFormatting>
  <conditionalFormatting sqref="D59:O64">
    <cfRule type="expression" dxfId="25" priority="23">
      <formula>AND(D59="",$C59&gt;0)</formula>
    </cfRule>
    <cfRule type="expression" dxfId="24" priority="24">
      <formula>D59&gt;$C59</formula>
    </cfRule>
  </conditionalFormatting>
  <conditionalFormatting sqref="D49:O54">
    <cfRule type="expression" dxfId="23" priority="19">
      <formula>AND(D49="",$C49&gt;0)</formula>
    </cfRule>
    <cfRule type="expression" dxfId="22" priority="20">
      <formula>D49&gt;$C49</formula>
    </cfRule>
  </conditionalFormatting>
  <conditionalFormatting sqref="D83:O88">
    <cfRule type="expression" dxfId="21" priority="17">
      <formula>AND(D83="",$C83&gt;0)</formula>
    </cfRule>
    <cfRule type="expression" dxfId="20" priority="18">
      <formula>D83&gt;$C83</formula>
    </cfRule>
  </conditionalFormatting>
  <conditionalFormatting sqref="D81:O82">
    <cfRule type="expression" dxfId="19" priority="15">
      <formula>AND(D81="",$C81&gt;0)</formula>
    </cfRule>
    <cfRule type="expression" dxfId="18" priority="16">
      <formula>D81&gt;$C81</formula>
    </cfRule>
  </conditionalFormatting>
  <conditionalFormatting sqref="D77:O78">
    <cfRule type="expression" dxfId="17" priority="13">
      <formula>AND(D77="",$C77&gt;0)</formula>
    </cfRule>
    <cfRule type="expression" dxfId="16" priority="14">
      <formula>D77&gt;$C77</formula>
    </cfRule>
  </conditionalFormatting>
  <conditionalFormatting sqref="D73:O74">
    <cfRule type="expression" dxfId="15" priority="11">
      <formula>AND(D73="",$C73&gt;0)</formula>
    </cfRule>
    <cfRule type="expression" dxfId="14" priority="12">
      <formula>D73&gt;$C73</formula>
    </cfRule>
  </conditionalFormatting>
  <conditionalFormatting sqref="D67:O68">
    <cfRule type="expression" dxfId="13" priority="9">
      <formula>AND(D67="",$C67&gt;0)</formula>
    </cfRule>
    <cfRule type="expression" dxfId="12" priority="10">
      <formula>D67&gt;$C67</formula>
    </cfRule>
  </conditionalFormatting>
  <conditionalFormatting sqref="D44">
    <cfRule type="expression" dxfId="11" priority="7">
      <formula>AND(D44="",$C44&gt;0)</formula>
    </cfRule>
    <cfRule type="expression" dxfId="10" priority="8">
      <formula>D44&gt;$C44</formula>
    </cfRule>
  </conditionalFormatting>
  <conditionalFormatting sqref="D44">
    <cfRule type="expression" dxfId="9" priority="5">
      <formula>AND(D44="",$C44&gt;0)</formula>
    </cfRule>
    <cfRule type="expression" dxfId="8" priority="6">
      <formula>D44&gt;$C44</formula>
    </cfRule>
  </conditionalFormatting>
  <conditionalFormatting sqref="D45">
    <cfRule type="expression" dxfId="7" priority="3">
      <formula>AND(D45="",$C45&gt;0)</formula>
    </cfRule>
    <cfRule type="expression" dxfId="6" priority="4">
      <formula>D45&gt;$C45</formula>
    </cfRule>
  </conditionalFormatting>
  <conditionalFormatting sqref="D45">
    <cfRule type="expression" dxfId="5" priority="1">
      <formula>AND(D45="",$C45&gt;0)</formula>
    </cfRule>
    <cfRule type="expression" dxfId="4" priority="2">
      <formula>D45&gt;$C45</formula>
    </cfRule>
  </conditionalFormatting>
  <hyperlinks>
    <hyperlink ref="A1" location="Übersicht!A1" display="Zurück zur Übersicht" xr:uid="{00000000-0004-0000-0100-000000000000}"/>
  </hyperlinks>
  <pageMargins left="0.25" right="0.25" top="0.75" bottom="0.75" header="0.3" footer="0.3"/>
  <pageSetup paperSize="9" scale="33" orientation="landscape" r:id="rId1"/>
  <headerFooter>
    <oddHeader>&amp;C&amp;G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6"/>
    <pageSetUpPr fitToPage="1"/>
  </sheetPr>
  <dimension ref="A1:O37"/>
  <sheetViews>
    <sheetView zoomScaleNormal="100" workbookViewId="0">
      <pane xSplit="3" ySplit="4" topLeftCell="D11" activePane="bottomRight" state="frozen"/>
      <selection pane="topRight" activeCell="C1" sqref="C1"/>
      <selection pane="bottomLeft" activeCell="A3" sqref="A3"/>
      <selection pane="bottomRight" activeCell="C6" sqref="C6:C32"/>
    </sheetView>
  </sheetViews>
  <sheetFormatPr baseColWidth="10" defaultColWidth="9.140625" defaultRowHeight="15"/>
  <cols>
    <col min="1" max="1" width="6.42578125" customWidth="1"/>
    <col min="2" max="2" width="40" customWidth="1"/>
    <col min="3" max="3" width="5.140625" customWidth="1"/>
  </cols>
  <sheetData>
    <row r="1" spans="1:15">
      <c r="A1" s="87" t="s">
        <v>15</v>
      </c>
    </row>
    <row r="2" spans="1:15" ht="18.75">
      <c r="A2" s="9" t="s">
        <v>22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1" customFormat="1" ht="15.75">
      <c r="A3" s="4" t="str">
        <f>IF(Übersicht!B6&gt;0,Übersicht!B6,"")</f>
        <v>Blockprojekt #A</v>
      </c>
      <c r="B3" s="4"/>
    </row>
    <row r="4" spans="1:15" ht="23.25">
      <c r="A4" s="19" t="s">
        <v>10</v>
      </c>
      <c r="B4" s="19" t="s">
        <v>9</v>
      </c>
      <c r="C4" s="20" t="s">
        <v>13</v>
      </c>
      <c r="D4" s="21" t="str">
        <f>Übersicht!$B$13&amp;" "&amp;LEFT(Übersicht!$C$13,1)&amp;"."</f>
        <v xml:space="preserve"> .</v>
      </c>
      <c r="E4" s="21" t="str">
        <f>Übersicht!$B$14&amp;" "&amp;LEFT(Übersicht!$C$14,1)&amp;"."</f>
        <v xml:space="preserve"> .</v>
      </c>
      <c r="F4" s="21" t="str">
        <f>Übersicht!$B$15&amp;" "&amp;LEFT(Übersicht!$C$15,1)&amp;"."</f>
        <v xml:space="preserve"> .</v>
      </c>
      <c r="G4" s="21" t="str">
        <f>Übersicht!$B$16&amp;" "&amp;LEFT(Übersicht!$C$16,1)&amp;"."</f>
        <v xml:space="preserve"> .</v>
      </c>
      <c r="H4" s="21" t="str">
        <f>Übersicht!$B$17&amp;" "&amp;LEFT(Übersicht!$C$17,1)&amp;"."</f>
        <v xml:space="preserve"> .</v>
      </c>
      <c r="I4" s="21" t="str">
        <f>Übersicht!$B$18&amp;" "&amp;LEFT(Übersicht!$C$18,1)&amp;"."</f>
        <v xml:space="preserve"> .</v>
      </c>
      <c r="J4" s="21" t="str">
        <f>Übersicht!$B$19&amp;" "&amp;LEFT(Übersicht!$C$19,1)&amp;"."</f>
        <v xml:space="preserve"> .</v>
      </c>
      <c r="K4" s="21" t="str">
        <f>Übersicht!$B$20&amp;" "&amp;LEFT(Übersicht!$C$20,1)&amp;"."</f>
        <v xml:space="preserve"> .</v>
      </c>
      <c r="L4" s="21" t="str">
        <f>Übersicht!$B$21&amp;" "&amp;LEFT(Übersicht!$C$21,1)&amp;"."</f>
        <v xml:space="preserve"> .</v>
      </c>
      <c r="M4" s="21" t="str">
        <f>Übersicht!$B$22&amp;" "&amp;LEFT(Übersicht!$C$22,1)&amp;"."</f>
        <v xml:space="preserve"> .</v>
      </c>
      <c r="N4" s="21" t="str">
        <f>Übersicht!$B$23&amp;" "&amp;LEFT(Übersicht!$C$23,1)&amp;"."</f>
        <v xml:space="preserve"> .</v>
      </c>
      <c r="O4" s="21" t="str">
        <f>Übersicht!$B$24&amp;" "&amp;LEFT(Übersicht!$C$24,1)&amp;"."</f>
        <v xml:space="preserve"> .</v>
      </c>
    </row>
    <row r="5" spans="1:15">
      <c r="A5" s="83"/>
      <c r="B5" s="84"/>
      <c r="C5" s="80"/>
      <c r="D5" s="81"/>
      <c r="E5" s="81"/>
      <c r="F5" s="81"/>
      <c r="G5" s="81"/>
      <c r="H5" s="81"/>
      <c r="I5" s="81"/>
      <c r="J5" s="81"/>
      <c r="K5" s="81"/>
      <c r="L5" s="58"/>
      <c r="M5" s="58"/>
      <c r="N5" s="58"/>
      <c r="O5" s="58"/>
    </row>
    <row r="6" spans="1:15">
      <c r="A6" s="83"/>
      <c r="B6" s="82"/>
      <c r="C6" s="80"/>
      <c r="D6" s="81"/>
      <c r="E6" s="81"/>
      <c r="F6" s="81"/>
      <c r="G6" s="81"/>
      <c r="H6" s="81"/>
      <c r="I6" s="81"/>
      <c r="J6" s="81"/>
      <c r="K6" s="81"/>
      <c r="L6" s="58"/>
      <c r="M6" s="81"/>
      <c r="N6" s="58"/>
      <c r="O6" s="58"/>
    </row>
    <row r="7" spans="1:15">
      <c r="A7" s="83"/>
      <c r="B7" s="82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58"/>
    </row>
    <row r="8" spans="1:15">
      <c r="A8" s="83"/>
      <c r="B8" s="82"/>
      <c r="C8" s="80"/>
      <c r="D8" s="81"/>
      <c r="E8" s="81"/>
      <c r="F8" s="81"/>
      <c r="G8" s="81"/>
      <c r="H8" s="81"/>
      <c r="I8" s="81"/>
      <c r="J8" s="81"/>
      <c r="K8" s="81"/>
      <c r="L8" s="58"/>
      <c r="M8" s="81"/>
      <c r="N8" s="58"/>
      <c r="O8" s="58"/>
    </row>
    <row r="9" spans="1:15">
      <c r="A9" s="83"/>
      <c r="B9" s="84"/>
      <c r="C9" s="80"/>
      <c r="D9" s="81"/>
      <c r="E9" s="81"/>
      <c r="F9" s="81"/>
      <c r="G9" s="81"/>
      <c r="H9" s="81"/>
      <c r="I9" s="81"/>
      <c r="J9" s="81"/>
      <c r="K9" s="81"/>
      <c r="L9" s="58"/>
      <c r="M9" s="58"/>
      <c r="N9" s="58"/>
      <c r="O9" s="58"/>
    </row>
    <row r="10" spans="1:15">
      <c r="A10" s="83"/>
      <c r="B10" s="82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58"/>
    </row>
    <row r="11" spans="1:15">
      <c r="A11" s="83"/>
      <c r="B11" s="82"/>
      <c r="C11" s="80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8"/>
    </row>
    <row r="12" spans="1:15">
      <c r="A12" s="83"/>
      <c r="B12" s="82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58"/>
    </row>
    <row r="13" spans="1:15">
      <c r="A13" s="83"/>
      <c r="B13" s="84"/>
      <c r="C13" s="80"/>
      <c r="D13" s="81"/>
      <c r="E13" s="81"/>
      <c r="F13" s="81"/>
      <c r="G13" s="81"/>
      <c r="H13" s="81"/>
      <c r="I13" s="81"/>
      <c r="J13" s="81"/>
      <c r="K13" s="81"/>
      <c r="L13" s="58"/>
      <c r="M13" s="58"/>
      <c r="N13" s="58"/>
      <c r="O13" s="58"/>
    </row>
    <row r="14" spans="1:15">
      <c r="A14" s="83"/>
      <c r="B14" s="82"/>
      <c r="C14" s="80"/>
      <c r="D14" s="81"/>
      <c r="E14" s="81"/>
      <c r="F14" s="81"/>
      <c r="G14" s="81"/>
      <c r="H14" s="81"/>
      <c r="I14" s="81"/>
      <c r="J14" s="81"/>
      <c r="K14" s="81"/>
      <c r="L14" s="58"/>
      <c r="M14" s="58"/>
      <c r="N14" s="58"/>
      <c r="O14" s="58"/>
    </row>
    <row r="15" spans="1:15">
      <c r="A15" s="83"/>
      <c r="B15" s="82"/>
      <c r="C15" s="80"/>
      <c r="D15" s="81"/>
      <c r="E15" s="81"/>
      <c r="F15" s="81"/>
      <c r="G15" s="81"/>
      <c r="H15" s="81"/>
      <c r="I15" s="81"/>
      <c r="J15" s="81"/>
      <c r="K15" s="81"/>
      <c r="L15" s="58"/>
      <c r="M15" s="58"/>
      <c r="N15" s="58"/>
      <c r="O15" s="58"/>
    </row>
    <row r="16" spans="1:15">
      <c r="A16" s="83"/>
      <c r="B16" s="82"/>
      <c r="C16" s="80"/>
      <c r="D16" s="81"/>
      <c r="E16" s="81"/>
      <c r="F16" s="81"/>
      <c r="G16" s="81"/>
      <c r="H16" s="81"/>
      <c r="I16" s="81"/>
      <c r="J16" s="81"/>
      <c r="K16" s="81"/>
      <c r="L16" s="58"/>
      <c r="M16" s="58"/>
      <c r="N16" s="58"/>
      <c r="O16" s="58"/>
    </row>
    <row r="17" spans="1:15">
      <c r="A17" s="83"/>
      <c r="B17" s="82"/>
      <c r="C17" s="80"/>
      <c r="D17" s="81"/>
      <c r="E17" s="81"/>
      <c r="F17" s="81"/>
      <c r="G17" s="81"/>
      <c r="H17" s="81"/>
      <c r="I17" s="81"/>
      <c r="J17" s="81"/>
      <c r="K17" s="81"/>
      <c r="L17" s="58"/>
      <c r="M17" s="81"/>
      <c r="N17" s="58"/>
      <c r="O17" s="58"/>
    </row>
    <row r="18" spans="1:15">
      <c r="A18" s="83"/>
      <c r="B18" s="82"/>
      <c r="C18" s="80"/>
      <c r="D18" s="81"/>
      <c r="E18" s="81"/>
      <c r="F18" s="81"/>
      <c r="G18" s="81"/>
      <c r="H18" s="81"/>
      <c r="I18" s="81"/>
      <c r="J18" s="81"/>
      <c r="K18" s="81"/>
      <c r="L18" s="58"/>
      <c r="M18" s="58"/>
      <c r="N18" s="58"/>
      <c r="O18" s="58"/>
    </row>
    <row r="19" spans="1:15" s="74" customFormat="1">
      <c r="A19" s="83"/>
      <c r="B19" s="84"/>
      <c r="C19" s="80"/>
      <c r="D19" s="81"/>
      <c r="E19" s="81"/>
      <c r="F19" s="81"/>
      <c r="G19" s="81"/>
      <c r="H19" s="81"/>
      <c r="I19" s="81"/>
      <c r="J19" s="81"/>
      <c r="K19" s="81"/>
      <c r="L19" s="76"/>
      <c r="M19" s="76"/>
      <c r="N19" s="76"/>
      <c r="O19" s="76"/>
    </row>
    <row r="20" spans="1:15" s="74" customFormat="1">
      <c r="A20" s="83"/>
      <c r="B20" s="82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76"/>
      <c r="N20" s="81"/>
      <c r="O20" s="76"/>
    </row>
    <row r="21" spans="1:15" s="74" customFormat="1">
      <c r="A21" s="83"/>
      <c r="B21" s="82"/>
      <c r="C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76"/>
    </row>
    <row r="22" spans="1:15" s="74" customFormat="1">
      <c r="A22" s="83"/>
      <c r="B22" s="82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76"/>
      <c r="N22" s="76"/>
      <c r="O22" s="76"/>
    </row>
    <row r="23" spans="1:15" s="74" customFormat="1">
      <c r="A23" s="83"/>
      <c r="B23" s="84"/>
      <c r="C23" s="80"/>
      <c r="D23" s="81"/>
      <c r="E23" s="81"/>
      <c r="F23" s="81"/>
      <c r="G23" s="81"/>
      <c r="H23" s="81"/>
      <c r="I23" s="81"/>
      <c r="J23" s="81"/>
      <c r="K23" s="81"/>
      <c r="L23" s="76"/>
      <c r="M23" s="76"/>
      <c r="N23" s="76"/>
      <c r="O23" s="76"/>
    </row>
    <row r="24" spans="1:15">
      <c r="A24" s="83"/>
      <c r="B24" s="82"/>
      <c r="C24" s="80"/>
      <c r="D24" s="81"/>
      <c r="E24" s="81"/>
      <c r="F24" s="81"/>
      <c r="G24" s="81"/>
      <c r="H24" s="81"/>
      <c r="I24" s="81"/>
      <c r="J24" s="81"/>
      <c r="K24" s="81"/>
      <c r="L24" s="58"/>
      <c r="M24" s="58"/>
      <c r="N24" s="58"/>
      <c r="O24" s="58"/>
    </row>
    <row r="25" spans="1:15">
      <c r="A25" s="83"/>
      <c r="B25" s="82"/>
      <c r="C25" s="80"/>
      <c r="D25" s="81"/>
      <c r="E25" s="81"/>
      <c r="F25" s="81"/>
      <c r="G25" s="81"/>
      <c r="H25" s="81"/>
      <c r="I25" s="81"/>
      <c r="J25" s="81"/>
      <c r="K25" s="81"/>
      <c r="L25" s="58"/>
      <c r="M25" s="58"/>
      <c r="N25" s="58"/>
      <c r="O25" s="58"/>
    </row>
    <row r="26" spans="1:15">
      <c r="A26" s="83"/>
      <c r="B26" s="82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58"/>
      <c r="N26" s="58"/>
      <c r="O26" s="58"/>
    </row>
    <row r="27" spans="1:15">
      <c r="A27" s="83"/>
      <c r="B27" s="84"/>
      <c r="C27" s="80"/>
      <c r="D27" s="81"/>
      <c r="E27" s="81"/>
      <c r="F27" s="81"/>
      <c r="G27" s="81"/>
      <c r="H27" s="81"/>
      <c r="I27" s="81"/>
      <c r="J27" s="81"/>
      <c r="K27" s="81"/>
      <c r="L27" s="58"/>
      <c r="M27" s="58"/>
      <c r="N27" s="58"/>
      <c r="O27" s="58"/>
    </row>
    <row r="28" spans="1:15">
      <c r="A28" s="83"/>
      <c r="B28" s="82"/>
      <c r="C28" s="80"/>
      <c r="D28" s="81"/>
      <c r="E28" s="81"/>
      <c r="F28" s="81"/>
      <c r="G28" s="81"/>
      <c r="H28" s="81"/>
      <c r="I28" s="81"/>
      <c r="J28" s="81"/>
      <c r="K28" s="81"/>
      <c r="L28" s="58"/>
      <c r="M28" s="81"/>
      <c r="N28" s="58"/>
      <c r="O28" s="58"/>
    </row>
    <row r="29" spans="1:15">
      <c r="A29" s="83"/>
      <c r="B29" s="82"/>
      <c r="C29" s="80"/>
      <c r="D29" s="81"/>
      <c r="E29" s="81"/>
      <c r="F29" s="81"/>
      <c r="G29" s="81"/>
      <c r="H29" s="81"/>
      <c r="I29" s="81"/>
      <c r="J29" s="81"/>
      <c r="K29" s="81"/>
      <c r="L29" s="58"/>
      <c r="M29" s="81"/>
      <c r="N29" s="58"/>
      <c r="O29" s="58"/>
    </row>
    <row r="30" spans="1:15">
      <c r="A30" s="83"/>
      <c r="B30" s="82"/>
      <c r="C30" s="80"/>
      <c r="D30" s="81"/>
      <c r="E30" s="81"/>
      <c r="F30" s="81"/>
      <c r="G30" s="81"/>
      <c r="H30" s="81"/>
      <c r="I30" s="81"/>
      <c r="J30" s="81"/>
      <c r="K30" s="81"/>
      <c r="L30" s="58"/>
      <c r="M30" s="81"/>
      <c r="N30" s="58"/>
      <c r="O30" s="58"/>
    </row>
    <row r="31" spans="1:15">
      <c r="A31" s="83"/>
      <c r="B31" s="82"/>
      <c r="C31" s="80"/>
      <c r="D31" s="81"/>
      <c r="E31" s="81"/>
      <c r="F31" s="81"/>
      <c r="G31" s="81"/>
      <c r="H31" s="81"/>
      <c r="I31" s="81"/>
      <c r="J31" s="81"/>
      <c r="K31" s="81"/>
      <c r="L31" s="58"/>
      <c r="M31" s="58"/>
      <c r="N31" s="58"/>
      <c r="O31" s="58"/>
    </row>
    <row r="32" spans="1:15">
      <c r="A32" s="83"/>
      <c r="B32" s="82"/>
      <c r="C32" s="80"/>
      <c r="D32" s="81"/>
      <c r="E32" s="81"/>
      <c r="F32" s="81"/>
      <c r="G32" s="81"/>
      <c r="H32" s="81"/>
      <c r="I32" s="81"/>
      <c r="J32" s="81"/>
      <c r="K32" s="81"/>
      <c r="L32" s="58"/>
      <c r="M32" s="81"/>
      <c r="N32" s="58"/>
      <c r="O32" s="58"/>
    </row>
    <row r="33" spans="1:15">
      <c r="A33" s="7" t="s">
        <v>2</v>
      </c>
      <c r="B33" s="6"/>
      <c r="C33" s="33">
        <f>SUM(C5:C32)</f>
        <v>0</v>
      </c>
      <c r="D33" s="34">
        <f t="shared" ref="D33:O33" si="0">SUM(D5:D32)</f>
        <v>0</v>
      </c>
      <c r="E33" s="34">
        <f t="shared" si="0"/>
        <v>0</v>
      </c>
      <c r="F33" s="34">
        <f t="shared" si="0"/>
        <v>0</v>
      </c>
      <c r="G33" s="34">
        <f t="shared" si="0"/>
        <v>0</v>
      </c>
      <c r="H33" s="34">
        <f t="shared" si="0"/>
        <v>0</v>
      </c>
      <c r="I33" s="34">
        <f t="shared" si="0"/>
        <v>0</v>
      </c>
      <c r="J33" s="34">
        <f t="shared" si="0"/>
        <v>0</v>
      </c>
      <c r="K33" s="34">
        <f t="shared" si="0"/>
        <v>0</v>
      </c>
      <c r="L33" s="34">
        <f t="shared" si="0"/>
        <v>0</v>
      </c>
      <c r="M33" s="34">
        <f t="shared" si="0"/>
        <v>0</v>
      </c>
      <c r="N33" s="34">
        <f t="shared" si="0"/>
        <v>0</v>
      </c>
      <c r="O33" s="34">
        <f t="shared" si="0"/>
        <v>0</v>
      </c>
    </row>
    <row r="35" spans="1:15">
      <c r="A35" s="5" t="s">
        <v>18</v>
      </c>
    </row>
    <row r="36" spans="1:15">
      <c r="A36" s="50"/>
      <c r="B36" s="53" t="s">
        <v>16</v>
      </c>
    </row>
    <row r="37" spans="1:15">
      <c r="A37" s="52"/>
      <c r="B37" s="53" t="s">
        <v>17</v>
      </c>
    </row>
  </sheetData>
  <conditionalFormatting sqref="D5:O32">
    <cfRule type="expression" dxfId="3" priority="1">
      <formula>AND(D5="",$C5&gt;0)</formula>
    </cfRule>
    <cfRule type="expression" dxfId="2" priority="2">
      <formula>D5&gt;$C5</formula>
    </cfRule>
  </conditionalFormatting>
  <hyperlinks>
    <hyperlink ref="A1" location="Übersicht!A1" display="Zurück zur Übersicht" xr:uid="{00000000-0004-0000-0200-000000000000}"/>
  </hyperlinks>
  <pageMargins left="0.25" right="0.25" top="0.75" bottom="0.75" header="0.3" footer="0.3"/>
  <pageSetup paperSize="9" scale="88" orientation="landscape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696"/>
    <pageSetUpPr fitToPage="1"/>
  </sheetPr>
  <dimension ref="A1:O34"/>
  <sheetViews>
    <sheetView workbookViewId="0">
      <pane xSplit="3" ySplit="4" topLeftCell="D5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9.140625" defaultRowHeight="15"/>
  <cols>
    <col min="1" max="1" width="6.42578125" customWidth="1"/>
    <col min="2" max="2" width="40" customWidth="1"/>
    <col min="3" max="3" width="5.140625" customWidth="1"/>
  </cols>
  <sheetData>
    <row r="1" spans="1:15">
      <c r="A1" s="87" t="s">
        <v>15</v>
      </c>
    </row>
    <row r="2" spans="1:15" ht="18.75">
      <c r="A2" s="16" t="s">
        <v>23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s="1" customFormat="1" ht="15.75">
      <c r="A3" s="4" t="str">
        <f>IF(Übersicht!B7&gt;0,Übersicht!B7,"")</f>
        <v/>
      </c>
      <c r="B3" s="4"/>
    </row>
    <row r="4" spans="1:15" ht="23.25">
      <c r="A4" s="19" t="s">
        <v>10</v>
      </c>
      <c r="B4" s="19" t="s">
        <v>9</v>
      </c>
      <c r="C4" s="20" t="s">
        <v>13</v>
      </c>
      <c r="D4" s="21" t="str">
        <f>Übersicht!$B$13&amp;" "&amp;LEFT(Übersicht!$C$13,1)&amp;"."</f>
        <v xml:space="preserve"> .</v>
      </c>
      <c r="E4" s="21" t="str">
        <f>Übersicht!$B$14&amp;" "&amp;LEFT(Übersicht!$C$14,1)&amp;"."</f>
        <v xml:space="preserve"> .</v>
      </c>
      <c r="F4" s="21" t="str">
        <f>Übersicht!$B$15&amp;" "&amp;LEFT(Übersicht!$C$15,1)&amp;"."</f>
        <v xml:space="preserve"> .</v>
      </c>
      <c r="G4" s="21" t="str">
        <f>Übersicht!$B$16&amp;" "&amp;LEFT(Übersicht!$C$16,1)&amp;"."</f>
        <v xml:space="preserve"> .</v>
      </c>
      <c r="H4" s="21" t="str">
        <f>Übersicht!$B$17&amp;" "&amp;LEFT(Übersicht!$C$17,1)&amp;"."</f>
        <v xml:space="preserve"> .</v>
      </c>
      <c r="I4" s="21" t="str">
        <f>Übersicht!$B$18&amp;" "&amp;LEFT(Übersicht!$C$18,1)&amp;"."</f>
        <v xml:space="preserve"> .</v>
      </c>
      <c r="J4" s="21" t="str">
        <f>Übersicht!$B$19&amp;" "&amp;LEFT(Übersicht!$C$19,1)&amp;"."</f>
        <v xml:space="preserve"> .</v>
      </c>
      <c r="K4" s="21" t="str">
        <f>Übersicht!$B$20&amp;" "&amp;LEFT(Übersicht!$C$20,1)&amp;"."</f>
        <v xml:space="preserve"> .</v>
      </c>
      <c r="L4" s="21" t="str">
        <f>Übersicht!$B$21&amp;" "&amp;LEFT(Übersicht!$C$21,1)&amp;"."</f>
        <v xml:space="preserve"> .</v>
      </c>
      <c r="M4" s="21" t="str">
        <f>Übersicht!$B$22&amp;" "&amp;LEFT(Übersicht!$C$22,1)&amp;"."</f>
        <v xml:space="preserve"> .</v>
      </c>
      <c r="N4" s="21" t="str">
        <f>Übersicht!$B$23&amp;" "&amp;LEFT(Übersicht!$C$23,1)&amp;"."</f>
        <v xml:space="preserve"> .</v>
      </c>
      <c r="O4" s="21" t="str">
        <f>Übersicht!$B$24&amp;" "&amp;LEFT(Übersicht!$C$24,1)&amp;"."</f>
        <v xml:space="preserve"> .</v>
      </c>
    </row>
    <row r="5" spans="1:15">
      <c r="A5" s="55"/>
      <c r="B5" s="56"/>
      <c r="C5" s="57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>
      <c r="A6" s="59"/>
      <c r="B6" s="60"/>
      <c r="C6" s="57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spans="1:15">
      <c r="A7" s="59"/>
      <c r="B7" s="60"/>
      <c r="C7" s="57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spans="1:15">
      <c r="A8" s="59"/>
      <c r="B8" s="60"/>
      <c r="C8" s="57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>
      <c r="A9" s="59"/>
      <c r="B9" s="60"/>
      <c r="C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</row>
    <row r="10" spans="1:15">
      <c r="A10" s="59"/>
      <c r="B10" s="60"/>
      <c r="C10" s="57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5">
      <c r="A11" s="59"/>
      <c r="B11" s="60"/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</row>
    <row r="12" spans="1:15">
      <c r="A12" s="59"/>
      <c r="B12" s="60"/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</row>
    <row r="13" spans="1:15">
      <c r="A13" s="59"/>
      <c r="B13" s="60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</row>
    <row r="14" spans="1:15">
      <c r="A14" s="59"/>
      <c r="B14" s="60"/>
      <c r="C14" s="57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</row>
    <row r="15" spans="1:15">
      <c r="A15" s="59"/>
      <c r="B15" s="60"/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</row>
    <row r="16" spans="1:15">
      <c r="A16" s="59"/>
      <c r="B16" s="60"/>
      <c r="C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>
      <c r="A17" s="59"/>
      <c r="B17" s="60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>
      <c r="A18" s="59"/>
      <c r="B18" s="60"/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</row>
    <row r="19" spans="1:15">
      <c r="A19" s="59"/>
      <c r="B19" s="60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</row>
    <row r="20" spans="1:15">
      <c r="A20" s="59"/>
      <c r="B20" s="60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</row>
    <row r="21" spans="1:15">
      <c r="A21" s="59"/>
      <c r="B21" s="60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1:15">
      <c r="A22" s="59"/>
      <c r="B22" s="60"/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</row>
    <row r="23" spans="1:15">
      <c r="A23" s="59"/>
      <c r="B23" s="60"/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</row>
    <row r="24" spans="1:15">
      <c r="A24" s="59"/>
      <c r="B24" s="60"/>
      <c r="C24" s="57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>
      <c r="A25" s="59"/>
      <c r="B25" s="60"/>
      <c r="C25" s="57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>
      <c r="A26" s="59"/>
      <c r="B26" s="60"/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</row>
    <row r="27" spans="1:15">
      <c r="A27" s="59"/>
      <c r="B27" s="60"/>
      <c r="C27" s="57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</row>
    <row r="28" spans="1:15">
      <c r="A28" s="59"/>
      <c r="B28" s="60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</row>
    <row r="29" spans="1:15">
      <c r="A29" s="59"/>
      <c r="B29" s="60"/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</row>
    <row r="30" spans="1:15">
      <c r="A30" s="7" t="s">
        <v>2</v>
      </c>
      <c r="B30" s="6"/>
      <c r="C30" s="33">
        <f>SUM(C5:C29)</f>
        <v>0</v>
      </c>
      <c r="D30" s="34">
        <f t="shared" ref="D30:O30" si="0">SUM(D5:D29)</f>
        <v>0</v>
      </c>
      <c r="E30" s="34">
        <f t="shared" si="0"/>
        <v>0</v>
      </c>
      <c r="F30" s="34">
        <f t="shared" si="0"/>
        <v>0</v>
      </c>
      <c r="G30" s="34">
        <f t="shared" si="0"/>
        <v>0</v>
      </c>
      <c r="H30" s="34">
        <f t="shared" si="0"/>
        <v>0</v>
      </c>
      <c r="I30" s="34">
        <f t="shared" si="0"/>
        <v>0</v>
      </c>
      <c r="J30" s="34">
        <f t="shared" si="0"/>
        <v>0</v>
      </c>
      <c r="K30" s="34">
        <f t="shared" si="0"/>
        <v>0</v>
      </c>
      <c r="L30" s="34">
        <f t="shared" si="0"/>
        <v>0</v>
      </c>
      <c r="M30" s="34">
        <f t="shared" si="0"/>
        <v>0</v>
      </c>
      <c r="N30" s="34">
        <f t="shared" si="0"/>
        <v>0</v>
      </c>
      <c r="O30" s="34">
        <f t="shared" si="0"/>
        <v>0</v>
      </c>
    </row>
    <row r="32" spans="1:15">
      <c r="A32" s="5" t="s">
        <v>18</v>
      </c>
    </row>
    <row r="33" spans="1:2">
      <c r="A33" s="50"/>
      <c r="B33" s="53" t="s">
        <v>16</v>
      </c>
    </row>
    <row r="34" spans="1:2">
      <c r="A34" s="52"/>
      <c r="B34" s="53" t="s">
        <v>17</v>
      </c>
    </row>
  </sheetData>
  <conditionalFormatting sqref="D5:O29">
    <cfRule type="expression" dxfId="1" priority="1">
      <formula>AND(D5="",$C5&gt;0)</formula>
    </cfRule>
    <cfRule type="expression" dxfId="0" priority="2">
      <formula>D5&gt;$C5</formula>
    </cfRule>
  </conditionalFormatting>
  <hyperlinks>
    <hyperlink ref="A1" location="Übersicht!A1" display="Zurück zur Übersicht" xr:uid="{00000000-0004-0000-0300-000000000000}"/>
  </hyperlinks>
  <pageMargins left="0.25" right="0.25" top="0.75" bottom="0.75" header="0.3" footer="0.3"/>
  <pageSetup paperSize="9" scale="10"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Teil 1</vt:lpstr>
      <vt:lpstr>Teil 2</vt:lpstr>
      <vt:lpstr>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9508ac-8ac4-4ec6-977e-e0ef084c4e98_Enabled">
    <vt:lpwstr>True</vt:lpwstr>
  </property>
  <property fmtid="{D5CDD505-2E9C-101B-9397-08002B2CF9AE}" pid="3" name="MSIP_Label_0b9508ac-8ac4-4ec6-977e-e0ef084c4e98_SiteId">
    <vt:lpwstr>396b38cc-aa65-492b-bb0e-3d94ed25a97b</vt:lpwstr>
  </property>
  <property fmtid="{D5CDD505-2E9C-101B-9397-08002B2CF9AE}" pid="4" name="MSIP_Label_0b9508ac-8ac4-4ec6-977e-e0ef084c4e98_Owner">
    <vt:lpwstr>michael.heusser@axa-winterthur.ch</vt:lpwstr>
  </property>
  <property fmtid="{D5CDD505-2E9C-101B-9397-08002B2CF9AE}" pid="5" name="MSIP_Label_0b9508ac-8ac4-4ec6-977e-e0ef084c4e98_SetDate">
    <vt:lpwstr>2019-10-16T06:30:38.8234807Z</vt:lpwstr>
  </property>
  <property fmtid="{D5CDD505-2E9C-101B-9397-08002B2CF9AE}" pid="6" name="MSIP_Label_0b9508ac-8ac4-4ec6-977e-e0ef084c4e98_Name">
    <vt:lpwstr>CH_Internal</vt:lpwstr>
  </property>
  <property fmtid="{D5CDD505-2E9C-101B-9397-08002B2CF9AE}" pid="7" name="MSIP_Label_0b9508ac-8ac4-4ec6-977e-e0ef084c4e98_Application">
    <vt:lpwstr>Microsoft Azure Information Protection</vt:lpwstr>
  </property>
  <property fmtid="{D5CDD505-2E9C-101B-9397-08002B2CF9AE}" pid="8" name="MSIP_Label_0b9508ac-8ac4-4ec6-977e-e0ef084c4e98_Extended_MSFT_Method">
    <vt:lpwstr>Automatic</vt:lpwstr>
  </property>
  <property fmtid="{D5CDD505-2E9C-101B-9397-08002B2CF9AE}" pid="9" name="Sensitivity">
    <vt:lpwstr>CH_Internal</vt:lpwstr>
  </property>
</Properties>
</file>