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840cdcd6f31fd4b/Desktop/DABC Class Folder/Crowdfunding Analysis/"/>
    </mc:Choice>
  </mc:AlternateContent>
  <xr:revisionPtr revIDLastSave="154" documentId="8_{EEA36CDD-9FC6-4C99-B1CD-97D2F8CF52D5}" xr6:coauthVersionLast="44" xr6:coauthVersionMax="44" xr10:uidLastSave="{17B0863B-197A-4F72-A271-C715BD59F55F}"/>
  <bookViews>
    <workbookView xWindow="-90" yWindow="-90" windowWidth="19380" windowHeight="10380" firstSheet="6" activeTab="7" xr2:uid="{00000000-000D-0000-FFFF-FFFF00000000}"/>
  </bookViews>
  <sheets>
    <sheet name="Kickstarter" sheetId="1" r:id="rId1"/>
    <sheet name="Parent Categ Outcomes" sheetId="3" r:id="rId2"/>
    <sheet name="Subcategory Statistics" sheetId="4" r:id="rId3"/>
    <sheet name="Outcomes Based on Launch Date" sheetId="5" r:id="rId4"/>
    <sheet name="Edinburg Research" sheetId="6" r:id="rId5"/>
    <sheet name="Success US Kickstarters" sheetId="7" r:id="rId6"/>
    <sheet name="Failed US Kickstarters" sheetId="8" r:id="rId7"/>
    <sheet name="Descriptive Statistics" sheetId="9" r:id="rId8"/>
    <sheet name="Musicals in GB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C6" i="9"/>
  <c r="C5" i="9"/>
  <c r="C4" i="9"/>
  <c r="B13" i="9"/>
  <c r="B12" i="9"/>
  <c r="B11" i="9"/>
  <c r="B7" i="9"/>
  <c r="B6" i="9"/>
  <c r="B5" i="9"/>
  <c r="B4" i="9"/>
  <c r="C10" i="9"/>
  <c r="C9" i="9"/>
  <c r="C3" i="9"/>
  <c r="C2" i="9"/>
  <c r="B10" i="9"/>
  <c r="B9" i="9"/>
  <c r="B3" i="9"/>
  <c r="B2" i="9"/>
  <c r="E3" i="6"/>
  <c r="E4" i="6"/>
  <c r="E5" i="6"/>
  <c r="E6" i="6"/>
  <c r="E2" i="6"/>
  <c r="D3" i="6"/>
  <c r="D4" i="6"/>
  <c r="D5" i="6"/>
  <c r="D6" i="6"/>
  <c r="D2" i="6"/>
  <c r="C3" i="6"/>
  <c r="C4" i="6"/>
  <c r="C5" i="6"/>
  <c r="C6" i="6"/>
  <c r="C2" i="6"/>
  <c r="C14" i="9" l="1"/>
  <c r="C7" i="9"/>
  <c r="B14" i="9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F6" i="6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F4" i="6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F2" i="6" s="1"/>
  <c r="P3620" i="1"/>
  <c r="F3" i="6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F5" i="6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<sst xmlns="http://schemas.openxmlformats.org/spreadsheetml/2006/main" count="38388" uniqueCount="8403">
  <si>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</si>
  <si>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</si>
  <si>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</si>
  <si>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</si>
  <si>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</si>
  <si>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</si>
  <si>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</si>
  <si>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</si>
  <si>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</si>
  <si>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</si>
  <si>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</si>
  <si>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</si>
  <si>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</si>
  <si>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</si>
  <si>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</si>
  <si>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</si>
  <si>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</si>
  <si>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</si>
  <si>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</si>
  <si>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</si>
  <si>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</si>
  <si>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</si>
  <si>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</si>
  <si>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</si>
  <si>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</si>
  <si>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</si>
  <si>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</si>
  <si>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</si>
  <si>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</si>
  <si>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</si>
  <si>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</si>
  <si>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</si>
  <si>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</si>
  <si>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</si>
  <si>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</si>
  <si>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</si>
  <si>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</si>
  <si>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</si>
  <si>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</si>
  <si>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</si>
  <si>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</si>
  <si>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</si>
  <si>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</si>
  <si>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</si>
  <si>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</si>
  <si>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</si>
  <si>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</si>
  <si>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</si>
  <si>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</si>
  <si>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</si>
  <si>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</si>
  <si>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</si>
  <si>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</si>
  <si>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</si>
  <si>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</si>
  <si>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</si>
  <si>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</si>
  <si>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</si>
  <si>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</si>
  <si>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</si>
  <si>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</si>
  <si>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</si>
  <si>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</si>
  <si>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</si>
  <si>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</si>
  <si>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</si>
  <si>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</si>
  <si>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</si>
  <si>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</si>
  <si>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</si>
  <si>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</si>
  <si>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</si>
  <si>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</si>
  <si>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</si>
  <si>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</si>
  <si>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</si>
  <si>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</si>
  <si>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</si>
  <si>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</si>
  <si>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</si>
  <si>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</si>
  <si>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</si>
  <si>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</si>
  <si>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</si>
  <si>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</si>
  <si>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</si>
  <si>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</si>
  <si>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</si>
  <si>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</si>
  <si>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</si>
  <si>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</si>
  <si>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</si>
  <si>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</si>
  <si>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</si>
  <si>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</si>
  <si>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</si>
  <si>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</si>
  <si>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</si>
  <si>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</si>
  <si>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</si>
  <si>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</si>
  <si>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</si>
  <si>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</si>
  <si>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</si>
  <si>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</si>
  <si>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</si>
  <si>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</si>
  <si>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</si>
  <si>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</si>
  <si>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</si>
  <si>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</si>
  <si>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</si>
  <si>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</si>
  <si>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</si>
  <si>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</si>
  <si>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</si>
  <si>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</si>
  <si>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</si>
  <si>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</si>
  <si>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</si>
  <si>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</si>
  <si>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</si>
  <si>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</si>
  <si>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</si>
  <si>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</si>
  <si>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</si>
  <si>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</si>
  <si>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</si>
  <si>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</si>
  <si>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</si>
  <si>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</si>
  <si>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</si>
  <si>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</si>
  <si>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</si>
  <si>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</si>
  <si>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</si>
  <si>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</si>
  <si>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</si>
  <si>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</si>
  <si>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</si>
  <si>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</si>
  <si>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</si>
  <si>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</si>
  <si>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</si>
  <si>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</si>
  <si>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</si>
  <si>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</si>
  <si>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</si>
  <si>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</si>
  <si>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</si>
  <si>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</si>
  <si>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</si>
  <si>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</si>
  <si>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</si>
  <si>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</si>
  <si>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</si>
  <si>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</si>
  <si>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</si>
  <si>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</si>
  <si>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</si>
  <si>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</si>
  <si>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</si>
  <si>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</si>
  <si>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</si>
  <si>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</si>
  <si>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</si>
  <si>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</si>
  <si>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</si>
  <si>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</si>
  <si>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</si>
  <si>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</si>
  <si>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</si>
  <si>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</si>
  <si>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</si>
  <si>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</si>
  <si>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</si>
  <si>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</si>
  <si>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</si>
  <si>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</si>
  <si>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</si>
  <si>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</si>
  <si>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</si>
  <si>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</si>
  <si>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</si>
  <si>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</si>
  <si>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</si>
  <si>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</si>
  <si>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</si>
  <si>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</si>
  <si>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</si>
  <si>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</si>
  <si>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</si>
  <si>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</si>
  <si>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</si>
  <si>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</si>
  <si>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</si>
  <si>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</si>
  <si>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</si>
  <si>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</si>
  <si>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</si>
  <si>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</si>
  <si>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</si>
  <si>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</si>
  <si>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</si>
  <si>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</si>
  <si>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</si>
  <si>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</si>
  <si>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</si>
  <si>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</si>
  <si>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</si>
  <si>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</si>
  <si>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</si>
  <si>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</si>
  <si>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</si>
  <si>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</si>
  <si>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</si>
  <si>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</si>
  <si>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</si>
  <si>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</si>
  <si>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</si>
  <si>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</si>
  <si>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</si>
  <si>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</si>
  <si>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</si>
  <si>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</si>
  <si>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</si>
  <si>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</si>
  <si>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</si>
  <si>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</si>
  <si>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</si>
  <si>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</si>
  <si>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</si>
  <si>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</si>
  <si>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</si>
  <si>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</si>
  <si>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</si>
  <si>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</si>
  <si>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</si>
  <si>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</si>
  <si>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</si>
  <si>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</si>
  <si>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</si>
  <si>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</si>
  <si>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</si>
  <si>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</si>
  <si>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</si>
  <si>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</si>
  <si>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</si>
  <si>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</si>
  <si>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</si>
  <si>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</si>
  <si>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</si>
  <si>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</si>
  <si>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</si>
  <si>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</si>
  <si>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</si>
  <si>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</si>
  <si>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</si>
  <si>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</si>
  <si>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</si>
  <si>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</si>
  <si>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</si>
  <si>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</si>
  <si>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</si>
  <si>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</si>
  <si>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</si>
  <si>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</si>
  <si>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</si>
  <si>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</si>
  <si>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</si>
  <si>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</si>
  <si>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</si>
  <si>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</si>
  <si>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</si>
  <si>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</si>
  <si>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</si>
  <si>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</si>
  <si>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</si>
  <si>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</si>
  <si>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</si>
  <si>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</si>
  <si>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</si>
  <si>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</si>
  <si>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</si>
  <si>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</si>
  <si>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</si>
  <si>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</si>
  <si>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</si>
  <si>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</si>
  <si>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</si>
  <si>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</si>
  <si>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</si>
  <si>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</si>
  <si>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</si>
  <si>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</si>
  <si>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</si>
  <si>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</si>
  <si>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</si>
  <si>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</si>
  <si>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</si>
  <si>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</si>
  <si>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</si>
  <si>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</si>
  <si>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</si>
  <si>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</si>
  <si>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</si>
  <si>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</si>
  <si>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</si>
  <si>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</si>
  <si>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</si>
  <si>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</si>
  <si>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</si>
  <si>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</si>
  <si>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</si>
  <si>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</si>
  <si>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</si>
  <si>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</si>
  <si>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</si>
  <si>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</si>
  <si>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</si>
  <si>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</si>
  <si>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</si>
  <si>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</si>
  <si>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</si>
  <si>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</si>
  <si>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</si>
  <si>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</si>
  <si>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</si>
  <si>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</si>
  <si>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</si>
  <si>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</si>
  <si>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</si>
  <si>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</si>
  <si>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</si>
  <si>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</si>
  <si>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</si>
  <si>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</si>
  <si>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</si>
  <si>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</si>
  <si>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</si>
  <si>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</si>
  <si>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</si>
  <si>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</si>
  <si>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</si>
  <si>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</si>
  <si>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</si>
  <si>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</si>
  <si>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</si>
  <si>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</si>
  <si>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</si>
  <si>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</si>
  <si>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</si>
  <si>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</si>
  <si>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</si>
  <si>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</si>
  <si>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</si>
  <si>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</si>
  <si>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</si>
  <si>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</si>
  <si>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</si>
  <si>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</si>
  <si>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</si>
  <si>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</si>
  <si>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</si>
  <si>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</si>
  <si>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</si>
  <si>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</si>
  <si>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</si>
  <si>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</si>
  <si>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</si>
  <si>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</si>
  <si>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</si>
  <si>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</si>
  <si>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</si>
  <si>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</si>
  <si>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</si>
  <si>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</si>
  <si>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</si>
  <si>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</si>
  <si>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</si>
  <si>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</si>
  <si>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</si>
  <si>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</si>
  <si>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</si>
  <si>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</si>
  <si>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</si>
  <si>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</si>
  <si>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</si>
  <si>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</si>
  <si>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</si>
  <si>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</si>
  <si>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</si>
  <si>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</si>
  <si>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</si>
  <si>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</si>
  <si>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</si>
  <si>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</si>
  <si>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</si>
  <si>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</si>
  <si>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</si>
  <si>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</si>
  <si>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</si>
  <si>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</si>
  <si>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</si>
  <si>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</si>
  <si>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</si>
  <si>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</si>
  <si>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</si>
  <si>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</si>
  <si>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</si>
  <si>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</si>
  <si>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</si>
  <si>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</si>
  <si>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</si>
  <si>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</si>
  <si>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</si>
  <si>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</si>
  <si>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</si>
  <si>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</si>
  <si>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</si>
  <si>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</si>
  <si>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</si>
  <si>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</si>
  <si>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</si>
  <si>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</si>
  <si>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</si>
  <si>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</si>
  <si>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</si>
  <si>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</si>
  <si>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</si>
  <si>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</si>
  <si>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</si>
  <si>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</si>
  <si>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</si>
  <si>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</si>
  <si>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</si>
  <si>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</si>
  <si>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</si>
  <si>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</si>
  <si>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</si>
  <si>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</si>
  <si>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</si>
  <si>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</si>
  <si>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</si>
  <si>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</si>
  <si>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</si>
  <si>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</si>
  <si>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</si>
  <si>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</si>
  <si>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</si>
  <si>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</si>
  <si>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</si>
  <si>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</si>
  <si>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</si>
  <si>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</si>
  <si>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</si>
  <si>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</si>
  <si>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</si>
  <si>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</si>
  <si>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</si>
  <si>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</si>
  <si>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</si>
  <si>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</si>
  <si>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</si>
  <si>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</si>
  <si>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</si>
  <si>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</si>
  <si>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</si>
  <si>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</si>
  <si>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</si>
  <si>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</si>
  <si>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</si>
  <si>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</si>
  <si>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</si>
  <si>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</si>
  <si>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</si>
  <si>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</si>
  <si>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</si>
  <si>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</si>
  <si>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</si>
  <si>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</si>
  <si>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</si>
  <si>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</si>
  <si>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</si>
  <si>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</si>
  <si>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</si>
  <si>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</si>
  <si>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</si>
  <si>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</si>
  <si>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</si>
  <si>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</si>
  <si>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</si>
  <si>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</si>
  <si>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</si>
  <si>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</si>
  <si>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</si>
  <si>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</si>
  <si>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</si>
  <si>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</si>
  <si>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</si>
  <si>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</si>
  <si>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</si>
  <si>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</si>
  <si>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</si>
  <si>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</si>
  <si>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</si>
  <si>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</si>
  <si>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</si>
  <si>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</si>
  <si>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</si>
  <si>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</si>
  <si>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</si>
  <si>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</si>
  <si>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</si>
  <si>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</si>
  <si>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</si>
  <si>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</si>
  <si>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</si>
  <si>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</si>
  <si>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</si>
  <si>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</si>
  <si>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</si>
  <si>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</si>
  <si>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</si>
  <si>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</si>
  <si>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</si>
  <si>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</si>
  <si>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</si>
  <si>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</si>
  <si>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</si>
  <si>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</si>
  <si>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</si>
  <si>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</si>
  <si>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</si>
  <si>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</si>
  <si>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</si>
  <si>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</si>
  <si>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</si>
  <si>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</si>
  <si>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</si>
  <si>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</si>
  <si>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</si>
  <si>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</si>
  <si>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</si>
  <si>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</si>
  <si>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</si>
  <si>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</si>
  <si>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</si>
  <si>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</si>
  <si>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</si>
  <si>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</si>
  <si>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</si>
  <si>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</si>
  <si>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</si>
  <si>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</si>
  <si>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</si>
  <si>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</si>
  <si>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</si>
  <si>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</si>
  <si>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</si>
  <si>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</si>
  <si>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</si>
  <si>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</si>
  <si>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</si>
  <si>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</si>
  <si>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</si>
  <si>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</si>
  <si>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</si>
  <si>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</si>
  <si>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</si>
  <si>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</si>
  <si>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</si>
  <si>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</si>
  <si>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</si>
  <si>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</si>
  <si>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</si>
  <si>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</si>
  <si>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</si>
  <si>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</si>
  <si>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</si>
  <si>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</si>
  <si>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</si>
  <si>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</si>
  <si>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</si>
  <si>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</si>
  <si>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</si>
  <si>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</si>
  <si>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</si>
  <si>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</si>
  <si>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</si>
  <si>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</si>
  <si>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</si>
  <si>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</si>
  <si>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</si>
  <si>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</si>
  <si>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</si>
  <si>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</si>
  <si>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</si>
  <si>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</si>
  <si>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</si>
  <si>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</si>
  <si>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</si>
  <si>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</si>
  <si>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</si>
  <si>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</si>
  <si>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</si>
  <si>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</si>
  <si>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</si>
  <si>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</si>
  <si>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</si>
  <si>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</si>
  <si>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</si>
  <si>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</si>
  <si>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</si>
  <si>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</si>
  <si>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</si>
  <si>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</si>
  <si>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</si>
  <si>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</si>
  <si>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</si>
  <si>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</si>
  <si>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</si>
  <si>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</si>
  <si>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</si>
  <si>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</si>
  <si>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</si>
  <si>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</si>
  <si>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</si>
  <si>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</si>
  <si>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</si>
  <si>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</si>
  <si>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</si>
  <si>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</si>
  <si>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</si>
  <si>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</si>
  <si>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</si>
  <si>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</si>
  <si>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</si>
  <si>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</si>
  <si>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</si>
  <si>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</si>
  <si>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</si>
  <si>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</si>
  <si>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</si>
  <si>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</si>
  <si>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</si>
  <si>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</si>
  <si>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</si>
  <si>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</si>
  <si>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</si>
  <si>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</si>
  <si>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</si>
  <si>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</si>
  <si>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</si>
  <si>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</si>
  <si>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</si>
  <si>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</si>
  <si>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</si>
  <si>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</si>
  <si>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</si>
  <si>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</si>
  <si>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</si>
  <si>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</si>
  <si>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</si>
  <si>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</si>
  <si>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</si>
  <si>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</si>
  <si>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</si>
  <si>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</si>
  <si>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</si>
  <si>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</si>
  <si>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</si>
  <si>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</si>
  <si>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</si>
  <si>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</si>
  <si>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</si>
  <si>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</si>
  <si>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</si>
  <si>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</si>
  <si>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</si>
  <si>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</si>
  <si>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</si>
  <si>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</si>
  <si>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</si>
  <si>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</si>
  <si>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</si>
  <si>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</si>
  <si>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</si>
  <si>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</si>
  <si>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</si>
  <si>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</si>
  <si>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</si>
  <si>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</si>
  <si>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</si>
  <si>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</si>
  <si>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</si>
  <si>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</si>
  <si>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</si>
  <si>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</si>
  <si>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</si>
  <si>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</si>
  <si>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</si>
  <si>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</si>
  <si>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</si>
  <si>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</si>
  <si>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</si>
  <si>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</si>
  <si>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</si>
  <si>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</si>
  <si>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</si>
  <si>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</si>
  <si>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</si>
  <si>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</si>
  <si>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</si>
  <si>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</si>
  <si>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</si>
  <si>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</si>
  <si>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</si>
  <si>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</si>
  <si>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</si>
  <si>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</si>
  <si>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</si>
  <si>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</si>
  <si>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</si>
  <si>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</si>
  <si>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</si>
  <si>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</si>
  <si>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</si>
  <si>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</si>
  <si>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</si>
  <si>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</si>
  <si>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</si>
  <si>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</si>
  <si>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</si>
  <si>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</si>
  <si>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</si>
  <si>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</si>
  <si>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</si>
  <si>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</si>
  <si>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</si>
  <si>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</si>
  <si>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</si>
  <si>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</si>
  <si>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</si>
  <si>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</si>
  <si>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</si>
  <si>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</si>
  <si>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</si>
  <si>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</si>
  <si>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</si>
  <si>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</si>
  <si>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</si>
  <si>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</si>
  <si>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</si>
  <si>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</si>
  <si>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</si>
  <si>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</si>
  <si>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</si>
  <si>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</si>
  <si>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</si>
  <si>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</si>
  <si>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</si>
  <si>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</si>
  <si>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</si>
  <si>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</si>
  <si>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</si>
  <si>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</si>
  <si>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</si>
  <si>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</si>
  <si>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</si>
  <si>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</si>
  <si>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</si>
  <si>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</si>
  <si>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</si>
  <si>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</si>
  <si>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</si>
  <si>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</si>
  <si>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</si>
  <si>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</si>
  <si>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</si>
  <si>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</si>
  <si>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</si>
  <si>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</si>
  <si>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</si>
  <si>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</si>
  <si>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</si>
  <si>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</si>
  <si>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</si>
  <si>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</si>
  <si>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</si>
  <si>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</si>
  <si>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</si>
  <si>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</si>
  <si>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</si>
  <si>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</si>
  <si>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</si>
  <si>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</si>
  <si>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</si>
  <si>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</si>
  <si>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</si>
  <si>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</si>
  <si>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</si>
  <si>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</si>
  <si>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</si>
  <si>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</si>
  <si>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</si>
  <si>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</si>
  <si>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</si>
  <si>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</si>
  <si>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</si>
  <si>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</si>
  <si>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</si>
  <si>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</si>
  <si>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</si>
  <si>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</si>
  <si>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</si>
  <si>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</si>
  <si>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</si>
  <si>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</si>
  <si>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</si>
  <si>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</si>
  <si>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</si>
  <si>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</si>
  <si>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</si>
  <si>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</si>
  <si>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</si>
  <si>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</si>
  <si>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</si>
  <si>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</si>
  <si>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</si>
  <si>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</si>
  <si>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</si>
  <si>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</si>
  <si>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</si>
  <si>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</si>
  <si>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</si>
  <si>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</si>
  <si>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</si>
  <si>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</si>
  <si>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</si>
  <si>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</si>
  <si>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</si>
  <si>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</si>
  <si>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</si>
  <si>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</si>
  <si>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</si>
  <si>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</si>
  <si>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</si>
  <si>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</si>
  <si>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</si>
  <si>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</si>
  <si>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</si>
  <si>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</si>
  <si>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</si>
  <si>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</si>
  <si>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</si>
  <si>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</si>
  <si>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</si>
  <si>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</si>
  <si>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</si>
  <si>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</si>
  <si>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</si>
  <si>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</si>
  <si>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</si>
  <si>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</si>
  <si>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</si>
  <si>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</si>
  <si>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</si>
  <si>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</si>
  <si>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</si>
  <si>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</si>
  <si>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</si>
  <si>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</si>
  <si>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</si>
  <si>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</si>
  <si>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</si>
  <si>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</si>
  <si>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</si>
  <si>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</si>
  <si>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</si>
  <si>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</si>
  <si>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</si>
  <si>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</si>
  <si>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</si>
  <si>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</si>
  <si>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</si>
  <si>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</si>
  <si>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</si>
  <si>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</si>
  <si>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</si>
  <si>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</si>
  <si>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</si>
  <si>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</si>
  <si>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</si>
  <si>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</si>
  <si>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</si>
  <si>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</si>
  <si>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</si>
  <si>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</si>
  <si>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</si>
  <si>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</si>
  <si>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</si>
  <si>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</si>
  <si>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</si>
  <si>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</si>
  <si>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</si>
  <si>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</si>
  <si>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</si>
  <si>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</si>
  <si>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</si>
  <si>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</si>
  <si>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</si>
  <si>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</si>
  <si>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</si>
  <si>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</si>
  <si>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</si>
  <si>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</si>
  <si>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</si>
  <si>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</si>
  <si>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</si>
  <si>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</si>
  <si>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</si>
  <si>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</si>
  <si>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</si>
  <si>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</si>
  <si>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</si>
  <si>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</si>
  <si>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</si>
  <si>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</si>
  <si>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</si>
  <si>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</si>
  <si>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</si>
  <si>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</si>
  <si>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</si>
  <si>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</si>
  <si>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</si>
  <si>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</si>
  <si>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</si>
  <si>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</si>
  <si>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</si>
  <si>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</si>
  <si>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</si>
  <si>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</si>
  <si>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</si>
  <si>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</si>
  <si>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</si>
  <si>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</si>
  <si>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</si>
  <si>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</si>
  <si>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</si>
  <si>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</si>
  <si>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</si>
  <si>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</si>
  <si>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</si>
  <si>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</si>
  <si>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</si>
  <si>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</si>
  <si>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</si>
  <si>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</si>
  <si>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</si>
  <si>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</si>
  <si>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</si>
  <si>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</si>
  <si>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</si>
  <si>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</si>
  <si>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</si>
  <si>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</si>
  <si>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</si>
  <si>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</si>
  <si>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</si>
  <si>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</si>
  <si>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</si>
  <si>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</si>
  <si>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</si>
  <si>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</si>
  <si>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</si>
  <si>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</si>
  <si>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</si>
  <si>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</si>
  <si>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</si>
  <si>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</si>
  <si>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</si>
  <si>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</si>
  <si>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</si>
  <si>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</si>
  <si>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</si>
  <si>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</si>
  <si>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</si>
  <si>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</si>
  <si>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</si>
  <si>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</si>
  <si>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</si>
  <si>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</si>
  <si>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</si>
  <si>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</si>
  <si>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</si>
  <si>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</si>
  <si>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</si>
  <si>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</si>
  <si>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</si>
  <si>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</si>
  <si>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</si>
  <si>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</si>
  <si>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</si>
  <si>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</si>
  <si>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</si>
  <si>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</si>
  <si>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</si>
  <si>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</si>
  <si>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</si>
  <si>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</si>
  <si>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</si>
  <si>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</si>
  <si>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</si>
  <si>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</si>
  <si>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</si>
  <si>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</si>
  <si>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</si>
  <si>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</si>
  <si>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</si>
  <si>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</si>
  <si>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</si>
  <si>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</si>
  <si>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</si>
  <si>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</si>
  <si>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</si>
  <si>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</si>
  <si>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</si>
  <si>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</si>
  <si>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</si>
  <si>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</si>
  <si>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</si>
  <si>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</si>
  <si>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</si>
  <si>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</si>
  <si>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</si>
  <si>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</si>
  <si>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</si>
  <si>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</si>
  <si>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</si>
  <si>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</si>
  <si>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</si>
  <si>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</si>
  <si>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</si>
  <si>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</si>
  <si>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</si>
  <si>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</si>
  <si>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</si>
  <si>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</si>
  <si>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</si>
  <si>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</si>
  <si>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</si>
  <si>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</si>
  <si>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</si>
  <si>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</si>
  <si>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</si>
  <si>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</si>
  <si>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</si>
  <si>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</si>
  <si>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</si>
  <si>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</si>
  <si>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</si>
  <si>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</si>
  <si>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</si>
  <si>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</si>
  <si>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</si>
  <si>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</si>
  <si>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</si>
  <si>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</si>
  <si>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</si>
  <si>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</si>
  <si>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</si>
  <si>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</si>
  <si>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</si>
  <si>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</si>
  <si>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</si>
  <si>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</si>
  <si>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</si>
  <si>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</si>
  <si>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</si>
  <si>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</si>
  <si>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</si>
  <si>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</si>
  <si>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</si>
  <si>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</si>
  <si>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</si>
  <si>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</si>
  <si>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</si>
  <si>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</si>
  <si>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</si>
  <si>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</si>
  <si>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</si>
  <si>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</si>
  <si>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</si>
  <si>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</si>
  <si>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</si>
  <si>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</si>
  <si>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</si>
  <si>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</si>
  <si>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</si>
  <si>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</si>
  <si>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</si>
  <si>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</si>
  <si>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</si>
  <si>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</si>
  <si>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</si>
  <si>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</si>
  <si>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</si>
  <si>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</si>
  <si>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</si>
  <si>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</si>
  <si>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</si>
  <si>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</si>
  <si>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</si>
  <si>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</si>
  <si>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</si>
  <si>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</si>
  <si>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</si>
  <si>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</si>
  <si>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</si>
  <si>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</si>
  <si>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</si>
  <si>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</si>
  <si>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</si>
  <si>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</si>
  <si>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</si>
  <si>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</si>
  <si>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</si>
  <si>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</si>
  <si>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</si>
  <si>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</si>
  <si>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</si>
  <si>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</si>
  <si>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</si>
  <si>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</si>
  <si>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</si>
  <si>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</si>
  <si>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</si>
  <si>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</si>
  <si>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</si>
  <si>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</si>
  <si>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</si>
  <si>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</si>
  <si>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</si>
  <si>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</si>
  <si>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</si>
  <si>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</si>
  <si>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</si>
  <si>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</si>
  <si>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</si>
  <si>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</si>
  <si>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</si>
  <si>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</si>
  <si>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</si>
  <si>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</si>
  <si>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</si>
  <si>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</si>
  <si>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</si>
  <si>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</si>
  <si>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</si>
  <si>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</si>
  <si>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</si>
  <si>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</si>
  <si>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</si>
  <si>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</si>
  <si>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</si>
  <si>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</si>
  <si>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</si>
  <si>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</si>
  <si>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</si>
  <si>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</si>
  <si>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</si>
  <si>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</si>
  <si>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</si>
  <si>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</si>
  <si>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</si>
  <si>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</si>
  <si>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</si>
  <si>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</si>
  <si>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</si>
  <si>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</si>
  <si>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</si>
  <si>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</si>
  <si>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</si>
  <si>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</si>
  <si>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</si>
  <si>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</si>
  <si>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</si>
  <si>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</si>
  <si>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</si>
  <si>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</si>
  <si>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</si>
  <si>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</si>
  <si>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</si>
  <si>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</si>
  <si>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</si>
  <si>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</si>
  <si>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</si>
  <si>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</si>
  <si>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</si>
  <si>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</si>
  <si>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</si>
  <si>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</si>
  <si>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</si>
  <si>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</si>
  <si>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</si>
  <si>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</si>
  <si>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</si>
  <si>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</si>
  <si>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</si>
  <si>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</si>
  <si>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</si>
  <si>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</si>
  <si>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</si>
  <si>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</si>
  <si>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</si>
  <si>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</si>
  <si>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</si>
  <si>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</si>
  <si>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</si>
  <si>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</si>
  <si>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</si>
  <si>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</si>
  <si>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</si>
  <si>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</si>
  <si>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</si>
  <si>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</si>
  <si>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</si>
  <si>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</si>
  <si>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</si>
  <si>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</si>
  <si>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</si>
  <si>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</si>
  <si>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</si>
  <si>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</si>
  <si>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</si>
  <si>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</si>
  <si>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</si>
  <si>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</si>
  <si>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</si>
  <si>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</si>
  <si>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</si>
  <si>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</si>
  <si>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</si>
  <si>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</si>
  <si>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</si>
  <si>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</si>
  <si>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</si>
  <si>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</si>
  <si>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</si>
  <si>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</si>
  <si>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</si>
  <si>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</si>
  <si>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</si>
  <si>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</si>
  <si>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</si>
  <si>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</si>
  <si>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</si>
  <si>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</si>
  <si>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</si>
  <si>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</si>
  <si>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</si>
  <si>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</si>
  <si>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</si>
  <si>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</si>
  <si>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</si>
  <si>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</si>
  <si>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</si>
  <si>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</si>
  <si>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</si>
  <si>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</si>
  <si>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</si>
  <si>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</si>
  <si>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</si>
  <si>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</si>
  <si>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</si>
  <si>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</si>
  <si>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</si>
  <si>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</si>
  <si>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</si>
  <si>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</si>
  <si>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</si>
  <si>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</si>
  <si>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</si>
  <si>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</si>
  <si>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</si>
  <si>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</si>
  <si>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</si>
  <si>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</si>
  <si>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</si>
  <si>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</si>
  <si>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</si>
  <si>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</si>
  <si>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</si>
  <si>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</si>
  <si>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</si>
  <si>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</si>
  <si>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</si>
  <si>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</si>
  <si>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</si>
  <si>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</si>
  <si>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</si>
  <si>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</si>
  <si>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</si>
  <si>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</si>
  <si>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</si>
  <si>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</si>
  <si>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</si>
  <si>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</si>
  <si>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</si>
  <si>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</si>
  <si>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</si>
  <si>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</si>
  <si>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</si>
  <si>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</si>
  <si>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</si>
  <si>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</si>
  <si>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</si>
  <si>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</si>
  <si>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</si>
  <si>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</si>
  <si>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</si>
  <si>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</si>
  <si>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</si>
  <si>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</si>
  <si>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</si>
  <si>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</si>
  <si>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</si>
  <si>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</si>
  <si>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</si>
  <si>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</si>
  <si>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</si>
  <si>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</si>
  <si>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</si>
  <si>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</si>
  <si>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</si>
  <si>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</si>
  <si>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</si>
  <si>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</si>
  <si>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</si>
  <si>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</si>
  <si>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</si>
  <si>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</si>
  <si>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</si>
  <si>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</si>
  <si>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</si>
  <si>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</si>
  <si>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</si>
  <si>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</si>
  <si>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</si>
  <si>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</si>
  <si>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</si>
  <si>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</si>
  <si>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</si>
  <si>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</si>
  <si>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</si>
  <si>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</si>
  <si>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</si>
  <si>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</si>
  <si>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</si>
  <si>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</si>
  <si>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</si>
  <si>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</si>
  <si>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</si>
  <si>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</si>
  <si>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</si>
  <si>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</si>
  <si>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</si>
  <si>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</si>
  <si>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</si>
  <si>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</si>
  <si>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</si>
  <si>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</si>
  <si>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</si>
  <si>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</si>
  <si>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</si>
  <si>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</si>
  <si>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</si>
  <si>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</si>
  <si>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</si>
  <si>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</si>
  <si>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</si>
  <si>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</si>
  <si>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</si>
  <si>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</si>
  <si>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</si>
  <si>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</si>
  <si>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</si>
  <si>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</si>
  <si>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</si>
  <si>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</si>
  <si>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</si>
  <si>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</si>
  <si>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</si>
  <si>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</si>
  <si>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</si>
  <si>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</si>
  <si>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</si>
  <si>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</si>
  <si>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</si>
  <si>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</si>
  <si>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</si>
  <si>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</si>
  <si>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</si>
  <si>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</si>
  <si>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</si>
  <si>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</si>
  <si>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</si>
  <si>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</si>
  <si>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</si>
  <si>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</si>
  <si>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</si>
  <si>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</si>
  <si>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</si>
  <si>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</si>
  <si>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</si>
  <si>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</si>
  <si>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</si>
  <si>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</si>
  <si>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</si>
  <si>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</si>
  <si>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</si>
  <si>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</si>
  <si>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</si>
  <si>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</si>
  <si>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</si>
  <si>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</si>
  <si>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</si>
  <si>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</si>
  <si>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</si>
  <si>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</si>
  <si>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</si>
  <si>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</si>
  <si>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</si>
  <si>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</si>
  <si>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</si>
  <si>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</si>
  <si>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</si>
  <si>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</si>
  <si>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</si>
  <si>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</si>
  <si>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</si>
  <si>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</si>
  <si>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</si>
  <si>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</si>
  <si>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</si>
  <si>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</si>
  <si>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</si>
  <si>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</si>
  <si>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</si>
  <si>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</si>
  <si>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</si>
  <si>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</si>
  <si>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</si>
  <si>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</si>
  <si>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</si>
  <si>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</si>
  <si>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</si>
  <si>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</si>
  <si>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</si>
  <si>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</si>
  <si>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</si>
  <si>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</si>
  <si>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</si>
  <si>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</si>
  <si>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</si>
  <si>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</si>
  <si>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</si>
  <si>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</si>
  <si>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</si>
  <si>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</si>
  <si>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</si>
  <si>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</si>
  <si>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</si>
  <si>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</si>
  <si>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</si>
  <si>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</si>
  <si>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</si>
  <si>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</si>
  <si>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</si>
  <si>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</si>
  <si>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</si>
  <si>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</si>
  <si>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</si>
  <si>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</si>
  <si>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</si>
  <si>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</si>
  <si>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</si>
  <si>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</si>
  <si>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</si>
  <si>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</si>
  <si>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</si>
  <si>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</si>
  <si>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</si>
  <si>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</si>
  <si>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</si>
  <si>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</si>
  <si>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</si>
  <si>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</si>
  <si>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</si>
  <si>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</si>
  <si>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</si>
  <si>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</si>
  <si>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</si>
  <si>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</si>
  <si>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</si>
  <si>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</si>
  <si>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</si>
  <si>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</si>
  <si>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</si>
  <si>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</si>
  <si>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</si>
  <si>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</si>
  <si>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</si>
  <si>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</si>
  <si>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</si>
  <si>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</si>
  <si>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</si>
  <si>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</si>
  <si>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</si>
  <si>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</si>
  <si>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</si>
  <si>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</si>
  <si>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</si>
  <si>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</si>
  <si>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</si>
  <si>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</si>
  <si>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</si>
  <si>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</si>
  <si>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</si>
  <si>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</si>
  <si>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</si>
  <si>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</si>
  <si>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</si>
  <si>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</si>
  <si>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</si>
  <si>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</si>
  <si>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</si>
  <si>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</si>
  <si>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</si>
  <si>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</si>
  <si>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</si>
  <si>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</si>
  <si>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</si>
  <si>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</si>
  <si>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</si>
  <si>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</si>
  <si>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</si>
  <si>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</si>
  <si>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</si>
  <si>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</si>
  <si>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</si>
  <si>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</si>
  <si>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</si>
  <si>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</si>
  <si>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</si>
  <si>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</si>
  <si>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</si>
  <si>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</si>
  <si>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</si>
  <si>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</si>
  <si>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</si>
  <si>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</si>
  <si>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</si>
  <si>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</si>
  <si>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</si>
  <si>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</si>
  <si>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</si>
  <si>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</si>
  <si>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</si>
  <si>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</si>
  <si>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</si>
  <si>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</si>
  <si>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</si>
  <si>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</si>
  <si>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</si>
  <si>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</si>
  <si>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</si>
  <si>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</si>
  <si>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</si>
  <si>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</si>
  <si>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</si>
  <si>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</si>
  <si>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</si>
  <si>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</si>
  <si>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</si>
  <si>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</si>
  <si>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</si>
  <si>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</si>
  <si>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</si>
  <si>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</si>
  <si>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</si>
  <si>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</si>
  <si>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</si>
  <si>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</si>
  <si>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</si>
  <si>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</si>
  <si>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</si>
  <si>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</si>
  <si>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</si>
  <si>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</si>
  <si>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</si>
  <si>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</si>
  <si>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</si>
  <si>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</si>
  <si>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</si>
  <si>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</si>
  <si>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</si>
  <si>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</si>
  <si>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</si>
  <si>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</si>
  <si>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</si>
  <si>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</si>
  <si>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</si>
  <si>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</si>
  <si>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</si>
  <si>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</si>
  <si>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</si>
  <si>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</si>
  <si>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</si>
  <si>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</si>
  <si>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</si>
  <si>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</si>
  <si>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</si>
  <si>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</si>
  <si>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</si>
  <si>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</si>
  <si>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</si>
  <si>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</si>
  <si>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</si>
  <si>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</si>
  <si>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</si>
  <si>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</si>
  <si>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</si>
  <si>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</si>
  <si>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</si>
  <si>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</si>
  <si>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</si>
  <si>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</si>
  <si>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</si>
  <si>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</si>
  <si>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</si>
  <si>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</si>
  <si>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</si>
  <si>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</si>
  <si>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</si>
  <si>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</si>
  <si>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</si>
  <si>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</si>
  <si>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</si>
  <si>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</si>
  <si>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</si>
  <si>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</si>
  <si>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</si>
  <si>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</si>
  <si>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</si>
  <si>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</si>
  <si>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</si>
  <si>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</si>
  <si>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</si>
  <si>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</si>
  <si>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</si>
  <si>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</si>
  <si>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</si>
  <si>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</si>
  <si>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</si>
  <si>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</si>
  <si>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</si>
  <si>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</si>
  <si>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</si>
  <si>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</si>
  <si>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</si>
  <si>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</si>
  <si>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</si>
  <si>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</si>
  <si>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</si>
  <si>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</si>
  <si>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</si>
  <si>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</si>
  <si>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</si>
  <si>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</si>
  <si>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</si>
  <si>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</si>
  <si>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</si>
  <si>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</si>
  <si>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</si>
  <si>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</si>
  <si>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</si>
  <si>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</si>
  <si>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</si>
  <si>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</si>
  <si>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</si>
  <si>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</si>
  <si>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</si>
  <si>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</si>
  <si>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</si>
  <si>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</si>
  <si>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</si>
  <si>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</si>
  <si>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</si>
  <si>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</si>
  <si>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</si>
  <si>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</si>
  <si>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</si>
  <si>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</si>
  <si>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</si>
  <si>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</si>
  <si>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</si>
  <si>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</si>
  <si>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</si>
  <si>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</si>
  <si>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</si>
  <si>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</si>
  <si>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</si>
  <si>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</si>
  <si>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</si>
  <si>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</si>
  <si>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</si>
  <si>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</si>
  <si>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</si>
  <si>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</si>
  <si>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</si>
  <si>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</si>
  <si>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</si>
  <si>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</si>
  <si>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</si>
  <si>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</si>
  <si>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</si>
  <si>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</si>
  <si>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</si>
  <si>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</si>
  <si>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</si>
  <si>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</si>
  <si>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</si>
  <si>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</si>
  <si>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</si>
  <si>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</si>
  <si>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</si>
  <si>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</si>
  <si>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</si>
  <si>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</si>
  <si>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</si>
  <si>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</si>
  <si>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</si>
  <si>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</si>
  <si>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</si>
  <si>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</si>
  <si>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</si>
  <si>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</si>
  <si>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</si>
  <si>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</si>
  <si>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</si>
  <si>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</si>
  <si>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</si>
  <si>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</si>
  <si>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</si>
  <si>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</si>
  <si>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</si>
  <si>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</si>
  <si>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</si>
  <si>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</si>
  <si>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</si>
  <si>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</si>
  <si>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</si>
  <si>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</si>
  <si>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</si>
  <si>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</si>
  <si>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</si>
  <si>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</si>
  <si>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</si>
  <si>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</si>
  <si>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</si>
  <si>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</si>
  <si>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</si>
  <si>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</si>
  <si>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</si>
  <si>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</si>
  <si>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</si>
  <si>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</si>
  <si>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</si>
  <si>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</si>
  <si>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</si>
  <si>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</si>
  <si>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</si>
  <si>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</si>
  <si>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</si>
  <si>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</si>
  <si>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</si>
  <si>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</si>
  <si>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</si>
  <si>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</si>
  <si>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</si>
  <si>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</si>
  <si>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</si>
  <si>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</si>
  <si>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</si>
  <si>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</si>
  <si>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</si>
  <si>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</si>
  <si>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</si>
  <si>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</si>
  <si>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</si>
  <si>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</si>
  <si>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</si>
  <si>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</si>
  <si>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</si>
  <si>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</si>
  <si>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</si>
  <si>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</si>
  <si>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</si>
  <si>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</si>
  <si>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</si>
  <si>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</si>
  <si>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</si>
  <si>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</si>
  <si>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</si>
  <si>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</si>
  <si>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</si>
  <si>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</si>
  <si>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</si>
  <si>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</si>
  <si>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</si>
  <si>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</si>
  <si>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</si>
  <si>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</si>
  <si>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</si>
  <si>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</si>
  <si>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</si>
  <si>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</si>
  <si>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</si>
  <si>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</si>
  <si>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</si>
  <si>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</si>
  <si>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</si>
  <si>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</si>
  <si>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</si>
  <si>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</si>
  <si>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</si>
  <si>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</si>
  <si>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</si>
  <si>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</si>
  <si>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</si>
  <si>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</si>
  <si>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</si>
  <si>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</si>
  <si>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</si>
  <si>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</si>
  <si>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</si>
  <si>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</si>
  <si>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</si>
  <si>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</si>
  <si>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</si>
  <si>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</si>
  <si>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</si>
  <si>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</si>
  <si>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</si>
  <si>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</si>
  <si>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</si>
  <si>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</si>
  <si>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</si>
  <si>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</si>
  <si>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</si>
  <si>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</si>
  <si>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</si>
  <si>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</si>
  <si>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</si>
  <si>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</si>
  <si>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</si>
  <si>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</si>
  <si>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</si>
  <si>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</si>
  <si>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</si>
  <si>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</si>
  <si>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</si>
  <si>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</si>
  <si>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</si>
  <si>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</si>
  <si>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</si>
  <si>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</si>
  <si>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</si>
  <si>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</si>
  <si>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</si>
  <si>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</si>
  <si>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</si>
  <si>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</si>
  <si>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</si>
  <si>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</si>
  <si>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</si>
  <si>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</si>
  <si>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</si>
  <si>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</si>
  <si>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</si>
  <si>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</si>
  <si>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</si>
  <si>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</si>
  <si>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</si>
  <si>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</si>
  <si>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</si>
  <si>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</si>
  <si>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</si>
  <si>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</si>
  <si>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</si>
  <si>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</si>
  <si>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</si>
  <si>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</si>
  <si>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</si>
  <si>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</si>
  <si>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</si>
  <si>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</si>
  <si>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</si>
  <si>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</si>
  <si>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</si>
  <si>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</si>
  <si>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</si>
  <si>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</si>
  <si>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</si>
  <si>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</si>
  <si>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</si>
  <si>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</si>
  <si>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</si>
  <si>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</si>
  <si>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</si>
  <si>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</si>
  <si>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</si>
  <si>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</si>
  <si>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</si>
  <si>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</si>
  <si>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</si>
  <si>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</si>
  <si>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</si>
  <si>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</si>
  <si>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</si>
  <si>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</si>
  <si>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</si>
  <si>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</si>
  <si>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</si>
  <si>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</si>
  <si>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</si>
  <si>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</si>
  <si>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</si>
  <si>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</si>
  <si>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</si>
  <si>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</si>
  <si>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</si>
  <si>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</si>
  <si>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</si>
  <si>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</si>
  <si>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</si>
  <si>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</si>
  <si>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</si>
  <si>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</si>
  <si>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</si>
  <si>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</si>
  <si>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</si>
  <si>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</si>
  <si>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</si>
  <si>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</si>
  <si>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</si>
  <si>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</si>
  <si>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</si>
  <si>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</si>
  <si>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</si>
  <si>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</si>
  <si>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</si>
  <si>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</si>
  <si>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</si>
  <si>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</si>
  <si>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</si>
  <si>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</si>
  <si>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</si>
  <si>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</si>
  <si>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</si>
  <si>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</si>
  <si>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</si>
  <si>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</si>
  <si>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</si>
  <si>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</si>
  <si>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</si>
  <si>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</si>
  <si>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</si>
  <si>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</si>
  <si>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</si>
  <si>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</si>
  <si>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</si>
  <si>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</si>
  <si>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</si>
  <si>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</si>
  <si>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</si>
  <si>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</si>
  <si>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</si>
  <si>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</si>
  <si>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</si>
  <si>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</si>
  <si>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</si>
  <si>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</si>
  <si>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</si>
  <si>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</si>
  <si>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</si>
  <si>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</si>
  <si>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</si>
  <si>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</si>
  <si>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</si>
  <si>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</si>
  <si>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</si>
  <si>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</si>
  <si>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</si>
  <si>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</si>
  <si>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</si>
  <si>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</si>
  <si>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</si>
  <si>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</si>
  <si>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</si>
  <si>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</si>
  <si>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</si>
  <si>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</si>
  <si>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</si>
  <si>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</si>
  <si>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</si>
  <si>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</si>
  <si>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</si>
  <si>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</si>
  <si>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</si>
  <si>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</si>
  <si>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</si>
  <si>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</si>
  <si>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</si>
  <si>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</si>
  <si>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</si>
  <si>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</si>
  <si>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</si>
  <si>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</si>
  <si>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</si>
  <si>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</si>
  <si>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</si>
  <si>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</si>
  <si>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</si>
  <si>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</si>
  <si>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</si>
  <si>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</si>
  <si>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</si>
  <si>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</si>
  <si>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</si>
  <si>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</si>
  <si>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</si>
  <si>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</si>
  <si>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</si>
  <si>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</si>
  <si>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</si>
  <si>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</si>
  <si>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</si>
  <si>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</si>
  <si>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</si>
  <si>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</si>
  <si>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</si>
  <si>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</si>
  <si>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</si>
  <si>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</si>
  <si>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</si>
  <si>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</si>
  <si>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</si>
  <si>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</si>
  <si>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</si>
  <si>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</si>
  <si>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</si>
  <si>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</si>
  <si>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</si>
  <si>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</si>
  <si>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</si>
  <si>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</si>
  <si>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</si>
  <si>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</si>
  <si>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</si>
  <si>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</si>
  <si>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</si>
  <si>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</si>
  <si>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</si>
  <si>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</si>
  <si>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</si>
  <si>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</si>
  <si>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</si>
  <si>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</si>
  <si>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</si>
  <si>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</si>
  <si>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</si>
  <si>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</si>
  <si>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</si>
  <si>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</si>
  <si>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</si>
  <si>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</si>
  <si>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</si>
  <si>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</si>
  <si>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</si>
  <si>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</si>
  <si>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</si>
  <si>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</si>
  <si>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</si>
  <si>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</si>
  <si>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</si>
  <si>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</si>
  <si>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</si>
  <si>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</si>
  <si>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</si>
  <si>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</si>
  <si>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</si>
  <si>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</si>
  <si>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</si>
  <si>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</si>
  <si>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</si>
  <si>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</si>
  <si>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</si>
  <si>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</si>
  <si>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</si>
  <si>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</si>
  <si>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</si>
  <si>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</si>
  <si>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</si>
  <si>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</si>
  <si>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</si>
  <si>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</si>
  <si>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</si>
  <si>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</si>
  <si>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</si>
  <si>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</si>
  <si>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</si>
  <si>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</si>
  <si>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</si>
  <si>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</si>
  <si>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</si>
  <si>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</si>
  <si>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</si>
  <si>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</si>
  <si>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</si>
  <si>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</si>
  <si>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</si>
  <si>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</si>
  <si>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</si>
  <si>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</si>
  <si>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</si>
  <si>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</si>
  <si>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</si>
  <si>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</si>
  <si>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</si>
  <si>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</si>
  <si>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</si>
  <si>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</si>
  <si>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</si>
  <si>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</si>
  <si>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</si>
  <si>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</si>
  <si>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</si>
  <si>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</si>
  <si>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</si>
  <si>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</si>
  <si>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</si>
  <si>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</si>
  <si>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</si>
  <si>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</si>
  <si>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</si>
  <si>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</si>
  <si>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</si>
  <si>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</si>
  <si>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</si>
  <si>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</si>
  <si>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</si>
  <si>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</si>
  <si>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</si>
  <si>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</si>
  <si>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</si>
  <si>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</si>
  <si>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</si>
  <si>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</si>
  <si>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</si>
  <si>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</si>
  <si>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</si>
  <si>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</si>
  <si>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</si>
  <si>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</si>
  <si>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</si>
  <si>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</si>
  <si>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</si>
  <si>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</si>
  <si>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</si>
  <si>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</si>
  <si>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</si>
  <si>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</si>
  <si>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</si>
  <si>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</si>
  <si>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</si>
  <si>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</si>
  <si>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</si>
  <si>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</si>
  <si>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</si>
  <si>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</si>
  <si>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</si>
  <si>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</si>
  <si>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</si>
  <si>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</si>
  <si>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</si>
  <si>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</si>
  <si>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</si>
  <si>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</si>
  <si>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</si>
  <si>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</si>
  <si>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</si>
  <si>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</si>
  <si>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</si>
  <si>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</si>
  <si>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</si>
  <si>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</si>
  <si>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</si>
  <si>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</si>
  <si>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</si>
  <si>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</si>
  <si>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</si>
  <si>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</si>
  <si>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</si>
  <si>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</si>
  <si>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</si>
  <si>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</si>
  <si>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</si>
  <si>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</si>
  <si>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</si>
  <si>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</si>
  <si>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</si>
  <si>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</si>
  <si>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</si>
  <si>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</si>
  <si>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</si>
  <si>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</si>
  <si>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</si>
  <si>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</si>
  <si>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</si>
  <si>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</si>
  <si>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</si>
  <si>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</si>
  <si>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</si>
  <si>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</si>
  <si>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</si>
  <si>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</si>
  <si>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</si>
  <si>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</si>
  <si>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</si>
  <si>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</si>
  <si>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</si>
  <si>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</si>
  <si>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</si>
  <si>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</si>
  <si>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</si>
  <si>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</si>
  <si>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</si>
  <si>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</si>
  <si>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</si>
  <si>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</si>
  <si>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</si>
  <si>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</si>
  <si>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</si>
  <si>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</si>
  <si>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</si>
  <si>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</si>
  <si>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</si>
  <si>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</si>
  <si>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</si>
  <si>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</si>
  <si>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</si>
  <si>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</si>
  <si>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</si>
  <si>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</si>
  <si>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</si>
  <si>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</si>
  <si>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</si>
  <si>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</si>
  <si>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</si>
  <si>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</si>
  <si>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</si>
  <si>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</si>
  <si>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</si>
  <si>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</si>
  <si>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</si>
  <si>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</si>
  <si>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</si>
  <si>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</si>
  <si>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</si>
  <si>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</si>
  <si>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</si>
  <si>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</si>
  <si>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</si>
  <si>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</si>
  <si>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</si>
  <si>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</si>
  <si>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</si>
  <si>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</si>
  <si>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</si>
  <si>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</si>
  <si>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</si>
  <si>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</si>
  <si>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</si>
  <si>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</si>
  <si>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</si>
  <si>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</si>
  <si>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</si>
  <si>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</si>
  <si>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</si>
  <si>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</si>
  <si>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</si>
  <si>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</si>
  <si>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</si>
  <si>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</si>
  <si>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</si>
  <si>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</si>
  <si>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</si>
  <si>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</si>
  <si>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</si>
  <si>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</si>
  <si>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</si>
  <si>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</si>
  <si>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</si>
  <si>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</si>
  <si>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</si>
  <si>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</si>
  <si>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</si>
  <si>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</si>
  <si>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</si>
  <si>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</si>
  <si>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</si>
  <si>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</si>
  <si>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</si>
  <si>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</si>
  <si>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</si>
  <si>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</si>
  <si>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</si>
  <si>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</si>
  <si>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</si>
  <si>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</si>
  <si>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</si>
  <si>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</si>
  <si>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</si>
  <si>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</si>
  <si>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</si>
  <si>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</si>
  <si>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</si>
  <si>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</si>
  <si>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</si>
  <si>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</si>
  <si>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</si>
  <si>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</si>
  <si>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</si>
  <si>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</si>
  <si>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</si>
  <si>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</si>
  <si>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</si>
  <si>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</si>
  <si>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</si>
  <si>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</si>
  <si>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</si>
  <si>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</si>
  <si>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</si>
  <si>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</si>
  <si>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</si>
  <si>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</si>
  <si>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</si>
  <si>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</si>
  <si>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</si>
  <si>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</si>
  <si>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</si>
  <si>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</si>
  <si>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</si>
  <si>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</si>
  <si>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</si>
  <si>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</si>
  <si>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</si>
  <si>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</si>
  <si>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</si>
  <si>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</si>
  <si>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</si>
  <si>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</si>
  <si>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</si>
  <si>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</si>
  <si>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</si>
  <si>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</si>
  <si>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</si>
  <si>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</si>
  <si>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</si>
  <si>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</si>
  <si>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</si>
  <si>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</si>
  <si>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</si>
  <si>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</si>
  <si>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</si>
  <si>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</si>
  <si>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</si>
  <si>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</si>
  <si>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</si>
  <si>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</si>
  <si>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</si>
  <si>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</si>
  <si>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</si>
  <si>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</si>
  <si>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</si>
  <si>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</si>
  <si>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</si>
  <si>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</si>
  <si>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</si>
  <si>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</si>
  <si>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</si>
  <si>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</si>
  <si>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</si>
  <si>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</si>
  <si>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</si>
  <si>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</si>
  <si>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</si>
  <si>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</si>
  <si>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</si>
  <si>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</si>
  <si>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</si>
  <si>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</si>
  <si>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</si>
  <si>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</si>
  <si>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</si>
  <si>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</si>
  <si>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</si>
  <si>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</si>
  <si>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</si>
  <si>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</si>
  <si>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</si>
  <si>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</si>
  <si>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</si>
  <si>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</si>
  <si>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</si>
  <si>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</si>
  <si>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</si>
  <si>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</si>
  <si>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</si>
  <si>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</si>
  <si>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</si>
  <si>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</si>
  <si>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</si>
  <si>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</si>
  <si>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</si>
  <si>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</si>
  <si>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</si>
  <si>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</si>
  <si>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</si>
  <si>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</si>
  <si>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</si>
  <si>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</si>
  <si>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</si>
  <si>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</si>
  <si>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</si>
  <si>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</si>
  <si>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</si>
  <si>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</si>
  <si>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</si>
  <si>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</si>
  <si>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</si>
  <si>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</si>
  <si>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</si>
  <si>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</si>
  <si>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</si>
  <si>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</si>
  <si>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</si>
  <si>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</si>
  <si>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</si>
  <si>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</si>
  <si>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</si>
  <si>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</si>
  <si>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</si>
  <si>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</si>
  <si>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</si>
  <si>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</si>
  <si>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</si>
  <si>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</si>
  <si>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</si>
  <si>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</si>
  <si>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</si>
  <si>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</si>
  <si>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</si>
  <si>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</si>
  <si>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</si>
  <si>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</si>
  <si>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</si>
  <si>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</si>
  <si>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</si>
  <si>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</si>
  <si>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</si>
  <si>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</si>
  <si>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</si>
  <si>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</si>
  <si>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</si>
  <si>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</si>
  <si>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</si>
  <si>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</si>
  <si>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</si>
  <si>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</si>
  <si>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</si>
  <si>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</si>
  <si>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</si>
  <si>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</si>
  <si>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</si>
  <si>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</si>
  <si>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</si>
  <si>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</si>
  <si>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</si>
  <si>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</si>
  <si>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</si>
  <si>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</si>
  <si>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</si>
  <si>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</si>
  <si>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</si>
  <si>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</si>
  <si>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</si>
  <si>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</si>
  <si>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</si>
  <si>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</si>
  <si>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</si>
  <si>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</si>
  <si>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</si>
  <si>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</si>
  <si>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</si>
  <si>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</si>
  <si>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</si>
  <si>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</si>
  <si>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</si>
  <si>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</si>
  <si>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</si>
  <si>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</si>
  <si>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</si>
  <si>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</si>
  <si>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</si>
  <si>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</si>
  <si>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</si>
  <si>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</si>
  <si>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</si>
  <si>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</si>
  <si>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</si>
  <si>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</si>
  <si>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</si>
  <si>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</si>
  <si>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</si>
  <si>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</si>
  <si>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</si>
  <si>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</si>
  <si>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</si>
  <si>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</si>
  <si>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</si>
  <si>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</si>
  <si>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</si>
  <si>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</si>
  <si>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</si>
  <si>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</si>
  <si>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</si>
  <si>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</si>
  <si>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</si>
  <si>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</si>
  <si>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</si>
  <si>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</si>
  <si>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</si>
  <si>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</si>
  <si>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</si>
  <si>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</si>
  <si>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</si>
  <si>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</si>
  <si>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</si>
  <si>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</si>
  <si>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</si>
  <si>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</si>
  <si>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</si>
  <si>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</si>
  <si>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</si>
  <si>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</si>
  <si>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</si>
  <si>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</si>
  <si>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</si>
  <si>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</si>
  <si>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</si>
  <si>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</si>
  <si>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</si>
  <si>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</si>
  <si>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</si>
  <si>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</si>
  <si>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</si>
  <si>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</si>
  <si>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</si>
  <si>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</si>
  <si>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</si>
  <si>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</si>
  <si>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</si>
  <si>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</si>
  <si>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</si>
  <si>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</si>
  <si>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</si>
  <si>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</si>
  <si>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</si>
  <si>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</si>
  <si>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</si>
  <si>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</si>
  <si>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</si>
  <si>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</si>
  <si>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</si>
  <si>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</si>
  <si>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</si>
  <si>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</si>
  <si>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</si>
  <si>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</si>
  <si>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</si>
  <si>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</si>
  <si>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</si>
  <si>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</si>
  <si>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</si>
  <si>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</si>
  <si>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</si>
  <si>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</si>
  <si>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</si>
  <si>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</si>
  <si>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</si>
  <si>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</si>
  <si>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</si>
  <si>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</si>
  <si>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</si>
  <si>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</si>
  <si>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</si>
  <si>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</si>
  <si>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</si>
  <si>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</si>
  <si>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</si>
  <si>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</si>
  <si>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</si>
  <si>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</si>
  <si>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</si>
  <si>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</si>
  <si>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</si>
  <si>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</si>
  <si>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</si>
  <si>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</si>
  <si>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</si>
  <si>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</si>
  <si>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</si>
  <si>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</si>
  <si>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</si>
  <si>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</si>
  <si>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</si>
  <si>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</si>
  <si>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</si>
  <si>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</si>
  <si>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</si>
  <si>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</si>
  <si>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</si>
  <si>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</si>
  <si>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</si>
  <si>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</si>
  <si>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</si>
  <si>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</si>
  <si>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</si>
  <si>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</si>
  <si>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</si>
  <si>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</si>
  <si>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</si>
  <si>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</si>
  <si>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</si>
  <si>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</si>
  <si>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</si>
  <si>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</si>
  <si>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</si>
  <si>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</si>
  <si>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</si>
  <si>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</si>
  <si>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</si>
  <si>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</si>
  <si>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</si>
  <si>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</si>
  <si>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</si>
  <si>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</si>
  <si>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</si>
  <si>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</si>
  <si>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</si>
  <si>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</si>
  <si>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</si>
  <si>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</si>
  <si>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</si>
  <si>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</si>
  <si>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</si>
  <si>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</si>
  <si>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</si>
  <si>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</si>
  <si>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</si>
  <si>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</si>
  <si>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</si>
  <si>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</si>
  <si>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</si>
  <si>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</si>
  <si>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</si>
  <si>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</si>
  <si>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</si>
  <si>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</si>
  <si>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</si>
  <si>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</si>
  <si>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</si>
  <si>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</si>
  <si>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</si>
  <si>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</si>
  <si>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</si>
  <si>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</si>
  <si>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</si>
  <si>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</si>
  <si>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</si>
  <si>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</si>
  <si>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</si>
  <si>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</si>
  <si>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</si>
  <si>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</si>
  <si>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</si>
  <si>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</si>
  <si>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</si>
  <si>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</si>
  <si>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</si>
  <si>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</si>
  <si>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</si>
  <si>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</si>
  <si>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</si>
  <si>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</si>
  <si>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</si>
  <si>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</si>
  <si>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</si>
  <si>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</si>
  <si>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</si>
  <si>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</si>
  <si>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</si>
  <si>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</si>
  <si>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</si>
  <si>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</si>
  <si>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</si>
  <si>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</si>
  <si>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</si>
  <si>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</si>
  <si>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</si>
  <si>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</si>
  <si>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</si>
  <si>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</si>
  <si>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</si>
  <si>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</si>
  <si>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</si>
  <si>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</si>
  <si>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</si>
  <si>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</si>
  <si>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</si>
  <si>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</si>
  <si>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</si>
  <si>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</si>
  <si>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</si>
  <si>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</si>
  <si>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</si>
  <si>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</si>
  <si>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</si>
  <si>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</si>
  <si>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</si>
  <si>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</si>
  <si>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</si>
  <si>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</si>
  <si>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</si>
  <si>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</si>
  <si>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</si>
  <si>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</si>
  <si>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</si>
  <si>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</si>
  <si>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</si>
  <si>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</si>
  <si>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</si>
  <si>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</si>
  <si>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</si>
  <si>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</si>
  <si>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</si>
  <si>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</si>
  <si>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</si>
  <si>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</si>
  <si>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</si>
  <si>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</si>
  <si>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</si>
  <si>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</si>
  <si>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</si>
  <si>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</si>
  <si>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</si>
  <si>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</si>
  <si>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</si>
  <si>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</si>
  <si>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</si>
  <si>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</si>
  <si>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</si>
  <si>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</si>
  <si>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</si>
  <si>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</si>
  <si>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</si>
  <si>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</si>
  <si>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</si>
  <si>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</si>
  <si>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</si>
  <si>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</si>
  <si>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</si>
  <si>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</si>
  <si>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</si>
  <si>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</si>
  <si>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</si>
  <si>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</si>
  <si>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</si>
  <si>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</si>
  <si>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</si>
  <si>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</si>
  <si>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</si>
  <si>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</si>
  <si>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</si>
  <si>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</si>
  <si>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</si>
  <si>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</si>
  <si>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</si>
  <si>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</si>
  <si>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</si>
  <si>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</si>
  <si>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</si>
  <si>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</si>
  <si>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</si>
  <si>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</si>
  <si>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</si>
  <si>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</si>
  <si>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</si>
  <si>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</si>
  <si>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</si>
  <si>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</si>
  <si>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</si>
  <si>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</si>
  <si>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</si>
  <si>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</si>
  <si>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</si>
  <si>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</si>
  <si>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</si>
  <si>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</si>
  <si>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</si>
  <si>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</si>
  <si>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</si>
  <si>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</si>
  <si>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</si>
  <si>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</si>
  <si>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</si>
  <si>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</si>
  <si>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</si>
  <si>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</si>
  <si>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</si>
  <si>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</si>
  <si>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</si>
  <si>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</si>
  <si>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</si>
  <si>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</si>
  <si>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</si>
  <si>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</si>
  <si>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</si>
  <si>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</si>
  <si>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</si>
  <si>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</si>
  <si>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</si>
  <si>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</si>
  <si>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</si>
  <si>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</si>
  <si>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</si>
  <si>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</si>
  <si>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</si>
  <si>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</si>
  <si>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</si>
  <si>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</si>
  <si>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</si>
  <si>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</si>
  <si>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</si>
  <si>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</si>
  <si>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</si>
  <si>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</si>
  <si>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</si>
  <si>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</si>
  <si>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</si>
  <si>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</si>
  <si>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</si>
  <si>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</si>
  <si>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</si>
  <si>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</si>
  <si>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</si>
  <si>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</si>
  <si>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</si>
  <si>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</si>
  <si>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</si>
  <si>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</si>
  <si>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</si>
  <si>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</si>
  <si>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</si>
  <si>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</si>
  <si>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</si>
  <si>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</si>
  <si>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</si>
  <si>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</si>
  <si>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</si>
  <si>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</si>
  <si>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</si>
  <si>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</si>
  <si>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</si>
  <si>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</si>
  <si>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</si>
  <si>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</si>
  <si>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</si>
  <si>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</si>
  <si>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</si>
  <si>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</si>
  <si>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</si>
  <si>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</si>
  <si>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</si>
  <si>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</si>
  <si>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</si>
  <si>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</si>
  <si>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</si>
  <si>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</si>
  <si>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</si>
  <si>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</si>
  <si>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</si>
  <si>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</si>
  <si>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</si>
  <si>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</si>
  <si>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</si>
  <si>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</si>
  <si>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</si>
  <si>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</si>
  <si>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</si>
  <si>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</si>
  <si>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</si>
  <si>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</si>
  <si>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</si>
  <si>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</si>
  <si>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</si>
  <si>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</si>
  <si>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</si>
  <si>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</si>
  <si>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</si>
  <si>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</si>
  <si>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</si>
  <si>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</si>
  <si>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</si>
  <si>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</si>
  <si>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</si>
  <si>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</si>
  <si>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</si>
  <si>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</si>
  <si>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</si>
  <si>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</si>
  <si>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</si>
  <si>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</si>
  <si>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</si>
  <si>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</si>
  <si>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</si>
  <si>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</si>
  <si>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</si>
  <si>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</si>
  <si>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</si>
  <si>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</si>
  <si>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</si>
  <si>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</si>
  <si>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</si>
  <si>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</si>
  <si>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</si>
  <si>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</si>
  <si>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</si>
  <si>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</si>
  <si>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</si>
  <si>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</si>
  <si>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</si>
  <si>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</si>
  <si>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</si>
  <si>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</si>
  <si>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</si>
  <si>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</si>
  <si>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</si>
  <si>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</si>
  <si>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</si>
  <si>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</si>
  <si>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</si>
  <si>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</si>
  <si>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</si>
  <si>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</si>
  <si>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</si>
  <si>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</si>
  <si>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</si>
  <si>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</si>
  <si>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</si>
  <si>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</si>
  <si>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</si>
  <si>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</si>
  <si>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</si>
  <si>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</si>
  <si>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</si>
  <si>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</si>
  <si>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</si>
  <si>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</si>
  <si>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</si>
  <si>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</si>
  <si>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</si>
  <si>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</si>
  <si>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</si>
  <si>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</si>
  <si>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</si>
  <si>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</si>
  <si>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</si>
  <si>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</si>
  <si>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</si>
  <si>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</si>
  <si>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</si>
  <si>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</si>
  <si>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</si>
  <si>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</si>
  <si>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</si>
  <si>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</si>
  <si>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</si>
  <si>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</si>
  <si>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</si>
  <si>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</si>
  <si>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</si>
  <si>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</si>
  <si>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</si>
  <si>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</si>
  <si>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</si>
  <si>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</si>
  <si>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</si>
  <si>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</si>
  <si>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</si>
  <si>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</si>
  <si>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</si>
  <si>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</si>
  <si>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</si>
  <si>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</si>
  <si>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</si>
  <si>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</si>
  <si>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</si>
  <si>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</si>
  <si>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</si>
  <si>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</si>
  <si>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</si>
  <si>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</si>
  <si>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</si>
  <si>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</si>
  <si>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</si>
  <si>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</si>
  <si>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</si>
  <si>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</si>
  <si>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</si>
  <si>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</si>
  <si>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</si>
  <si>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</si>
  <si>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</si>
  <si>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</si>
  <si>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</si>
  <si>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</si>
  <si>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</si>
  <si>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</si>
  <si>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</si>
  <si>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</si>
  <si>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</si>
  <si>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</si>
  <si>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</si>
  <si>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</si>
  <si>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</si>
  <si>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</si>
  <si>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</si>
  <si>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</si>
  <si>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</si>
  <si>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</si>
  <si>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</si>
  <si>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</si>
  <si>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</si>
  <si>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</si>
  <si>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</si>
  <si>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</si>
  <si>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</si>
  <si>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</si>
  <si>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</si>
  <si>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</si>
  <si>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</si>
  <si>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</si>
  <si>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</si>
  <si>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</si>
  <si>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</si>
  <si>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</si>
  <si>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</si>
  <si>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</si>
  <si>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</si>
  <si>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</si>
  <si>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</si>
  <si>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</si>
  <si>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</si>
  <si>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</si>
  <si>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</si>
  <si>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</si>
  <si>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</si>
  <si>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</si>
  <si>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</si>
  <si>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</si>
  <si>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</si>
  <si>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</si>
  <si>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</si>
  <si>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</si>
  <si>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</si>
  <si>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</si>
  <si>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</si>
  <si>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</si>
  <si>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</si>
  <si>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</si>
  <si>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</si>
  <si>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</si>
  <si>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</si>
  <si>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</si>
  <si>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</si>
  <si>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</si>
  <si>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</si>
  <si>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</si>
  <si>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</si>
  <si>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</si>
  <si>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</si>
  <si>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</si>
  <si>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</si>
  <si>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</si>
  <si>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</si>
  <si>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</si>
  <si>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</si>
  <si>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</si>
  <si>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</si>
  <si>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</si>
  <si>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</si>
  <si>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</si>
  <si>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</si>
  <si>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</si>
  <si>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</si>
  <si>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</si>
  <si>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</si>
  <si>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</si>
  <si>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</si>
  <si>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</si>
  <si>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</si>
  <si>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</si>
  <si>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</si>
  <si>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</si>
  <si>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</si>
  <si>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</si>
  <si>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</si>
  <si>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</si>
  <si>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</si>
  <si>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</si>
  <si>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</si>
  <si>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</si>
  <si>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</si>
  <si>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</si>
  <si>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</si>
  <si>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</si>
  <si>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</si>
  <si>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</si>
  <si>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</si>
  <si>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</si>
  <si>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</si>
  <si>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</si>
  <si>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</si>
  <si>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</si>
  <si>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</si>
  <si>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</si>
  <si>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</si>
  <si>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</si>
  <si>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</si>
  <si>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</si>
  <si>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</si>
  <si>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</si>
  <si>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</si>
  <si>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</si>
  <si>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</si>
  <si>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</si>
  <si>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</si>
  <si>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</si>
  <si>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</si>
  <si>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</si>
  <si>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</si>
  <si>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</si>
  <si>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</si>
  <si>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</si>
  <si>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</si>
  <si>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</si>
  <si>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</si>
  <si>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</si>
  <si>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</si>
  <si>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</si>
  <si>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</si>
  <si>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</si>
  <si>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</si>
  <si>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</si>
  <si>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</si>
  <si>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</si>
  <si>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</si>
  <si>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</si>
  <si>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</si>
  <si>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</si>
  <si>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</si>
  <si>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</si>
  <si>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</si>
  <si>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</si>
  <si>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</si>
  <si>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</si>
  <si>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</si>
  <si>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</si>
  <si>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</si>
  <si>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</si>
  <si>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</si>
  <si>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</si>
  <si>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</si>
  <si>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</si>
  <si>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</si>
  <si>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</si>
  <si>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</si>
  <si>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</si>
  <si>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</si>
  <si>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</si>
  <si>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</si>
  <si>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</si>
  <si>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</si>
  <si>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</si>
  <si>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</si>
  <si>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</si>
  <si>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</si>
  <si>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</si>
  <si>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</si>
  <si>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</si>
  <si>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</si>
  <si>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</si>
  <si>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</si>
  <si>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</si>
  <si>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</si>
  <si>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</si>
  <si>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</si>
  <si>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</si>
  <si>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</si>
  <si>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</si>
  <si>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</si>
  <si>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</si>
  <si>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</si>
  <si>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</si>
  <si>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</si>
  <si>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</si>
  <si>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</si>
  <si>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</si>
  <si>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</si>
  <si>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</si>
  <si>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</si>
  <si>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</si>
  <si>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</si>
  <si>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</si>
  <si>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</si>
  <si>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</si>
  <si>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</si>
  <si>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</si>
  <si>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</si>
  <si>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</si>
  <si>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</si>
  <si>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</si>
  <si>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</si>
  <si>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</si>
  <si>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</si>
  <si>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</si>
  <si>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</si>
  <si>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</si>
  <si>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</si>
  <si>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</si>
  <si>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</si>
  <si>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</si>
  <si>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</si>
  <si>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</si>
  <si>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</si>
  <si>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</si>
  <si>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</si>
  <si>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</si>
  <si>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</si>
  <si>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</si>
  <si>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</si>
  <si>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</si>
  <si>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</si>
  <si>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</si>
  <si>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</si>
  <si>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</si>
  <si>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</si>
  <si>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</si>
  <si>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</si>
  <si>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</si>
  <si>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</si>
  <si>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</si>
  <si>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</si>
  <si>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</si>
  <si>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</si>
  <si>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</si>
  <si>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</si>
  <si>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</si>
  <si>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</si>
  <si>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</si>
  <si>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</si>
  <si>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</si>
  <si>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</si>
  <si>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</si>
  <si>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</si>
  <si>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</si>
  <si>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</si>
  <si>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</si>
  <si>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</si>
  <si>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</si>
  <si>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</si>
  <si>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</si>
  <si>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</si>
  <si>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</si>
  <si>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</si>
  <si>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</si>
  <si>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</si>
  <si>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</si>
  <si>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</si>
  <si>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</si>
  <si>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</si>
  <si>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</si>
  <si>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</si>
  <si>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</si>
  <si>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</si>
  <si>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</si>
  <si>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</si>
  <si>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</si>
  <si>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</si>
  <si>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</si>
  <si>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</si>
  <si>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</si>
  <si>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</si>
  <si>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</si>
  <si>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</si>
  <si>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</si>
  <si>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</si>
  <si>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</si>
  <si>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</si>
  <si>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</si>
  <si>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</si>
  <si>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</si>
  <si>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</si>
  <si>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</si>
  <si>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</si>
  <si>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</si>
  <si>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</si>
  <si>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</si>
  <si>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</si>
  <si>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</si>
  <si>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</si>
  <si>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</si>
  <si>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</si>
  <si>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</si>
  <si>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</si>
  <si>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</si>
  <si>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</si>
  <si>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</si>
  <si>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</si>
  <si>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</si>
  <si>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</si>
  <si>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</si>
  <si>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</si>
  <si>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</si>
  <si>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</si>
  <si>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</si>
  <si>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</si>
  <si>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</si>
  <si>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</si>
  <si>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</si>
  <si>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</si>
  <si>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</si>
  <si>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</si>
  <si>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</si>
  <si>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</si>
  <si>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</si>
  <si>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</si>
  <si>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</si>
  <si>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</si>
  <si>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</si>
  <si>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</si>
  <si>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</si>
  <si>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</si>
  <si>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</si>
  <si>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</si>
  <si>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</si>
  <si>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</si>
  <si>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</si>
  <si>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</si>
  <si>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</si>
  <si>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</si>
  <si>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</si>
  <si>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</si>
  <si>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</si>
  <si>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</si>
  <si>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</si>
  <si>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</si>
  <si>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</si>
  <si>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</si>
  <si>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</si>
  <si>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</si>
  <si>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</si>
  <si>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</si>
  <si>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</si>
  <si>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</si>
  <si>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</si>
  <si>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</si>
  <si>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</si>
  <si>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</si>
  <si>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</si>
  <si>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</si>
  <si>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</si>
  <si>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</si>
  <si>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</si>
  <si>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</si>
  <si>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</si>
  <si>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</si>
  <si>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</si>
  <si>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</si>
  <si>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</si>
  <si>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</si>
  <si>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</si>
  <si>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</si>
  <si>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</si>
  <si>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</si>
  <si>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</si>
  <si>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</si>
  <si>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</si>
  <si>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</si>
  <si>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</si>
  <si>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</si>
  <si>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</si>
  <si>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</si>
  <si>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</si>
  <si>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</si>
  <si>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</si>
  <si>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</si>
  <si>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</si>
  <si>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</si>
  <si>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</si>
  <si>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</si>
  <si>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</si>
  <si>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</si>
  <si>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</si>
  <si>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</si>
  <si>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</si>
  <si>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</si>
  <si>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</si>
  <si>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</si>
  <si>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</si>
  <si>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</si>
  <si>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</si>
  <si>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</si>
  <si>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</si>
  <si>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</si>
  <si>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</si>
  <si>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</si>
  <si>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</si>
  <si>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</si>
  <si>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</si>
  <si>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</si>
  <si>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</si>
  <si>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</si>
  <si>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</si>
  <si>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</si>
  <si>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</si>
  <si>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</si>
  <si>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</si>
  <si>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</si>
  <si>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</si>
  <si>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</si>
  <si>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</si>
  <si>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</si>
  <si>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</si>
  <si>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</si>
  <si>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</si>
  <si>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</si>
  <si>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</si>
  <si>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</si>
  <si>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</si>
  <si>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</si>
  <si>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</si>
  <si>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</si>
  <si>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</si>
  <si>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</si>
  <si>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</si>
  <si>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</si>
  <si>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</si>
  <si>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</si>
  <si>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</si>
  <si>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</si>
  <si>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</si>
  <si>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</si>
  <si>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</si>
  <si>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</si>
  <si>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</si>
  <si>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</si>
  <si>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</si>
  <si>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</si>
  <si>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</si>
  <si>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</si>
  <si>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</si>
  <si>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</si>
  <si>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</si>
  <si>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</si>
  <si>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</si>
  <si>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</si>
  <si>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</si>
  <si>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</si>
  <si>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</si>
  <si>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</si>
  <si>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</si>
  <si>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</si>
  <si>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</si>
  <si>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</si>
  <si>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</si>
  <si>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</si>
  <si>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</si>
  <si>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</si>
  <si>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</si>
  <si>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</si>
  <si>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</si>
  <si>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</si>
  <si>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</si>
  <si>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</si>
  <si>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</si>
  <si>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</si>
  <si>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</si>
  <si>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</si>
  <si>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</si>
  <si>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</si>
  <si>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</si>
  <si>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</si>
  <si>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</si>
  <si>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</si>
  <si>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</si>
  <si>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</si>
  <si>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</si>
  <si>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</si>
  <si>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</si>
  <si>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</si>
  <si>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</si>
  <si>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</si>
  <si>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</si>
  <si>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</si>
  <si>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</si>
  <si>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</si>
  <si>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</si>
  <si>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</si>
  <si>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</si>
  <si>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</si>
  <si>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</si>
  <si>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</si>
  <si>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</si>
  <si>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</si>
  <si>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</si>
  <si>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</si>
  <si>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</si>
  <si>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</si>
  <si>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</si>
  <si>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</si>
  <si>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</si>
  <si>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</si>
  <si>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</si>
  <si>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</si>
  <si>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</si>
  <si>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</si>
  <si>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</si>
  <si>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</si>
  <si>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</si>
  <si>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</si>
  <si>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</si>
  <si>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</si>
  <si>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</si>
  <si>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</si>
  <si>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</si>
  <si>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</si>
  <si>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</si>
  <si>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</si>
  <si>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</si>
  <si>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</si>
  <si>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</si>
  <si>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</si>
  <si>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</si>
  <si>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</si>
  <si>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</si>
  <si>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</si>
  <si>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</si>
  <si>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</si>
  <si>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</si>
  <si>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</si>
  <si>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</si>
  <si>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</si>
  <si>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</si>
  <si>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</si>
  <si>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</si>
  <si>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</si>
  <si>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</si>
  <si>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</si>
  <si>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</si>
  <si>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</si>
  <si>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</si>
  <si>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</si>
  <si>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</si>
  <si>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</si>
  <si>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</si>
  <si>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</si>
  <si>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</si>
  <si>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</si>
  <si>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</si>
  <si>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</si>
  <si>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</si>
  <si>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</si>
  <si>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</si>
  <si>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</si>
  <si>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</si>
  <si>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</si>
  <si>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</si>
  <si>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</si>
  <si>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</si>
  <si>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</si>
  <si>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</si>
  <si>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</si>
  <si>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</si>
  <si>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</si>
  <si>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</si>
  <si>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</si>
  <si>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</si>
  <si>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</si>
  <si>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</si>
  <si>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</si>
  <si>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</si>
  <si>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</si>
  <si>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</si>
  <si>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</si>
  <si>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</si>
  <si>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</si>
  <si>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</si>
  <si>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</si>
  <si>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</si>
  <si>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</si>
  <si>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</si>
  <si>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</si>
  <si>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</si>
  <si>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</si>
  <si>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</si>
  <si>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</si>
  <si>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</si>
  <si>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</si>
  <si>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</si>
  <si>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</si>
  <si>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</si>
  <si>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</si>
  <si>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</si>
  <si>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</si>
  <si>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</si>
  <si>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</si>
  <si>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</si>
  <si>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</si>
  <si>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</si>
  <si>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</si>
  <si>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</si>
  <si>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</si>
  <si>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</si>
  <si>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</si>
  <si>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</si>
  <si>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</si>
  <si>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</si>
  <si>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</si>
  <si>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</si>
  <si>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</si>
  <si>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</si>
  <si>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</si>
  <si>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</si>
  <si>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</si>
  <si>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</si>
  <si>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</si>
  <si>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</si>
  <si>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</si>
  <si>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</si>
  <si>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</si>
  <si>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</si>
  <si>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</si>
  <si>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</si>
  <si>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</si>
  <si>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</si>
  <si>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</si>
  <si>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</si>
  <si>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</si>
  <si>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</si>
  <si>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</si>
  <si>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</si>
  <si>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</si>
  <si>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</si>
  <si>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</si>
  <si>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</si>
  <si>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</si>
  <si>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</si>
  <si>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</si>
  <si>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</si>
  <si>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</si>
  <si>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</si>
  <si>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</si>
  <si>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</si>
  <si>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</si>
  <si>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</si>
  <si>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</si>
  <si>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</si>
  <si>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</si>
  <si>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</si>
  <si>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</si>
  <si>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</si>
  <si>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</si>
  <si>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</si>
  <si>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</si>
  <si>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</si>
  <si>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</si>
  <si>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</si>
  <si>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</si>
  <si>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</si>
  <si>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</si>
  <si>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</si>
  <si>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</si>
  <si>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</si>
  <si>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</si>
  <si>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</si>
  <si>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</si>
  <si>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</si>
  <si>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</si>
  <si>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</si>
  <si>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</si>
  <si>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</si>
  <si>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</si>
  <si>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</si>
  <si>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</si>
  <si>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</si>
  <si>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</si>
  <si>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</si>
  <si>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</si>
  <si>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</si>
  <si>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</si>
  <si>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</si>
  <si>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</si>
  <si>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</si>
  <si>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</si>
  <si>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</si>
  <si>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</si>
  <si>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</si>
  <si>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</si>
  <si>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</si>
  <si>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</si>
  <si>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</si>
  <si>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</si>
  <si>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</si>
  <si>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</si>
  <si>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</si>
  <si>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</si>
  <si>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</si>
  <si>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</si>
  <si>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</si>
  <si>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</si>
  <si>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</si>
  <si>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</si>
  <si>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</si>
  <si>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</si>
  <si>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</si>
  <si>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</si>
  <si>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</si>
  <si>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</si>
  <si>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</si>
  <si>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</si>
  <si>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</si>
  <si>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</si>
  <si>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</si>
  <si>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</si>
  <si>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</si>
  <si>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</si>
  <si>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</si>
  <si>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</si>
  <si>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</si>
  <si>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</si>
  <si>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</si>
  <si>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</si>
  <si>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</si>
  <si>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</si>
  <si>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</si>
  <si>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</si>
  <si>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</si>
  <si>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</si>
  <si>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</si>
  <si>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</si>
  <si>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</si>
  <si>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</si>
  <si>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</si>
  <si>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</si>
  <si>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</si>
  <si>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</si>
  <si>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</si>
  <si>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</si>
  <si>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</si>
  <si>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</si>
  <si>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</si>
  <si>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</si>
  <si>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</si>
  <si>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</si>
  <si>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</si>
  <si>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</si>
  <si>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</si>
  <si>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</si>
  <si>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</si>
  <si>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</si>
  <si>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</si>
  <si>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</si>
  <si>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</si>
  <si>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</si>
  <si>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</si>
  <si>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</si>
  <si>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</si>
  <si>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</si>
  <si>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</si>
  <si>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</si>
  <si>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</si>
  <si>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</si>
  <si>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</si>
  <si>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</si>
  <si>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</si>
  <si>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</si>
  <si>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</si>
  <si>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</si>
  <si>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</si>
  <si>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</si>
  <si>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</si>
  <si>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</si>
  <si>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</si>
  <si>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</si>
  <si>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</si>
  <si>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</si>
  <si>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</si>
  <si>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</si>
  <si>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</si>
  <si>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</si>
  <si>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</si>
  <si>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</si>
  <si>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</si>
  <si>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</si>
  <si>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</si>
  <si>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</si>
  <si>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</si>
  <si>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</si>
  <si>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</si>
  <si>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</si>
  <si>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</si>
  <si>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</si>
  <si>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</si>
  <si>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</si>
  <si>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</si>
  <si>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</si>
  <si>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</si>
  <si>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</si>
  <si>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</si>
  <si>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</si>
  <si>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</si>
  <si>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</si>
  <si>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</si>
  <si>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</si>
  <si>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</si>
  <si>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</si>
  <si>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</si>
  <si>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</si>
  <si>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</si>
  <si>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</si>
  <si>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</si>
  <si>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</si>
  <si>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</si>
  <si>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</si>
  <si>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</si>
  <si>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</si>
  <si>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</si>
  <si>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</si>
  <si>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</si>
  <si>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</si>
  <si>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</si>
  <si>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</si>
  <si>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</si>
  <si>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</si>
  <si>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</si>
  <si>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</si>
  <si>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</si>
  <si>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</si>
  <si>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</si>
  <si>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</si>
  <si>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</si>
  <si>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</si>
  <si>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</si>
  <si>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</si>
  <si>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</si>
  <si>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</si>
  <si>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</si>
  <si>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</si>
  <si>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</si>
  <si>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</si>
  <si>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</si>
  <si>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</si>
  <si>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</si>
  <si>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</si>
  <si>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</si>
  <si>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</si>
  <si>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</si>
  <si>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</si>
  <si>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</si>
  <si>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</si>
  <si>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</si>
  <si>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</si>
  <si>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</si>
  <si>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</si>
  <si>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</si>
  <si>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</si>
  <si>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</si>
  <si>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</si>
  <si>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</si>
  <si>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</si>
  <si>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</si>
  <si>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</si>
  <si>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</si>
  <si>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</si>
  <si>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</si>
  <si>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</si>
  <si>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</si>
  <si>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</si>
  <si>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</si>
  <si>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</si>
  <si>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</si>
  <si>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</si>
  <si>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</si>
  <si>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</si>
  <si>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</si>
  <si>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</si>
  <si>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</si>
  <si>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</si>
  <si>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</si>
  <si>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</si>
  <si>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</si>
  <si>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</si>
  <si>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</si>
  <si>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</si>
  <si>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</si>
  <si>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</si>
  <si>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</si>
  <si>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</si>
  <si>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</si>
  <si>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</si>
  <si>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</si>
  <si>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</si>
  <si>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</si>
  <si>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</si>
  <si>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</si>
  <si>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</si>
  <si>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</si>
  <si>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</si>
  <si>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</si>
  <si>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</si>
  <si>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</si>
  <si>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</si>
  <si>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</si>
  <si>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</si>
  <si>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</si>
  <si>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</si>
  <si>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</si>
  <si>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</si>
  <si>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</si>
  <si>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</si>
  <si>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</si>
  <si>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</si>
  <si>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</si>
  <si>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</si>
  <si>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</si>
  <si>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</si>
  <si>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</si>
  <si>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</si>
  <si>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</si>
  <si>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</si>
  <si>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</si>
  <si>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</si>
  <si>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</si>
  <si>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</si>
  <si>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</si>
  <si>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</si>
  <si>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</si>
  <si>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</si>
  <si>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</si>
  <si>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</si>
  <si>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</si>
  <si>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</si>
  <si>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</si>
  <si>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</si>
  <si>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</si>
  <si>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</si>
  <si>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</si>
  <si>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</si>
  <si>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</si>
  <si>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</si>
  <si>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</si>
  <si>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</si>
  <si>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</si>
  <si>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</si>
  <si>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</si>
  <si>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</si>
  <si>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</si>
  <si>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</si>
  <si>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</si>
  <si>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</si>
  <si>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</si>
  <si>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</si>
  <si>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</si>
  <si>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</si>
  <si>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</si>
  <si>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</si>
  <si>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</si>
  <si>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</si>
  <si>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</si>
  <si>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</si>
  <si>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</si>
  <si>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</si>
  <si>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</si>
  <si>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</si>
  <si>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</si>
  <si>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</si>
  <si>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</si>
  <si>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</si>
  <si>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</si>
  <si>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</si>
  <si>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</si>
  <si>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</si>
  <si>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</si>
  <si>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</si>
  <si>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</si>
  <si>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</si>
  <si>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</si>
  <si>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</si>
  <si>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</si>
  <si>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</si>
  <si>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</si>
  <si>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</si>
  <si>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</si>
  <si>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</si>
  <si>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</si>
  <si>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</si>
  <si>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</si>
  <si>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</si>
  <si>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</si>
  <si>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</si>
  <si>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</si>
  <si>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</si>
  <si>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</si>
  <si>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</si>
  <si>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</si>
  <si>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</si>
  <si>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</si>
  <si>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</si>
  <si>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</si>
  <si>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</si>
  <si>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</si>
  <si>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</si>
  <si>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</si>
  <si>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</si>
  <si>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</si>
  <si>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</si>
  <si>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</si>
  <si>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</si>
  <si>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</si>
  <si>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</si>
  <si>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</si>
  <si>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</si>
  <si>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</si>
  <si>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</si>
  <si>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</si>
  <si>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</si>
  <si>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</si>
  <si>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</si>
  <si>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</si>
  <si>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</si>
  <si>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</si>
  <si>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</si>
  <si>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</si>
  <si>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</si>
  <si>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</si>
  <si>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</si>
  <si>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</si>
  <si>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</si>
  <si>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</si>
  <si>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</si>
  <si>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</si>
  <si>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</si>
  <si>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</si>
  <si>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</si>
  <si>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</si>
  <si>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</si>
  <si>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</si>
  <si>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</si>
  <si>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</si>
  <si>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</si>
  <si>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</si>
  <si>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</si>
  <si>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</si>
  <si>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</si>
  <si>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</si>
  <si>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</si>
  <si>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</si>
  <si>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</si>
  <si>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</si>
  <si>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</si>
  <si>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</si>
  <si>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</si>
  <si>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</si>
  <si>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</si>
  <si>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</si>
  <si>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</si>
  <si>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</si>
  <si>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</si>
  <si>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</si>
  <si>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</si>
  <si>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</si>
  <si>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</si>
  <si>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</si>
  <si>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</si>
  <si>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</si>
  <si>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</si>
  <si>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</si>
  <si>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</si>
  <si>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</si>
  <si>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</si>
  <si>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</si>
  <si>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</si>
  <si>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</si>
  <si>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</si>
  <si>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</si>
  <si>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</si>
  <si>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</si>
  <si>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</si>
  <si>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</si>
  <si>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</si>
  <si>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</si>
  <si>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</si>
  <si>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</si>
  <si>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</si>
  <si>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</si>
  <si>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</si>
  <si>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</si>
  <si>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</si>
  <si>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</si>
  <si>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</si>
  <si>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</si>
  <si>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</si>
  <si>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</si>
  <si>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</si>
  <si>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</si>
  <si>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</si>
  <si>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</si>
  <si>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</si>
  <si>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</si>
  <si>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</si>
  <si>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</si>
  <si>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</si>
  <si>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</si>
  <si>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</si>
  <si>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</si>
  <si>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</si>
  <si>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</si>
  <si>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</si>
  <si>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</si>
  <si>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</si>
  <si>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</si>
  <si>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</si>
  <si>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</si>
  <si>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</si>
  <si>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</si>
  <si>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</si>
  <si>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</si>
  <si>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</si>
  <si>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</si>
  <si>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</si>
  <si>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</si>
  <si>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</si>
  <si>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</si>
  <si>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</si>
  <si>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</si>
  <si>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</si>
  <si>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</si>
  <si>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</si>
  <si>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</si>
  <si>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</si>
  <si>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</si>
  <si>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</si>
  <si>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</si>
  <si>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</si>
  <si>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</si>
  <si>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</si>
  <si>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</si>
  <si>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</si>
  <si>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</si>
  <si>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</si>
  <si>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</si>
  <si>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</si>
  <si>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</si>
  <si>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</si>
  <si>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</si>
  <si>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</si>
  <si>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</si>
  <si>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</si>
  <si>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</si>
  <si>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</si>
  <si>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</si>
  <si>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</si>
  <si>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</si>
  <si>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</si>
  <si>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</si>
  <si>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</si>
  <si>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</si>
  <si>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</si>
  <si>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</si>
  <si>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</si>
  <si>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</si>
  <si>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</si>
  <si>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</si>
  <si>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</si>
  <si>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</si>
  <si>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</si>
  <si>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</si>
  <si>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</si>
  <si>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</si>
  <si>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</si>
  <si>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</si>
  <si>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</si>
  <si>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</si>
  <si>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</si>
  <si>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</si>
  <si>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</si>
  <si>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</si>
  <si>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</si>
  <si>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</si>
  <si>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</si>
  <si>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</si>
  <si>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</si>
  <si>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</si>
  <si>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</si>
  <si>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</si>
  <si>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</si>
  <si>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</si>
  <si>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</si>
  <si>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</si>
  <si>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</si>
  <si>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</si>
  <si>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</si>
  <si>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</si>
  <si>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</si>
  <si>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</si>
  <si>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</si>
  <si>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</si>
  <si>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</si>
  <si>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</si>
  <si>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</si>
  <si>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</si>
  <si>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</si>
  <si>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</si>
  <si>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</si>
  <si>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</si>
  <si>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</si>
  <si>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</si>
  <si>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</si>
  <si>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</si>
  <si>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</si>
  <si>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</si>
  <si>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</si>
  <si>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</si>
  <si>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</si>
  <si>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</si>
  <si>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</si>
  <si>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</si>
  <si>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</si>
  <si>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</si>
  <si>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</si>
  <si>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</si>
  <si>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</si>
  <si>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</si>
  <si>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</si>
  <si>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</si>
  <si>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</si>
  <si>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</si>
  <si>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</si>
  <si>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</si>
  <si>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</si>
  <si>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</si>
  <si>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</si>
  <si>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</si>
  <si>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</si>
  <si>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</si>
  <si>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</si>
  <si>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</si>
  <si>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</si>
  <si>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</si>
  <si>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</si>
  <si>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</si>
  <si>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</si>
  <si>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</si>
  <si>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</si>
  <si>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</si>
  <si>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</si>
  <si>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</si>
  <si>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</si>
  <si>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</si>
  <si>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</si>
  <si>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</si>
  <si>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</si>
  <si>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</si>
  <si>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</si>
  <si>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</si>
  <si>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</si>
  <si>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</si>
  <si>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</si>
  <si>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</si>
  <si>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</si>
  <si>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</si>
  <si>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</si>
  <si>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</si>
  <si>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</si>
  <si>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</si>
  <si>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</si>
  <si>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</si>
  <si>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</si>
  <si>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</si>
  <si>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</si>
  <si>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</si>
  <si>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</si>
  <si>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</si>
  <si>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</si>
  <si>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</si>
  <si>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</si>
  <si>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</si>
  <si>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</si>
  <si>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</si>
  <si>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</si>
  <si>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</si>
  <si>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</si>
  <si>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</si>
  <si>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</si>
  <si>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</si>
  <si>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</si>
  <si>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</si>
  <si>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</si>
  <si>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</si>
  <si>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</si>
  <si>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</si>
  <si>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</si>
  <si>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</si>
  <si>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</si>
  <si>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</si>
  <si>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</si>
  <si>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</si>
  <si>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</si>
  <si>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</si>
  <si>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</si>
  <si>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</si>
  <si>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</si>
  <si>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</si>
  <si>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</si>
  <si>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</si>
  <si>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</si>
  <si>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</si>
  <si>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</si>
  <si>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</si>
  <si>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</si>
  <si>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</si>
  <si>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</si>
  <si>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</si>
  <si>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</si>
  <si>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</si>
  <si>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</si>
  <si>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</si>
  <si>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</si>
  <si>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</si>
  <si>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</si>
  <si>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</si>
  <si>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</si>
  <si>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</si>
  <si>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</si>
  <si>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</si>
  <si>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</si>
  <si>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</si>
  <si>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</si>
  <si>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</si>
  <si>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</si>
  <si>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</si>
  <si>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</si>
  <si>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</si>
  <si>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</si>
  <si>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</si>
  <si>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</si>
  <si>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</si>
  <si>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</si>
  <si>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</si>
  <si>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</si>
  <si>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</si>
  <si>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</si>
  <si>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</si>
  <si>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</si>
  <si>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</si>
  <si>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</si>
  <si>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</si>
  <si>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</si>
  <si>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</si>
  <si>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</si>
  <si>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</si>
  <si>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</si>
  <si>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</si>
  <si>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</si>
  <si>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</si>
  <si>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</si>
  <si>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</si>
  <si>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</si>
  <si>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</si>
  <si>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</si>
  <si>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</si>
  <si>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</si>
  <si>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</si>
  <si>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</si>
  <si>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</si>
  <si>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</si>
  <si>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</si>
  <si>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</si>
  <si>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</si>
  <si>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</si>
  <si>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</si>
  <si>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</si>
  <si>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</si>
  <si>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</si>
  <si>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</si>
  <si>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</si>
  <si>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</si>
  <si>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</si>
  <si>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</si>
  <si>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</si>
  <si>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</si>
  <si>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</si>
  <si>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</si>
  <si>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</si>
  <si>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</si>
  <si>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</si>
  <si>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</si>
  <si>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</si>
  <si>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</si>
  <si>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</si>
  <si>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</si>
  <si>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</si>
  <si>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</si>
  <si>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</si>
  <si>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</si>
  <si>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</si>
  <si>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</si>
  <si>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</si>
  <si>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</si>
  <si>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</si>
  <si>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</si>
  <si>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</si>
  <si>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</si>
  <si>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</si>
  <si>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</si>
  <si>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</si>
  <si>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</si>
  <si>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</si>
  <si>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</si>
  <si>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</si>
  <si>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</si>
  <si>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</si>
  <si>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</si>
  <si>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</si>
  <si>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</si>
  <si>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</si>
  <si>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</si>
  <si>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</si>
  <si>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</si>
  <si>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</si>
  <si>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</si>
  <si>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</si>
  <si>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</si>
  <si>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</si>
  <si>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</si>
  <si>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</si>
  <si>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</si>
  <si>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</si>
  <si>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</si>
  <si>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</si>
  <si>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</si>
  <si>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</si>
  <si>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</si>
  <si>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</si>
  <si>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</si>
  <si>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</si>
  <si>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</si>
  <si>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</si>
  <si>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</si>
  <si>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</si>
  <si>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</si>
  <si>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</si>
  <si>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</si>
  <si>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</si>
  <si>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</si>
  <si>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</si>
  <si>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</si>
  <si>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</si>
  <si>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</si>
  <si>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</si>
  <si>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</si>
  <si>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</si>
  <si>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</si>
  <si>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</si>
  <si>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</si>
  <si>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</si>
  <si>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</si>
  <si>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</si>
  <si>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</si>
  <si>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</si>
  <si>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</si>
  <si>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</si>
  <si>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</si>
  <si>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</si>
  <si>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</si>
  <si>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</si>
  <si>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</si>
  <si>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</si>
  <si>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</si>
  <si>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</si>
  <si>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</si>
  <si>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</si>
  <si>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</si>
  <si>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</si>
  <si>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</si>
  <si>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</si>
  <si>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</si>
  <si>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</si>
  <si>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</si>
  <si>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</si>
  <si>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</si>
  <si>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</si>
  <si>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</si>
  <si>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</si>
  <si>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</si>
  <si>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</si>
  <si>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</si>
  <si>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</si>
  <si>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</si>
  <si>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</si>
  <si>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</si>
  <si>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</si>
  <si>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</si>
  <si>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</si>
  <si>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</si>
  <si>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</si>
  <si>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</si>
  <si>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</si>
  <si>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</si>
  <si>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</si>
  <si>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</si>
  <si>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</si>
  <si>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</si>
  <si>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</si>
  <si>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</si>
  <si>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</si>
  <si>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</si>
  <si>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</si>
  <si>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</si>
  <si>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</si>
  <si>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</si>
  <si>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</si>
  <si>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</si>
  <si>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</si>
  <si>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</si>
  <si>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</si>
  <si>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</si>
  <si>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</si>
  <si>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</si>
  <si>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</si>
  <si>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</si>
  <si>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</si>
  <si>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</si>
  <si>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</si>
  <si>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</si>
  <si>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</si>
  <si>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</si>
  <si>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</si>
  <si>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</si>
  <si>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</si>
  <si>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</si>
  <si>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</si>
  <si>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</si>
  <si>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</si>
  <si>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</si>
  <si>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</si>
  <si>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</si>
  <si>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</si>
  <si>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</si>
  <si>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</si>
  <si>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</si>
  <si>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</si>
  <si>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</si>
  <si>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</si>
  <si>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</si>
  <si>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</si>
  <si>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</si>
  <si>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</si>
  <si>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</si>
  <si>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</si>
  <si>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</si>
  <si>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</si>
  <si>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</si>
  <si>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</si>
  <si>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</si>
  <si>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</si>
  <si>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</si>
  <si>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</si>
  <si>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</si>
  <si>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</si>
  <si>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</si>
  <si>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</si>
  <si>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</si>
  <si>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</si>
  <si>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</si>
  <si>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</si>
  <si>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</si>
  <si>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</si>
  <si>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</si>
  <si>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</si>
  <si>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</si>
  <si>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</si>
  <si>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</si>
  <si>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</si>
  <si>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</si>
  <si>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</si>
  <si>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</si>
  <si>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</si>
  <si>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</si>
  <si>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</si>
  <si>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</si>
  <si>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</si>
  <si>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</si>
  <si>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</si>
  <si>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</si>
  <si>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</si>
  <si>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</si>
  <si>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</si>
  <si>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</si>
  <si>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</si>
  <si>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</si>
  <si>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</si>
  <si>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</si>
  <si>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</si>
  <si>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</si>
  <si>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</si>
  <si>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</si>
  <si>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</si>
  <si>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</si>
  <si>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</si>
  <si>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</si>
  <si>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</si>
  <si>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</si>
  <si>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</si>
  <si>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</si>
  <si>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</si>
  <si>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</si>
  <si>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</si>
  <si>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</si>
  <si>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</si>
  <si>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</si>
  <si>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</si>
  <si>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</si>
  <si>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</si>
  <si>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</si>
  <si>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</si>
  <si>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</si>
  <si>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</si>
  <si>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</si>
  <si>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</si>
  <si>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</si>
  <si>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</si>
  <si>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</si>
  <si>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</si>
  <si>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</si>
  <si>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</si>
  <si>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</si>
  <si>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</si>
  <si>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</si>
  <si>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</si>
  <si>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</si>
  <si>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</si>
  <si>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</si>
  <si>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</si>
  <si>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</si>
  <si>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</si>
  <si>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</si>
  <si>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</si>
  <si>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</si>
  <si>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</si>
  <si>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</si>
  <si>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</si>
  <si>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</si>
  <si>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</si>
  <si>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</si>
  <si>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</si>
  <si>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</si>
  <si>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</si>
  <si>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</si>
  <si>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</si>
  <si>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</si>
  <si>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</si>
  <si>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</si>
  <si>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</si>
  <si>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</si>
  <si>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</si>
  <si>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</si>
  <si>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</si>
  <si>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</si>
  <si>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</si>
  <si>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</si>
  <si>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</si>
  <si>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</si>
  <si>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</si>
  <si>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</si>
  <si>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</si>
  <si>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</si>
  <si>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</si>
  <si>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</si>
  <si>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</si>
  <si>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</si>
  <si>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</si>
  <si>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</si>
  <si>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</si>
  <si>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</si>
  <si>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</si>
  <si>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</si>
  <si>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</si>
  <si>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</si>
  <si>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</si>
  <si>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</si>
  <si>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</si>
  <si>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</si>
  <si>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</si>
  <si>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</si>
  <si>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</si>
  <si>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</si>
  <si>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</si>
  <si>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</si>
  <si>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</si>
  <si>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</si>
  <si>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</si>
  <si>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</si>
  <si>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</si>
  <si>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</si>
  <si>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</si>
  <si>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</si>
  <si>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</si>
  <si>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</si>
  <si>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</si>
  <si>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</si>
  <si>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</si>
  <si>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</si>
  <si>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</si>
  <si>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</si>
  <si>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</si>
  <si>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</si>
  <si>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</si>
  <si>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</si>
  <si>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</si>
  <si>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</si>
  <si>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</si>
  <si>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</si>
  <si>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</si>
  <si>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</si>
  <si>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</si>
  <si>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</si>
  <si>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</si>
  <si>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</si>
  <si>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</si>
  <si>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</si>
  <si>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</si>
  <si>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</si>
  <si>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</si>
  <si>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</si>
  <si>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</si>
  <si>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</si>
  <si>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</si>
  <si>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</si>
  <si>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</si>
  <si>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</si>
  <si>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</si>
  <si>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</si>
  <si>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</si>
  <si>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</si>
  <si>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</si>
  <si>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</si>
  <si>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</si>
  <si>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</si>
  <si>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</si>
  <si>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</si>
  <si>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</si>
  <si>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</si>
  <si>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</si>
  <si>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</si>
  <si>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</si>
  <si>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</si>
  <si>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</si>
  <si>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</si>
  <si>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</si>
  <si>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</si>
  <si>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</si>
  <si>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</si>
  <si>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</si>
  <si>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</si>
  <si>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</si>
  <si>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</si>
  <si>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</si>
  <si>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</si>
  <si>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</si>
  <si>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</si>
  <si>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</si>
  <si>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</si>
  <si>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</si>
  <si>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</si>
  <si>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</si>
  <si>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</si>
  <si>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</si>
  <si>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</si>
  <si>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</si>
  <si>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</si>
  <si>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</si>
  <si>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</si>
  <si>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</si>
  <si>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</si>
  <si>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</si>
  <si>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</si>
  <si>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</si>
  <si>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</si>
  <si>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</si>
  <si>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</si>
  <si>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</si>
  <si>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</si>
  <si>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</si>
  <si>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</si>
  <si>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</si>
  <si>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</si>
  <si>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</si>
  <si>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</si>
  <si>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</si>
  <si>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</si>
  <si>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</si>
  <si>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</si>
  <si>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</si>
  <si>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</si>
  <si>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</si>
  <si>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</si>
  <si>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</si>
  <si>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</si>
  <si>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</si>
  <si>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</si>
  <si>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</si>
  <si>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</si>
  <si>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</si>
  <si>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</si>
  <si>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</si>
  <si>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</si>
  <si>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</si>
  <si>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</si>
  <si>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</si>
  <si>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</si>
  <si>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</si>
  <si>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</si>
  <si>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</si>
  <si>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</si>
  <si>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</si>
  <si>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</si>
  <si>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</si>
  <si>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</si>
  <si>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</si>
  <si>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</si>
  <si>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</si>
  <si>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</si>
  <si>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</si>
  <si>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</si>
  <si>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</si>
  <si>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</si>
  <si>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</si>
  <si>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</si>
  <si>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</si>
  <si>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</si>
  <si>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</si>
  <si>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</si>
  <si>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</si>
  <si>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</si>
  <si>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</si>
  <si>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</si>
  <si>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</si>
  <si>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</si>
  <si>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</si>
  <si>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</si>
  <si>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</si>
  <si>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</si>
  <si>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</si>
  <si>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</si>
  <si>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</si>
  <si>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</si>
  <si>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</si>
  <si>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</si>
  <si>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</si>
  <si>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</si>
  <si>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</si>
  <si>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</si>
  <si>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</si>
  <si>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</si>
  <si>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</si>
  <si>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</si>
  <si>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</si>
  <si>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</si>
  <si>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</si>
  <si>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</si>
  <si>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</si>
  <si>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</si>
  <si>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</si>
  <si>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</si>
  <si>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</si>
  <si>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</si>
  <si>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</si>
  <si>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</si>
  <si>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</si>
  <si>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</si>
  <si>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</si>
  <si>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</si>
  <si>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</si>
  <si>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</si>
  <si>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</si>
  <si>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</si>
  <si>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</si>
  <si>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</si>
  <si>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</si>
  <si>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</si>
  <si>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</si>
  <si>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</si>
  <si>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</si>
  <si>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</si>
  <si>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</si>
  <si>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</si>
  <si>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</si>
  <si>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</si>
  <si>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</si>
  <si>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</si>
  <si>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</si>
  <si>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</si>
  <si>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</si>
  <si>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</si>
  <si>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</si>
  <si>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</si>
  <si>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</si>
  <si>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</si>
  <si>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</si>
  <si>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</si>
  <si>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</si>
  <si>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</si>
  <si>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</si>
  <si>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</si>
  <si>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</si>
  <si>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</si>
  <si>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</si>
  <si>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</si>
  <si>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</si>
  <si>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</si>
  <si>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</si>
  <si>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</si>
  <si>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</si>
  <si>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</si>
  <si>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</si>
  <si>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</si>
  <si>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</si>
  <si>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</si>
  <si>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</si>
  <si>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</si>
  <si>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</si>
  <si>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</si>
  <si>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</si>
  <si>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</si>
  <si>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</si>
  <si>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</si>
  <si>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</si>
  <si>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</si>
  <si>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</si>
  <si>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</si>
  <si>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</si>
  <si>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</si>
  <si>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</si>
  <si>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</si>
  <si>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</si>
  <si>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</si>
  <si>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</si>
  <si>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</si>
  <si>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</si>
  <si>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</si>
  <si>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</si>
  <si>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</si>
  <si>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</si>
  <si>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</si>
  <si>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</si>
  <si>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</si>
  <si>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</si>
  <si>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</si>
  <si>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</si>
  <si>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</si>
  <si>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</si>
  <si>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</si>
  <si>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</si>
  <si>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</si>
  <si>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</si>
  <si>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</si>
  <si>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</si>
  <si>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</si>
  <si>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</si>
  <si>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</si>
  <si>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</si>
  <si>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</si>
  <si>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</si>
  <si>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</si>
  <si>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</si>
  <si>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</si>
  <si>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</si>
  <si>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</si>
  <si>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</si>
  <si>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</si>
  <si>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</si>
  <si>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</si>
  <si>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</si>
  <si>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</si>
  <si>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</si>
  <si>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</si>
  <si>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</si>
  <si>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</si>
  <si>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</si>
  <si>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</si>
  <si>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</si>
  <si>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</si>
  <si>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</si>
  <si>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</si>
  <si>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</si>
  <si>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</si>
  <si>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</si>
  <si>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</si>
  <si>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</si>
  <si>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</si>
  <si>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</si>
  <si>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</si>
  <si>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</si>
  <si>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</si>
  <si>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</si>
  <si>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</si>
  <si>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</si>
  <si>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</si>
  <si>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</si>
  <si>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</si>
  <si>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</si>
  <si>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</si>
  <si>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</si>
  <si>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</si>
  <si>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</si>
  <si>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</si>
  <si>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</si>
  <si>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</si>
  <si>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</si>
  <si>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</si>
  <si>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</si>
  <si>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</si>
  <si>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</si>
  <si>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</si>
  <si>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</si>
  <si>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</si>
  <si>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</si>
  <si>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</si>
  <si>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</si>
  <si>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</si>
  <si>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</si>
  <si>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</si>
  <si>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</si>
  <si>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</si>
  <si>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</si>
  <si>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</si>
  <si>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</si>
  <si>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</si>
  <si>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</si>
  <si>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</si>
  <si>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</si>
  <si>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</si>
  <si>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</si>
  <si>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</si>
  <si>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</si>
  <si>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</si>
  <si>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</si>
  <si>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</si>
  <si>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</si>
  <si>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</si>
  <si>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</si>
  <si>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</si>
  <si>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</si>
  <si>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</si>
  <si>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</si>
  <si>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</si>
  <si>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</si>
  <si>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</si>
  <si>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</si>
  <si>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</si>
  <si>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</si>
  <si>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</si>
  <si>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</si>
  <si>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</si>
  <si>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</si>
  <si>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</si>
  <si>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</si>
  <si>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</si>
  <si>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</si>
  <si>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</si>
  <si>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</si>
  <si>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</si>
  <si>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</si>
  <si>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</si>
  <si>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</si>
  <si>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</si>
  <si>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</si>
  <si>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</si>
  <si>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</si>
  <si>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</si>
  <si>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</si>
  <si>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</si>
  <si>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</si>
  <si>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</si>
  <si>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</si>
  <si>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</si>
  <si>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</si>
  <si>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</si>
  <si>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</si>
  <si>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</si>
  <si>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</si>
  <si>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</si>
  <si>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</si>
  <si>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</si>
  <si>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</si>
  <si>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</si>
  <si>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</si>
  <si>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</si>
  <si>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</si>
  <si>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</si>
  <si>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</si>
  <si>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</si>
  <si>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</si>
  <si>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</si>
  <si>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</si>
  <si>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</si>
  <si>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</si>
  <si>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</si>
  <si>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</si>
  <si>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</si>
  <si>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</si>
  <si>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</si>
  <si>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</si>
  <si>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</si>
  <si>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</si>
  <si>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</si>
  <si>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</si>
  <si>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</si>
  <si>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</si>
  <si>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</si>
  <si>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</si>
  <si>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</si>
  <si>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</si>
  <si>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</si>
  <si>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</si>
  <si>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</si>
  <si>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</si>
  <si>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</si>
  <si>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</si>
  <si>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</si>
  <si>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</si>
  <si>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</si>
  <si>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</si>
  <si>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</si>
  <si>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</si>
  <si>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</si>
  <si>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</si>
  <si>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</si>
  <si>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</si>
  <si>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</si>
  <si>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</si>
  <si>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</si>
  <si>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</si>
  <si>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</si>
  <si>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</si>
  <si>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</si>
  <si>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</si>
  <si>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</si>
  <si>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</si>
  <si>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</si>
  <si>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</si>
  <si>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</si>
  <si>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</si>
  <si>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</si>
  <si>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</si>
  <si>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</si>
  <si>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</si>
  <si>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</si>
  <si>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</si>
  <si>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</si>
  <si>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</si>
  <si>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</si>
  <si>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</si>
  <si>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</si>
  <si>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</si>
  <si>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</si>
  <si>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</si>
  <si>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</si>
  <si>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</si>
  <si>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</si>
  <si>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</si>
  <si>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</si>
  <si>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</si>
  <si>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</si>
  <si>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</si>
  <si>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</si>
  <si>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</si>
  <si>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</si>
  <si>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</si>
  <si>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</si>
  <si>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</si>
  <si>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</si>
  <si>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</si>
  <si>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</si>
  <si>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</si>
  <si>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</si>
  <si>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</si>
  <si>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</si>
  <si>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</si>
  <si>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</si>
  <si>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</si>
  <si>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</si>
  <si>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</si>
  <si>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</si>
  <si>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</si>
  <si>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</si>
  <si>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</si>
  <si>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</si>
  <si>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</si>
  <si>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</si>
  <si>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</si>
  <si>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</si>
  <si>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</si>
  <si>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</si>
  <si>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</si>
  <si>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</si>
  <si>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</si>
  <si>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</si>
  <si>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</si>
  <si>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</si>
  <si>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</si>
  <si>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</si>
  <si>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</si>
  <si>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</si>
  <si>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</si>
  <si>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</si>
  <si>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</si>
  <si>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</si>
  <si>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</si>
  <si>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</si>
  <si>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</si>
  <si>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</si>
  <si>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</si>
  <si>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</si>
  <si>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</si>
  <si>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</si>
  <si>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</si>
  <si>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</si>
  <si>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</si>
  <si>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</si>
  <si>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</si>
  <si>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</si>
  <si>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</si>
  <si>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</si>
  <si>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</si>
  <si>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</si>
  <si>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</si>
  <si>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</si>
  <si>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</si>
  <si>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</si>
  <si>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</si>
  <si>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</si>
  <si>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</si>
  <si>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</si>
  <si>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</si>
  <si>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</si>
  <si>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</si>
  <si>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</si>
  <si>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</si>
  <si>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</si>
  <si>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</si>
  <si>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</si>
  <si>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</si>
  <si>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</si>
  <si>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</si>
  <si>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</si>
  <si>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</si>
  <si>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</si>
  <si>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</si>
  <si>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</si>
  <si>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</si>
  <si>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</si>
  <si>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</si>
  <si>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</si>
  <si>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</si>
  <si>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</si>
  <si>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</si>
  <si>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</si>
  <si>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</si>
  <si>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</si>
  <si>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</si>
  <si>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</si>
  <si>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</si>
  <si>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</si>
  <si>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</si>
  <si>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</si>
  <si>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</si>
  <si>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</si>
  <si>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</si>
  <si>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</si>
  <si>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</si>
  <si>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</si>
  <si>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</si>
  <si>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</si>
  <si>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</si>
  <si>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</si>
  <si>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</si>
  <si>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</si>
  <si>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</si>
  <si>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</si>
  <si>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</si>
  <si>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</si>
  <si>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</si>
  <si>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</si>
  <si>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</si>
  <si>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</si>
  <si>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</si>
  <si>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</si>
  <si>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</si>
  <si>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</si>
  <si>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</si>
  <si>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</si>
  <si>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</si>
  <si>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</si>
  <si>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</si>
  <si>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</si>
  <si>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</si>
  <si>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</si>
  <si>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</si>
  <si>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</si>
  <si>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</si>
  <si>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</si>
  <si>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</si>
  <si>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</si>
  <si>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</si>
  <si>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</si>
  <si>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</si>
  <si>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</si>
  <si>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</si>
  <si>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</si>
  <si>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</si>
  <si>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</si>
  <si>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</si>
  <si>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</si>
  <si>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</si>
  <si>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</si>
  <si>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</si>
  <si>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</si>
  <si>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</si>
  <si>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</si>
  <si>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</si>
  <si>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</si>
  <si>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</si>
  <si>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</si>
  <si>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</si>
  <si>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</si>
  <si>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</si>
  <si>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</si>
  <si>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</si>
  <si>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</si>
  <si>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</si>
  <si>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</si>
  <si>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</si>
  <si>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</si>
  <si>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</si>
  <si>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</si>
  <si>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</si>
  <si>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</si>
  <si>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</si>
  <si>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</si>
  <si>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</si>
  <si>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</si>
  <si>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</si>
  <si>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</si>
  <si>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</si>
  <si>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</si>
  <si>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</si>
  <si>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</si>
  <si>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</si>
  <si>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</si>
  <si>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</si>
  <si>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</si>
  <si>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</si>
  <si>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</si>
  <si>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</si>
  <si>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</si>
  <si>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</si>
  <si>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</si>
  <si>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</si>
  <si>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</si>
  <si>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</si>
  <si>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</si>
  <si>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</si>
  <si>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</si>
  <si>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</si>
  <si>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</si>
  <si>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</si>
  <si>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</si>
  <si>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</si>
  <si>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</si>
  <si>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</si>
  <si>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</si>
  <si>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</si>
  <si>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</si>
  <si>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</si>
  <si>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</si>
  <si>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</si>
  <si>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</si>
  <si>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</si>
  <si>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</si>
  <si>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</si>
  <si>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</si>
  <si>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</si>
  <si>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</si>
  <si>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</si>
  <si>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</si>
  <si>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</si>
  <si>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</si>
  <si>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</si>
  <si>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</si>
  <si>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</si>
  <si>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</si>
  <si>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</si>
  <si>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</si>
  <si>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</si>
  <si>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</si>
  <si>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</si>
  <si>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</si>
  <si>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</si>
  <si>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</si>
  <si>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</si>
  <si>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</si>
  <si>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</si>
  <si>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</si>
  <si>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</si>
  <si>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</si>
  <si>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</si>
  <si>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</si>
  <si>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</si>
  <si>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</si>
  <si>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</si>
  <si>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</si>
  <si>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</si>
  <si>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</si>
  <si>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</si>
  <si>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</si>
  <si>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</si>
  <si>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</si>
  <si>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</si>
  <si>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</si>
  <si>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</si>
  <si>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</si>
  <si>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</si>
  <si>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</si>
  <si>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</si>
  <si>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</si>
  <si>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</si>
  <si>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</si>
  <si>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</si>
  <si>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</si>
  <si>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</si>
  <si>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</si>
  <si>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</si>
  <si>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</si>
  <si>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</si>
  <si>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</si>
  <si>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</si>
  <si>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</si>
  <si>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</si>
  <si>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</si>
  <si>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</si>
  <si>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</si>
  <si>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</si>
  <si>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</si>
  <si>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</si>
  <si>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</si>
  <si>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</si>
  <si>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</si>
  <si>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</si>
  <si>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</si>
  <si>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</si>
  <si>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</si>
  <si>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</si>
  <si>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</si>
  <si>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</si>
  <si>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</si>
  <si>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</si>
  <si>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</si>
  <si>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</si>
  <si>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</si>
  <si>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</si>
  <si>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</si>
  <si>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</si>
  <si>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</si>
  <si>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</si>
  <si>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</si>
  <si>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</si>
  <si>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</si>
  <si>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</si>
  <si>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</si>
  <si>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</si>
  <si>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</si>
  <si>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</si>
  <si>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</si>
  <si>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</si>
  <si>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</si>
  <si>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</si>
  <si>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</si>
  <si>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</si>
  <si>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</si>
  <si>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</si>
  <si>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</si>
  <si>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</si>
  <si>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</si>
  <si>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</si>
  <si>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</si>
  <si>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</si>
  <si>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</si>
  <si>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</si>
  <si>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</si>
  <si>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</si>
  <si>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</si>
  <si>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</si>
  <si>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</si>
  <si>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</si>
  <si>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</si>
  <si>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</si>
  <si>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</si>
  <si>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</si>
  <si>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</si>
  <si>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</si>
  <si>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</si>
  <si>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</si>
  <si>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</si>
  <si>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</si>
  <si>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</si>
  <si>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</si>
  <si>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</si>
  <si>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</si>
  <si>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</si>
  <si>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</si>
  <si>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</si>
  <si>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</si>
  <si>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</si>
  <si>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</si>
  <si>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</si>
  <si>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</si>
  <si>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</si>
  <si>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</si>
  <si>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</si>
  <si>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</si>
  <si>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</si>
  <si>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</si>
  <si>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</si>
  <si>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</si>
  <si>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</si>
  <si>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</si>
  <si>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</si>
  <si>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</si>
  <si>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</si>
  <si>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</si>
  <si>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</si>
  <si>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</si>
  <si>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</si>
  <si>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</si>
  <si>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</si>
  <si>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</si>
  <si>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</si>
  <si>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</si>
  <si>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</si>
  <si>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</si>
  <si>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</si>
  <si>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</si>
  <si>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</si>
  <si>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</si>
  <si>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</si>
  <si>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</si>
  <si>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</si>
  <si>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</si>
  <si>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</si>
  <si>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</si>
  <si>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</si>
  <si>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</si>
  <si>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</si>
  <si>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</si>
  <si>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</si>
  <si>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</si>
  <si>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</si>
  <si>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</si>
  <si>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</si>
  <si>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</si>
  <si>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</si>
  <si>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</si>
  <si>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</si>
  <si>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</si>
  <si>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</si>
  <si>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</si>
  <si>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</si>
  <si>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</si>
  <si>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</si>
  <si>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</si>
  <si>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</si>
  <si>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</si>
  <si>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</si>
  <si>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</si>
  <si>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</si>
  <si>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</si>
  <si>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</si>
  <si>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</si>
  <si>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</si>
  <si>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</si>
  <si>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</si>
  <si>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</si>
  <si>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</si>
  <si>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</si>
  <si>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</si>
  <si>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</si>
  <si>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</si>
  <si>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</si>
  <si>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</si>
  <si>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</si>
  <si>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</si>
  <si>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</si>
  <si>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</si>
  <si>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</si>
  <si>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</si>
  <si>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</si>
  <si>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</si>
  <si>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</si>
  <si>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</si>
  <si>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</si>
  <si>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</si>
  <si>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</si>
  <si>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</si>
  <si>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</si>
  <si>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</si>
  <si>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</si>
  <si>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</si>
  <si>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</si>
  <si>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</si>
  <si>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</si>
  <si>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</si>
  <si>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</si>
  <si>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</si>
  <si>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</si>
  <si>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</si>
  <si>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</si>
  <si>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</si>
  <si>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</si>
  <si>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</si>
  <si>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</si>
  <si>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</si>
  <si>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</si>
  <si>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</si>
  <si>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</si>
  <si>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</si>
  <si>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</si>
  <si>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</si>
  <si>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</si>
  <si>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</si>
  <si>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</si>
  <si>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</si>
  <si>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</si>
  <si>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</si>
  <si>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</si>
  <si>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</si>
  <si>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</si>
  <si>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</si>
  <si>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</si>
  <si>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</si>
  <si>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</si>
  <si>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</si>
  <si>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</si>
  <si>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</si>
  <si>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</si>
  <si>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</si>
  <si>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</si>
  <si>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</si>
  <si>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</si>
  <si>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</si>
  <si>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</si>
  <si>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</si>
  <si>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</si>
  <si>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</si>
  <si>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</si>
  <si>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</si>
  <si>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</si>
  <si>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</si>
  <si>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</si>
  <si>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</si>
  <si>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</si>
  <si>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</si>
  <si>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</si>
  <si>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</si>
  <si>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</si>
  <si>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</si>
  <si>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</si>
  <si>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</si>
  <si>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</si>
  <si>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</si>
  <si>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</si>
  <si>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</si>
  <si>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</si>
  <si>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</si>
  <si>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</si>
  <si>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</si>
  <si>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</si>
  <si>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</si>
  <si>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</si>
  <si>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</si>
  <si>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</si>
  <si>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</si>
  <si>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</si>
  <si>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</si>
  <si>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</si>
  <si>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</si>
  <si>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</si>
  <si>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</si>
  <si>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</si>
  <si>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</si>
  <si>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</si>
  <si>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</si>
  <si>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</si>
  <si>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</si>
  <si>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</si>
  <si>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</si>
  <si>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</si>
  <si>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</si>
  <si>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</si>
  <si>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</si>
  <si>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</si>
  <si>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</si>
  <si>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</si>
  <si>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</si>
  <si>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</si>
  <si>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</si>
  <si>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</si>
  <si>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</si>
  <si>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</si>
  <si>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</si>
  <si>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</si>
  <si>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</si>
  <si>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</si>
  <si>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</si>
  <si>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</si>
  <si>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</si>
  <si>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</si>
  <si>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</si>
  <si>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</si>
  <si>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</si>
  <si>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</si>
  <si>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</si>
  <si>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</si>
  <si>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</si>
  <si>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</si>
  <si>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</si>
  <si>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</si>
  <si>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</si>
  <si>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</si>
  <si>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</si>
  <si>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</si>
  <si>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</si>
  <si>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</si>
  <si>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</si>
  <si>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</si>
  <si>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</si>
  <si>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</si>
  <si>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</si>
  <si>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</si>
  <si>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</si>
  <si>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</si>
  <si>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</si>
  <si>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</si>
  <si>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</si>
  <si>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</si>
  <si>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</si>
  <si>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</si>
  <si>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</si>
  <si>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</si>
  <si>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</si>
  <si>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</si>
  <si>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</si>
  <si>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</si>
  <si>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</si>
  <si>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</si>
  <si>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</si>
  <si>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</si>
  <si>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</si>
  <si>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</si>
  <si>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</si>
  <si>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</si>
  <si>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</si>
  <si>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</si>
  <si>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</si>
  <si>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</si>
  <si>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</si>
  <si>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</si>
  <si>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</si>
  <si>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</si>
  <si>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</si>
  <si>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</si>
  <si>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</si>
  <si>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</si>
  <si>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</si>
  <si>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</si>
  <si>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</si>
  <si>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</si>
  <si>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</si>
  <si>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</si>
  <si>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</si>
  <si>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</si>
  <si>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</si>
  <si>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</si>
  <si>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</si>
  <si>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</si>
  <si>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</si>
  <si>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</si>
  <si>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</si>
  <si>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</si>
  <si>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</si>
  <si>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</si>
  <si>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</si>
  <si>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</si>
  <si>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</si>
  <si>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</si>
  <si>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</si>
  <si>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</si>
  <si>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</si>
  <si>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</si>
  <si>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</si>
  <si>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</si>
  <si>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</si>
  <si>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</si>
  <si>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</si>
  <si>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</si>
  <si>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</si>
  <si>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</si>
  <si>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</si>
  <si>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</si>
  <si>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</si>
  <si>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</si>
  <si>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</si>
  <si>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</si>
  <si>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</si>
  <si>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</si>
  <si>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</si>
  <si>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</si>
  <si>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</si>
  <si>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</si>
  <si>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</si>
  <si>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</si>
  <si>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</si>
  <si>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</si>
  <si>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</si>
  <si>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</si>
  <si>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</si>
  <si>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</si>
  <si>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</si>
  <si>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</si>
  <si>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</si>
  <si>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</si>
  <si>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</si>
  <si>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</si>
  <si>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</si>
  <si>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</si>
  <si>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</si>
  <si>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</si>
  <si>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</si>
  <si>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</si>
  <si>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</si>
  <si>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</si>
  <si>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</si>
  <si>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</si>
  <si>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</si>
  <si>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</si>
  <si>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</si>
  <si>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</si>
  <si>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</si>
  <si>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</si>
  <si>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</si>
  <si>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</si>
  <si>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</si>
  <si>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</si>
  <si>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</si>
  <si>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</si>
  <si>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</si>
  <si>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</si>
  <si>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</si>
  <si>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</si>
  <si>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</si>
  <si>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</si>
  <si>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</si>
  <si>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</si>
  <si>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</si>
  <si>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</si>
  <si>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</si>
  <si>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</si>
  <si>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</si>
  <si>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</si>
  <si>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</si>
  <si>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</si>
  <si>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</si>
  <si>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</si>
  <si>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</si>
  <si>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</si>
  <si>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</si>
  <si>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</si>
  <si>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</si>
  <si>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</si>
  <si>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</si>
  <si>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</si>
  <si>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</si>
  <si>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</si>
  <si>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</si>
  <si>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</si>
  <si>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</si>
  <si>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</si>
  <si>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</si>
  <si>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</si>
  <si>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</si>
  <si>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</si>
  <si>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</si>
  <si>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</si>
  <si>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</si>
  <si>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</si>
  <si>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</si>
  <si>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</si>
  <si>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</si>
  <si>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</si>
  <si>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</si>
  <si>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</si>
  <si>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</si>
  <si>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</si>
  <si>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</si>
  <si>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</si>
  <si>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</si>
  <si>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</si>
  <si>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</si>
  <si>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</si>
  <si>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</si>
  <si>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</si>
  <si>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</si>
  <si>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</si>
  <si>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</si>
  <si>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</si>
  <si>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</si>
  <si>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</si>
  <si>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</si>
  <si>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</si>
  <si>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</si>
  <si>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</si>
  <si>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</si>
  <si>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</si>
  <si>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</si>
  <si>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</si>
  <si>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</si>
  <si>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</si>
  <si>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</si>
  <si>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</si>
  <si>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</si>
  <si>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</si>
  <si>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</si>
  <si>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</si>
  <si>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</si>
  <si>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</si>
  <si>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</si>
  <si>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</si>
  <si>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</si>
  <si>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</si>
  <si>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</si>
  <si>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</si>
  <si>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</si>
  <si>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</si>
  <si>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</si>
  <si>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</si>
  <si>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</si>
  <si>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</si>
  <si>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</si>
  <si>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</si>
  <si>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</si>
  <si>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</si>
  <si>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</si>
  <si>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</si>
  <si>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</si>
  <si>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</si>
  <si>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</si>
  <si>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</si>
  <si>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</si>
  <si>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</si>
  <si>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</si>
  <si>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</si>
  <si>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</si>
  <si>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</si>
  <si>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</si>
  <si>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</si>
  <si>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</si>
  <si>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</si>
  <si>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</si>
  <si>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</si>
  <si>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</si>
  <si>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</si>
  <si>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</si>
  <si>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</si>
  <si>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</si>
  <si>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</si>
  <si>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</si>
  <si>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</si>
  <si>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</si>
  <si>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</si>
  <si>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</si>
  <si>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</si>
  <si>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</si>
  <si>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</si>
  <si>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</si>
  <si>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</si>
  <si>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</si>
  <si>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</si>
  <si>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</si>
  <si>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</si>
  <si>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</si>
  <si>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</si>
  <si>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</si>
  <si>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</si>
  <si>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</si>
  <si>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</si>
  <si>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</si>
  <si>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</si>
  <si>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</si>
  <si>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</si>
  <si>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</si>
  <si>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</si>
  <si>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</si>
  <si>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</si>
  <si>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</si>
  <si>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</si>
  <si>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</si>
  <si>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</si>
  <si>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</si>
  <si>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</si>
  <si>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</si>
  <si>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</si>
  <si>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</si>
  <si>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</si>
  <si>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</si>
  <si>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</si>
  <si>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</si>
  <si>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</si>
  <si>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</si>
  <si>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</si>
  <si>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</si>
  <si>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</si>
  <si>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</si>
  <si>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</si>
  <si>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</si>
  <si>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</si>
  <si>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</si>
  <si>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</si>
  <si>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</si>
  <si>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</si>
  <si>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</si>
  <si>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</si>
  <si>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</si>
  <si>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</si>
  <si>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</si>
  <si>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</si>
  <si>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</si>
  <si>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</si>
  <si>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</si>
  <si>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</si>
  <si>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</si>
  <si>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</si>
  <si>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</si>
  <si>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</si>
  <si>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</si>
  <si>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</si>
  <si>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</si>
  <si>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</si>
  <si>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</si>
  <si>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</si>
  <si>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</si>
  <si>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</si>
  <si>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</si>
  <si>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</si>
  <si>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</si>
  <si>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</si>
  <si>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</si>
  <si>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</si>
  <si>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</si>
  <si>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</si>
  <si>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</si>
  <si>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</si>
  <si>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</si>
  <si>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</si>
  <si>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</si>
  <si>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</si>
  <si>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</si>
  <si>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</si>
  <si>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</si>
  <si>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</si>
  <si>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</si>
  <si>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</si>
  <si>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</si>
  <si>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</si>
  <si>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</si>
  <si>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</si>
  <si>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</si>
  <si>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</si>
  <si>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</si>
  <si>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</si>
  <si>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</si>
  <si>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</si>
  <si>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</si>
  <si>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</si>
  <si>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</si>
  <si>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</si>
  <si>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</si>
  <si>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</si>
  <si>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</si>
  <si>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</si>
  <si>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</si>
  <si>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</si>
  <si>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</si>
  <si>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</si>
  <si>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</si>
  <si>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</si>
  <si>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</si>
  <si>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</si>
  <si>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</si>
  <si>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</si>
  <si>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</si>
  <si>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</si>
  <si>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</si>
  <si>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</si>
  <si>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</si>
  <si>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</si>
  <si>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</si>
  <si>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</si>
  <si>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</si>
  <si>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</si>
  <si>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</si>
  <si>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</si>
  <si>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</si>
  <si>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</si>
  <si>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</si>
  <si>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</si>
  <si>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</si>
  <si>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</si>
  <si>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</si>
  <si>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</si>
  <si>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</si>
  <si>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</si>
  <si>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</si>
  <si>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</si>
  <si>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</si>
  <si>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</si>
  <si>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</si>
  <si>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</si>
  <si>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</si>
  <si>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</si>
  <si>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</si>
  <si>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</si>
  <si>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</si>
  <si>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</si>
  <si>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</si>
  <si>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</si>
  <si>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</si>
  <si>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</si>
  <si>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</si>
  <si>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</si>
  <si>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</si>
  <si>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</si>
  <si>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</si>
  <si>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</si>
  <si>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</si>
  <si>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</si>
  <si>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</si>
  <si>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</si>
  <si>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</si>
  <si>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</si>
  <si>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</si>
  <si>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</si>
  <si>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</si>
  <si>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</si>
  <si>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</si>
  <si>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</si>
  <si>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</si>
  <si>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</si>
  <si>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</si>
  <si>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</si>
  <si>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</si>
  <si>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</si>
  <si>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</si>
  <si>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</si>
  <si>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</si>
  <si>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</si>
  <si>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</si>
  <si>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</si>
  <si>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</si>
  <si>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</si>
  <si>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</si>
  <si>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</si>
  <si>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</si>
  <si>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</si>
  <si>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</si>
  <si>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</si>
  <si>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</si>
  <si>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</si>
  <si>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</si>
  <si>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</si>
  <si>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</si>
  <si>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</si>
  <si>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</si>
  <si>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</si>
  <si>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</si>
  <si>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</si>
  <si>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</si>
  <si>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</si>
  <si>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</si>
  <si>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</si>
  <si>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</si>
  <si>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</si>
  <si>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</si>
  <si>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</si>
  <si>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</si>
  <si>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</si>
  <si>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</si>
  <si>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</si>
  <si>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</si>
  <si>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</si>
  <si>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</si>
  <si>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</si>
  <si>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</si>
  <si>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</si>
  <si>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</si>
  <si>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</si>
  <si>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</si>
  <si>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</si>
  <si>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</si>
  <si>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</si>
  <si>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</si>
  <si>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</si>
  <si>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</si>
  <si>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</si>
  <si>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</si>
  <si>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</si>
  <si>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</si>
  <si>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</si>
  <si>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</si>
  <si>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</si>
  <si>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</si>
  <si>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</si>
  <si>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</si>
  <si>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</si>
  <si>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</si>
  <si>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</si>
  <si>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</si>
  <si>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</si>
  <si>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</si>
  <si>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</si>
  <si>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</si>
  <si>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</si>
  <si>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</si>
  <si>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</si>
  <si>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</si>
  <si>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</si>
  <si>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</si>
  <si>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</si>
  <si>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</si>
  <si>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</si>
  <si>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</si>
  <si>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</si>
  <si>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</si>
  <si>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</si>
  <si>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</si>
  <si>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</si>
  <si>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</si>
  <si>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</si>
  <si>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</si>
  <si>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</si>
  <si>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</si>
  <si>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</si>
  <si>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</si>
  <si>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</si>
  <si>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</si>
  <si>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</si>
  <si>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</si>
  <si>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</si>
  <si>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</si>
  <si>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</si>
  <si>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</si>
  <si>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</si>
  <si>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</si>
  <si>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</si>
  <si>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</si>
  <si>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</si>
  <si>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</si>
  <si>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</si>
  <si>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</si>
  <si>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</si>
  <si>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</si>
  <si>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</si>
  <si>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</si>
  <si>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</si>
  <si>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</si>
  <si>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</si>
  <si>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</si>
  <si>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</si>
  <si>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</si>
  <si>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</si>
  <si>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</si>
  <si>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</si>
  <si>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</si>
  <si>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</si>
  <si>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</si>
  <si>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</si>
  <si>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</si>
  <si>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</si>
  <si>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</si>
  <si>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</si>
  <si>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</si>
  <si>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</si>
  <si>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</si>
  <si>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</si>
  <si>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</si>
  <si>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</si>
  <si>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</si>
  <si>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</si>
  <si>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</si>
  <si>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</si>
  <si>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</si>
  <si>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</si>
  <si>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</si>
  <si>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</si>
  <si>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</si>
  <si>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</si>
  <si>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</si>
  <si>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</si>
  <si>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</si>
  <si>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</si>
  <si>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</si>
  <si>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</si>
  <si>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</si>
  <si>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</si>
  <si>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</si>
  <si>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</si>
  <si>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</si>
  <si>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</si>
  <si>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</si>
  <si>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</si>
  <si>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</si>
  <si>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</si>
  <si>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</si>
  <si>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</si>
  <si>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</si>
  <si>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</si>
  <si>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</si>
  <si>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</si>
  <si>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</si>
  <si>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</si>
  <si>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</si>
  <si>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</si>
  <si>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</si>
  <si>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</si>
  <si>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</si>
  <si>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</si>
  <si>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</si>
  <si>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</si>
  <si>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</si>
  <si>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</si>
  <si>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</si>
  <si>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</si>
  <si>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</si>
  <si>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</si>
  <si>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</si>
  <si>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</si>
  <si>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</si>
  <si>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</si>
  <si>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</si>
  <si>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</si>
  <si>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</si>
  <si>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</si>
  <si>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</si>
  <si>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</si>
  <si>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</si>
  <si>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</si>
  <si>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</si>
  <si>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</si>
  <si>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</si>
  <si>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</si>
  <si>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</si>
  <si>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</si>
  <si>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</si>
  <si>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</si>
  <si>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</si>
  <si>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</si>
  <si>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</si>
  <si>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</si>
  <si>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</si>
  <si>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</si>
  <si>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</si>
  <si>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</si>
  <si>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</si>
  <si>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</si>
  <si>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</si>
  <si>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</si>
  <si>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</si>
  <si>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</si>
  <si>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</si>
  <si>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</si>
  <si>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</si>
  <si>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</si>
  <si>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</si>
  <si>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</si>
  <si>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</si>
  <si>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</si>
  <si>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</si>
  <si>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</si>
  <si>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</si>
  <si>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</si>
  <si>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</si>
  <si>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</si>
  <si>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</si>
  <si>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</si>
  <si>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</si>
  <si>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</si>
  <si>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</si>
  <si>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</si>
  <si>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</si>
  <si>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</si>
  <si>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</si>
  <si>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</si>
  <si>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</si>
  <si>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</si>
  <si>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</si>
  <si>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</si>
  <si>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</si>
  <si>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</si>
  <si>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</si>
  <si>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</si>
  <si>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</si>
  <si>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</si>
  <si>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</si>
  <si>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</si>
  <si>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</si>
  <si>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</si>
  <si>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</si>
  <si>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</si>
  <si>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</si>
  <si>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</si>
  <si>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</si>
  <si>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</si>
  <si>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</si>
  <si>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</si>
  <si>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</si>
  <si>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</si>
  <si>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</si>
  <si>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</si>
  <si>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</si>
  <si>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</si>
  <si>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</si>
  <si>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</si>
  <si>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</si>
  <si>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</si>
  <si>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</si>
  <si>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</si>
  <si>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</si>
  <si>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</si>
  <si>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</si>
  <si>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</si>
  <si>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</si>
  <si>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</si>
  <si>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</si>
  <si>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</si>
  <si>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</si>
  <si>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</si>
  <si>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</si>
  <si>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</si>
  <si>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</si>
  <si>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</si>
  <si>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</si>
  <si>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</si>
  <si>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</si>
  <si>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</si>
  <si>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</si>
  <si>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</si>
  <si>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</si>
  <si>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</si>
  <si>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</si>
  <si>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</si>
  <si>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</si>
  <si>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</si>
  <si>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</si>
  <si>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</si>
  <si>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</si>
  <si>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</si>
  <si>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</si>
  <si>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</si>
  <si>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</si>
  <si>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</si>
  <si>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</si>
  <si>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</si>
  <si>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</si>
  <si>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</si>
  <si>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</si>
  <si>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</si>
  <si>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</si>
  <si>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</si>
  <si>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</si>
  <si>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</si>
  <si>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</si>
  <si>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</si>
  <si>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</si>
  <si>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</si>
  <si>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</si>
  <si>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</si>
  <si>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</si>
  <si>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</si>
  <si>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</si>
  <si>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</si>
  <si>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</si>
  <si>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</si>
  <si>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</si>
  <si>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</si>
  <si>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</si>
  <si>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</si>
  <si>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</si>
  <si>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</si>
  <si>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</si>
  <si>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</si>
  <si>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</si>
  <si>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</si>
  <si>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</si>
  <si>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</si>
  <si>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</si>
  <si>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</si>
  <si>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</si>
  <si>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</si>
  <si>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</si>
  <si>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</si>
  <si>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</si>
  <si>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</si>
  <si>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</si>
  <si>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</si>
  <si>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</si>
  <si>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</si>
  <si>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</si>
  <si>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</si>
  <si>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</si>
  <si>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</si>
  <si>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</si>
  <si>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</si>
  <si>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</si>
  <si>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</si>
  <si>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</si>
  <si>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</si>
  <si>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</si>
  <si>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</si>
  <si>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</si>
  <si>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</si>
  <si>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</si>
  <si>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</si>
  <si>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</si>
  <si>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</si>
  <si>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</si>
  <si>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</si>
  <si>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</si>
  <si>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</si>
  <si>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</si>
  <si>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</si>
  <si>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</si>
  <si>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</si>
  <si>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</si>
  <si>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</si>
  <si>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</si>
  <si>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</si>
  <si>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</si>
  <si>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</si>
  <si>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</si>
  <si>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</si>
  <si>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</si>
  <si>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</si>
  <si>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</si>
  <si>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</si>
  <si>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</si>
  <si>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</si>
  <si>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</si>
  <si>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</si>
  <si>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</si>
  <si>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</si>
  <si>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</si>
  <si>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</si>
  <si>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</si>
  <si>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</si>
  <si>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</si>
  <si>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</si>
  <si>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</si>
  <si>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</si>
  <si>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</si>
  <si>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</si>
  <si>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</si>
  <si>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</si>
  <si>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</si>
  <si>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</si>
  <si>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</si>
  <si>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</si>
  <si>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</si>
  <si>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</si>
  <si>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</si>
  <si>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</si>
  <si>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</si>
  <si>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</si>
  <si>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</si>
  <si>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</si>
  <si>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</si>
  <si>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</si>
  <si>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</si>
  <si>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</si>
  <si>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</si>
  <si>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</si>
  <si>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</si>
  <si>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</si>
  <si>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</si>
  <si>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</si>
  <si>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</si>
  <si>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</si>
  <si>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</si>
  <si>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</si>
  <si>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</si>
  <si>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</si>
  <si>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</si>
  <si>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</si>
  <si>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</si>
  <si>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</si>
  <si>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</si>
  <si>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</si>
  <si>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</si>
  <si>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</si>
  <si>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</si>
  <si>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</si>
  <si>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</si>
  <si>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</si>
  <si>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</si>
  <si>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</si>
  <si>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</si>
  <si>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</si>
  <si>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</si>
  <si>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</si>
  <si>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</si>
  <si>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</si>
  <si>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</si>
  <si>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</si>
  <si>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</si>
  <si>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</si>
  <si>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</si>
  <si>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</si>
  <si>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</si>
  <si>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</si>
  <si>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</si>
  <si>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</si>
  <si>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</si>
  <si>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</si>
  <si>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</si>
  <si>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</si>
  <si>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</si>
  <si>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</si>
  <si>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</si>
  <si>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</si>
  <si>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</si>
  <si>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</si>
  <si>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</si>
  <si>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</si>
  <si>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</si>
  <si>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</si>
  <si>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</si>
  <si>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</si>
  <si>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</si>
  <si>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</si>
  <si>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</si>
  <si>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</si>
  <si>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</si>
  <si>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</si>
  <si>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</si>
  <si>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</si>
  <si>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</si>
  <si>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</si>
  <si>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</si>
  <si>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</si>
  <si>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</si>
  <si>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</si>
  <si>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</si>
  <si>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</si>
  <si>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</si>
  <si>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</si>
  <si>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</si>
  <si>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</si>
  <si>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</si>
  <si>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</si>
  <si>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</si>
  <si>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</si>
  <si>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</si>
  <si>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</si>
  <si>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</si>
  <si>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</si>
  <si>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</si>
  <si>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</si>
  <si>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</si>
  <si>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</si>
  <si>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</si>
  <si>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</si>
  <si>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</si>
  <si>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</si>
  <si>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</si>
  <si>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</si>
  <si>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</si>
  <si>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</si>
  <si>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</si>
  <si>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</si>
  <si>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</si>
  <si>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</si>
  <si>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</si>
  <si>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</si>
  <si>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</si>
  <si>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</si>
  <si>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</si>
  <si>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</si>
  <si>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</si>
  <si>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</si>
  <si>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</si>
  <si>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</si>
  <si>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</si>
  <si>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</si>
  <si>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</si>
  <si>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</si>
  <si>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</si>
  <si>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</si>
  <si>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</si>
  <si>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</si>
  <si>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</si>
  <si>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</si>
  <si>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</si>
  <si>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</si>
  <si>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</si>
  <si>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</si>
  <si>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</si>
  <si>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</si>
  <si>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</si>
  <si>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</si>
  <si>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</si>
  <si>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</si>
  <si>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</si>
  <si>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</si>
  <si>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</si>
  <si>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</si>
  <si>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</si>
  <si>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</si>
  <si>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</si>
  <si>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</si>
  <si>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</si>
  <si>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</si>
  <si>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</si>
  <si>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</si>
  <si>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</si>
  <si>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</si>
  <si>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</si>
  <si>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</si>
  <si>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</si>
  <si>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</si>
  <si>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</si>
  <si>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</si>
  <si>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</si>
  <si>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</si>
  <si>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</si>
  <si>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</si>
  <si>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</si>
  <si>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</si>
  <si>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</si>
  <si>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</si>
  <si>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</si>
  <si>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</si>
  <si>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</si>
  <si>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</si>
  <si>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</si>
  <si>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</si>
  <si>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</si>
  <si>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</si>
  <si>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</si>
  <si>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</si>
  <si>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</si>
  <si>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</si>
  <si>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</si>
  <si>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</si>
  <si>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</si>
  <si>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</si>
  <si>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</si>
  <si>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</si>
  <si>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</si>
  <si>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</si>
  <si>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</si>
  <si>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</si>
  <si>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</si>
  <si>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</si>
  <si>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</si>
  <si>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</si>
  <si>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</si>
  <si>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</si>
  <si>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</si>
  <si>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</si>
  <si>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</si>
  <si>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</si>
  <si>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</si>
  <si>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</si>
  <si>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</si>
  <si>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</si>
  <si>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</si>
  <si>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</si>
  <si>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</si>
  <si>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</si>
  <si>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</si>
  <si>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</si>
  <si>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</si>
  <si>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</si>
  <si>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</si>
  <si>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</si>
  <si>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</si>
  <si>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</si>
  <si>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</si>
  <si>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</si>
  <si>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</si>
  <si>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</si>
  <si>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</si>
  <si>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</si>
  <si>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</si>
  <si>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</si>
  <si>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</si>
  <si>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</si>
  <si>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</si>
  <si>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</si>
  <si>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</si>
  <si>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</si>
  <si>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</si>
  <si>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</si>
  <si>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</si>
  <si>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</si>
  <si>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</si>
  <si>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</si>
  <si>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</si>
  <si>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</si>
  <si>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</si>
  <si>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</si>
  <si>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</si>
  <si>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</si>
  <si>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</si>
  <si>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</si>
  <si>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</si>
  <si>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</si>
  <si>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</si>
  <si>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</si>
  <si>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</si>
  <si>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</si>
  <si>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</si>
  <si>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</si>
  <si>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</si>
  <si>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</si>
  <si>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</si>
  <si>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</si>
  <si>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</si>
  <si>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</si>
  <si>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</si>
  <si>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</si>
  <si>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</si>
  <si>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</si>
  <si>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</si>
  <si>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</si>
  <si>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</si>
  <si>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</si>
  <si>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</si>
  <si>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</si>
  <si>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</si>
  <si>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</si>
  <si>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</si>
  <si>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</si>
  <si>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</si>
  <si>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</si>
  <si>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</si>
  <si>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</si>
  <si>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</si>
  <si>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</si>
  <si>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</si>
  <si>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</si>
  <si>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</si>
  <si>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</si>
  <si>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</si>
  <si>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</si>
  <si>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</si>
  <si>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</si>
  <si>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</si>
  <si>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</si>
  <si>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</si>
  <si>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</si>
  <si>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</si>
  <si>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</si>
  <si>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</si>
  <si>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</si>
  <si>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</si>
  <si>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</si>
  <si>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</si>
  <si>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</si>
  <si>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</si>
  <si>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</si>
  <si>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</si>
  <si>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</si>
  <si>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</si>
  <si>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</si>
  <si>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</si>
  <si>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</si>
  <si>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</si>
  <si>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</si>
  <si>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</si>
  <si>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</si>
  <si>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</si>
  <si>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</si>
  <si>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</si>
  <si>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</si>
  <si>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</si>
  <si>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</si>
  <si>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</si>
  <si>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</si>
  <si>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</si>
  <si>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</si>
  <si>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</si>
  <si>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</si>
  <si>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</si>
  <si>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</si>
  <si>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</si>
  <si>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</si>
  <si>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</si>
  <si>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</si>
  <si>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</si>
  <si>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</si>
  <si>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</si>
  <si>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</si>
  <si>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</si>
  <si>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</si>
  <si>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</si>
  <si>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</si>
  <si>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</si>
  <si>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</si>
  <si>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</si>
  <si>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</si>
  <si>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</si>
  <si>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</si>
  <si>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</si>
  <si>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</si>
  <si>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</si>
  <si>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</si>
  <si>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</si>
  <si>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</si>
  <si>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</si>
  <si>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</si>
  <si>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</si>
  <si>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</si>
  <si>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</si>
  <si>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</si>
  <si>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</si>
  <si>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</si>
  <si>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</si>
  <si>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</si>
  <si>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</si>
  <si>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</si>
  <si>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</si>
  <si>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</si>
  <si>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</si>
  <si>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</si>
  <si>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</si>
  <si>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</si>
  <si>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</si>
  <si>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</si>
  <si>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</si>
  <si>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</si>
  <si>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</si>
  <si>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</si>
  <si>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</si>
  <si>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</si>
  <si>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</si>
  <si>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</si>
  <si>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</si>
  <si>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</si>
  <si>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</si>
  <si>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</si>
  <si>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</si>
  <si>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</si>
  <si>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</si>
  <si>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</si>
  <si>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</si>
  <si>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</si>
  <si>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</si>
  <si>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</si>
  <si>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</si>
  <si>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</si>
  <si>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</si>
  <si>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</si>
  <si>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</si>
  <si>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</si>
  <si>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</si>
  <si>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</si>
  <si>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</si>
  <si>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</si>
  <si>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</si>
  <si>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</si>
  <si>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</si>
  <si>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</si>
  <si>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</si>
  <si>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</si>
  <si>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</si>
  <si>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</si>
  <si>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</si>
  <si>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</si>
  <si>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</si>
  <si>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</si>
  <si>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</si>
  <si>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</si>
  <si>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</si>
  <si>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</si>
  <si>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</si>
  <si>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</si>
  <si>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</si>
  <si>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</si>
  <si>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</si>
  <si>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</si>
  <si>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</si>
  <si>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</si>
  <si>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</si>
  <si>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</si>
  <si>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</si>
  <si>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</si>
  <si>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</si>
  <si>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</si>
  <si>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</si>
  <si>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</si>
  <si>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</si>
  <si>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</si>
  <si>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</si>
  <si>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</si>
  <si>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</si>
  <si>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</si>
  <si>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</si>
  <si>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</si>
  <si>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</si>
  <si>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</si>
  <si>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</si>
  <si>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</si>
  <si>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</si>
  <si>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</si>
  <si>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</si>
  <si>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</si>
  <si>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</si>
  <si>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</si>
  <si>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</si>
  <si>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</si>
  <si>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</si>
  <si>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</si>
  <si>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</si>
  <si>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</si>
  <si>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</si>
  <si>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</si>
  <si>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</si>
  <si>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</si>
  <si>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</si>
  <si>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</si>
  <si>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</si>
  <si>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</si>
  <si>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</si>
  <si>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</si>
  <si>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</si>
  <si>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</si>
  <si>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</si>
  <si>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</si>
  <si>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</si>
  <si>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</si>
  <si>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</si>
  <si>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</si>
  <si>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</si>
  <si>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</si>
  <si>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</si>
  <si>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</si>
  <si>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</si>
  <si>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</si>
  <si>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</si>
  <si>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</si>
  <si>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</si>
  <si>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</si>
  <si>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</si>
  <si>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</si>
  <si>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</si>
  <si>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</si>
  <si>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</si>
  <si>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</si>
  <si>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</si>
  <si>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</si>
  <si>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</si>
  <si>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</si>
  <si>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</si>
  <si>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</si>
  <si>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</si>
  <si>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</si>
  <si>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</si>
  <si>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</si>
  <si>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</si>
  <si>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</si>
  <si>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</si>
  <si>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</si>
  <si>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</si>
  <si>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</si>
  <si>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</si>
  <si>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</si>
  <si>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</si>
  <si>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</si>
  <si>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</si>
  <si>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</si>
  <si>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</si>
  <si>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</si>
  <si>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</si>
  <si>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</si>
  <si>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</si>
  <si>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</si>
  <si>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</si>
  <si>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</si>
  <si>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</si>
  <si>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</si>
  <si>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</si>
  <si>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</si>
  <si>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</si>
  <si>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</si>
  <si>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</si>
  <si>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</si>
  <si>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</si>
  <si>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</si>
  <si>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</si>
  <si>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</si>
  <si>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</si>
  <si>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</si>
  <si>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</si>
  <si>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</si>
  <si>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</si>
  <si>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</si>
  <si>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</si>
  <si>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</si>
  <si>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</si>
  <si>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</si>
  <si>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</si>
  <si>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</si>
  <si>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</si>
  <si>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</si>
  <si>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</si>
  <si>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</si>
  <si>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</si>
  <si>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</si>
  <si>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</si>
  <si>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</si>
  <si>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</si>
  <si>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</si>
  <si>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</si>
  <si>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</si>
  <si>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</si>
  <si>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</si>
  <si>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</si>
  <si>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</si>
  <si>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</si>
  <si>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</si>
  <si>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</si>
  <si>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</si>
  <si>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</si>
  <si>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</si>
  <si>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</si>
  <si>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</si>
  <si>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</si>
  <si>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</si>
  <si>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</si>
  <si>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</si>
  <si>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</si>
  <si>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</si>
  <si>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</si>
  <si>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</si>
  <si>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</si>
  <si>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</si>
  <si>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</si>
  <si>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</si>
  <si>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</si>
  <si>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</si>
  <si>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</si>
  <si>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</si>
  <si>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</si>
  <si>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</si>
  <si>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</si>
  <si>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</si>
  <si>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</si>
  <si>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</si>
  <si>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</si>
  <si>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</si>
  <si>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</si>
  <si>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</si>
  <si>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</si>
  <si>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</si>
  <si>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</si>
  <si>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</si>
  <si>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</si>
  <si>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</si>
  <si>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</si>
  <si>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</si>
  <si>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</si>
  <si>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</si>
  <si>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</si>
  <si>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</si>
  <si>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</si>
  <si>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</si>
  <si>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</si>
  <si>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</si>
  <si>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</si>
  <si>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</si>
  <si>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</si>
  <si>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</si>
  <si>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</si>
  <si>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</si>
  <si>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</si>
  <si>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</si>
  <si>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</si>
  <si>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</si>
  <si>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</si>
  <si>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</si>
  <si>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</si>
  <si>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</si>
  <si>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</si>
  <si>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</si>
  <si>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</si>
  <si>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</si>
  <si>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</si>
  <si>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</si>
  <si>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</si>
  <si>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</si>
  <si>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</si>
  <si>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</si>
  <si>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</si>
  <si>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</si>
  <si>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</si>
  <si>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</si>
  <si>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</si>
  <si>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</si>
  <si>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</si>
  <si>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</si>
  <si>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</si>
  <si>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</si>
  <si>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</si>
  <si>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</si>
  <si>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</si>
  <si>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</si>
  <si>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</si>
  <si>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</si>
  <si>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</si>
  <si>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</si>
  <si>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</si>
  <si>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</si>
  <si>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</si>
  <si>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</si>
  <si>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</si>
  <si>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</si>
  <si>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</si>
  <si>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</si>
  <si>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</si>
  <si>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</si>
  <si>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</si>
  <si>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</si>
  <si>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</si>
  <si>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</si>
  <si>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</si>
  <si>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</si>
  <si>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</si>
  <si>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</si>
  <si>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</si>
  <si>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</si>
  <si>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</si>
  <si>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</si>
  <si>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</si>
  <si>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</si>
  <si>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</si>
  <si>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</si>
  <si>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</si>
  <si>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</si>
  <si>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</si>
  <si>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</si>
  <si>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</si>
  <si>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</si>
  <si>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</si>
  <si>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</si>
  <si>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</si>
  <si>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</si>
  <si>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</si>
  <si>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</si>
  <si>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</si>
  <si>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</si>
  <si>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</si>
  <si>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</si>
  <si>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</si>
  <si>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</si>
  <si>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</si>
  <si>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</si>
  <si>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</si>
  <si>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</si>
  <si>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</si>
  <si>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</si>
  <si>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</si>
  <si>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</si>
  <si>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</si>
  <si>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</si>
  <si>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</si>
  <si>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</si>
  <si>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</si>
  <si>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</si>
  <si>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</si>
  <si>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</si>
  <si>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</si>
  <si>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</si>
  <si>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</si>
  <si>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</si>
  <si>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</si>
  <si>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</si>
  <si>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</si>
  <si>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</si>
  <si>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</si>
  <si>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</si>
  <si>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</si>
  <si>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</si>
  <si>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</si>
  <si>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</si>
  <si>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</si>
  <si>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</si>
  <si>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</si>
  <si>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</si>
  <si>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</si>
  <si>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</si>
  <si>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</si>
  <si>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</si>
  <si>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</si>
  <si>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</si>
  <si>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</si>
  <si>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</si>
  <si>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</si>
  <si>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</si>
  <si>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</si>
  <si>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</si>
  <si>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</si>
  <si>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</si>
  <si>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</si>
  <si>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</si>
  <si>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</si>
  <si>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</si>
  <si>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</si>
  <si>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</si>
  <si>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</si>
  <si>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</si>
  <si>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</si>
  <si>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</si>
  <si>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</si>
  <si>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</si>
  <si>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</si>
  <si>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</si>
  <si>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</si>
  <si>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</si>
  <si>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</si>
  <si>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</si>
  <si>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</si>
  <si>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</si>
  <si>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</si>
  <si>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</si>
  <si>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</si>
  <si>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</si>
  <si>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</si>
  <si>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</si>
  <si>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</si>
  <si>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</si>
  <si>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</si>
  <si>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</si>
  <si>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</si>
  <si>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</si>
  <si>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</si>
  <si>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</si>
  <si>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</si>
  <si>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</si>
  <si>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</si>
  <si>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</si>
  <si>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</si>
  <si>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</si>
  <si>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</si>
  <si>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</si>
  <si>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</si>
  <si>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</si>
  <si>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</si>
  <si>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</si>
  <si>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</si>
  <si>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</si>
  <si>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</si>
  <si>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</si>
  <si>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</si>
  <si>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</si>
  <si>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</si>
  <si>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</si>
  <si>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</si>
  <si>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</si>
  <si>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</si>
  <si>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</si>
  <si>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</si>
  <si>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</si>
  <si>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</si>
  <si>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</si>
  <si>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</si>
  <si>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</si>
  <si>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</si>
  <si>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</si>
  <si>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</si>
  <si>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</si>
  <si>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</si>
  <si>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</si>
  <si>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</si>
  <si>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</si>
  <si>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</si>
  <si>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</si>
  <si>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</si>
  <si>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</si>
  <si>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</si>
  <si>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</si>
  <si>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</si>
  <si>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</si>
  <si>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</si>
  <si>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</si>
  <si>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</si>
  <si>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</si>
  <si>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</si>
  <si>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</si>
  <si>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</si>
  <si>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</si>
  <si>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</si>
  <si>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</si>
  <si>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</si>
  <si>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</si>
  <si>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</si>
  <si>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</si>
  <si>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</si>
  <si>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</si>
  <si>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</si>
  <si>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</si>
  <si>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</si>
  <si>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</si>
  <si>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</si>
  <si>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</si>
  <si>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</si>
  <si>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</si>
  <si>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</si>
  <si>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</si>
  <si>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</si>
  <si>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</si>
  <si>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</si>
  <si>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</si>
  <si>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</si>
  <si>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</si>
  <si>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</si>
  <si>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</si>
  <si>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</si>
  <si>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</si>
  <si>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</si>
  <si>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</si>
  <si>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</si>
  <si>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</si>
  <si>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</si>
  <si>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</si>
  <si>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</si>
  <si>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</si>
  <si>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</si>
  <si>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</si>
  <si>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</si>
  <si>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</si>
  <si>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</si>
  <si>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</si>
  <si>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</si>
  <si>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</si>
  <si>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</si>
  <si>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</si>
  <si>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</si>
  <si>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</si>
  <si>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</si>
  <si>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</si>
  <si>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</si>
  <si>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</si>
  <si>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</si>
  <si>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</si>
  <si>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</si>
  <si>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</si>
  <si>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</si>
  <si>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</si>
  <si>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</si>
  <si>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</si>
  <si>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</si>
  <si>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</si>
  <si>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</si>
  <si>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</si>
  <si>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</si>
  <si>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</si>
  <si>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</si>
  <si>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</si>
  <si>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</si>
  <si>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</si>
  <si>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</si>
  <si>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</si>
  <si>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</si>
  <si>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</si>
  <si>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</si>
  <si>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</si>
  <si>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</si>
  <si>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</si>
  <si>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</si>
  <si>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</si>
  <si>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</si>
  <si>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</si>
  <si>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</si>
  <si>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</si>
  <si>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</si>
  <si>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</si>
  <si>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</si>
  <si>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</si>
  <si>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</si>
  <si>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</si>
  <si>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</si>
  <si>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</si>
  <si>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</si>
  <si>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</si>
  <si>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</si>
  <si>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</si>
  <si>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</si>
  <si>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</si>
  <si>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</si>
  <si>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</si>
  <si>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</si>
  <si>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</si>
  <si>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</si>
  <si>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</si>
  <si>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</si>
  <si>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</si>
  <si>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</si>
  <si>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</si>
  <si>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</si>
  <si>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</si>
  <si>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</si>
  <si>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</si>
  <si>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</si>
  <si>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</si>
  <si>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</si>
  <si>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</si>
  <si>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</si>
  <si>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</si>
  <si>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</si>
  <si>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</si>
  <si>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</si>
  <si>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</si>
  <si>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</si>
  <si>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</si>
  <si>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</si>
  <si>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</si>
  <si>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</si>
  <si>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</si>
  <si>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</si>
  <si>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</si>
  <si>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</si>
  <si>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</si>
  <si>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</si>
  <si>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</si>
  <si>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</si>
  <si>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</si>
  <si>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</si>
  <si>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</si>
  <si>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</si>
  <si>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</si>
  <si>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</si>
  <si>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</si>
  <si>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</si>
  <si>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</si>
  <si>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</si>
  <si>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</si>
  <si>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</si>
  <si>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</si>
  <si>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</si>
  <si>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</si>
  <si>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</si>
  <si>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</si>
  <si>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</si>
  <si>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</si>
  <si>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</si>
  <si>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</si>
  <si>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</si>
  <si>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</si>
  <si>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</si>
  <si>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</si>
  <si>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</si>
  <si>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</si>
  <si>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</si>
  <si>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</si>
  <si>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</si>
  <si>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</si>
  <si>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</si>
  <si>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</si>
  <si>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</si>
  <si>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</si>
  <si>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</si>
  <si>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</si>
  <si>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</si>
  <si>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</si>
  <si>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</si>
  <si>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</si>
  <si>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</si>
  <si>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</si>
  <si>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</si>
  <si>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</si>
  <si>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</si>
  <si>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</si>
  <si>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</si>
  <si>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</si>
  <si>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</si>
  <si>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</si>
  <si>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</si>
  <si>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</si>
  <si>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</si>
  <si>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</si>
  <si>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</si>
  <si>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</si>
  <si>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</si>
  <si>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</si>
  <si>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</si>
  <si>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</si>
  <si>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</si>
  <si>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</si>
  <si>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</si>
  <si>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</si>
  <si>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</si>
  <si>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</si>
  <si>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</si>
  <si>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</si>
  <si>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</si>
  <si>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</si>
  <si>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</si>
  <si>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</si>
  <si>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</si>
  <si>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</si>
  <si>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</si>
  <si>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</si>
  <si>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</si>
  <si>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</si>
  <si>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</si>
  <si>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</si>
  <si>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</si>
  <si>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</si>
  <si>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</si>
  <si>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</si>
  <si>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</si>
  <si>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</si>
  <si>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</si>
  <si>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</si>
  <si>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</si>
  <si>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</si>
  <si>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</si>
  <si>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</si>
  <si>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</si>
  <si>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</si>
  <si>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</si>
  <si>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</si>
  <si>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</si>
  <si>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</si>
  <si>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</si>
  <si>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</si>
  <si>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</si>
  <si>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</si>
  <si>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</si>
  <si>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</si>
  <si>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</si>
  <si>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</si>
  <si>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</si>
  <si>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</si>
  <si>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</si>
  <si>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</si>
  <si>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</si>
  <si>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</si>
  <si>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</si>
  <si>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</si>
  <si>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</si>
  <si>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</si>
  <si>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</si>
  <si>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</si>
  <si>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</si>
  <si>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</si>
  <si>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</si>
  <si>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</si>
  <si>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</si>
  <si>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</si>
  <si>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</si>
  <si>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</si>
  <si>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</si>
  <si>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</si>
  <si>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</si>
  <si>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</si>
  <si>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</si>
  <si>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</si>
  <si>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</si>
  <si>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</si>
  <si>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</si>
  <si>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</si>
  <si>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</si>
  <si>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</si>
  <si>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</si>
  <si>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</si>
  <si>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</si>
  <si>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</si>
  <si>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</si>
  <si>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</si>
  <si>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</si>
  <si>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</si>
  <si>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</si>
  <si>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</si>
  <si>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</si>
  <si>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</si>
  <si>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</si>
  <si>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</si>
  <si>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</si>
  <si>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</si>
  <si>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</si>
  <si>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</si>
  <si>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</si>
  <si>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</si>
  <si>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</si>
  <si>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</si>
  <si>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</si>
  <si>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</si>
  <si>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</si>
  <si>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</si>
  <si>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</si>
  <si>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</si>
  <si>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</si>
  <si>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</si>
  <si>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</si>
  <si>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</si>
  <si>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</si>
  <si>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</si>
  <si>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</si>
  <si>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</si>
  <si>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</si>
  <si>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</si>
  <si>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</si>
  <si>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</si>
  <si>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</si>
  <si>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</si>
  <si>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</si>
  <si>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</si>
  <si>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</si>
  <si>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</si>
  <si>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</si>
  <si>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</si>
  <si>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</si>
  <si>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</si>
  <si>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</si>
  <si>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</si>
  <si>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</si>
  <si>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</si>
  <si>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</si>
  <si>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</si>
  <si>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</si>
  <si>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</si>
  <si>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</si>
  <si>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</si>
  <si>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</si>
  <si>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</si>
  <si>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</si>
  <si>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</si>
  <si>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</si>
  <si>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</si>
  <si>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</si>
  <si>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</si>
  <si>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</si>
  <si>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</si>
  <si>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</si>
  <si>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</si>
  <si>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</si>
  <si>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</si>
  <si>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</si>
  <si>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</si>
  <si>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</si>
  <si>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</si>
  <si>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</si>
  <si>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</si>
  <si>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</si>
  <si>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</si>
  <si>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</si>
  <si>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</si>
  <si>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</si>
  <si>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</si>
  <si>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</si>
  <si>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</si>
  <si>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</si>
  <si>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</si>
  <si>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</si>
  <si>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</si>
  <si>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</si>
  <si>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</si>
  <si>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</si>
  <si>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</si>
  <si>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</si>
  <si>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</si>
  <si>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</si>
  <si>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</si>
  <si>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</si>
  <si>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</si>
  <si>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</si>
  <si>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</si>
  <si>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</si>
  <si>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</si>
  <si>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</si>
  <si>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</si>
  <si>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</si>
  <si>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</si>
  <si>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</si>
  <si>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</si>
  <si>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</si>
  <si>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</si>
  <si>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</si>
  <si>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</si>
  <si>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</si>
  <si>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</si>
  <si>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</si>
  <si>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</si>
  <si>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</si>
  <si>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</si>
  <si>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</si>
  <si>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</si>
  <si>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</si>
  <si>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</si>
  <si>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</si>
  <si>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</si>
  <si>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</si>
  <si>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</si>
  <si>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</si>
  <si>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</si>
  <si>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</si>
  <si>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</si>
  <si>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</si>
  <si>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</si>
  <si>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</si>
  <si>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</si>
  <si>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</si>
  <si>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</si>
  <si>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</si>
  <si>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</si>
  <si>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</si>
  <si>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</si>
  <si>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</si>
  <si>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</si>
  <si>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</si>
  <si>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</si>
  <si>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</si>
  <si>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</si>
  <si>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</si>
  <si>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</si>
  <si>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</si>
  <si>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</si>
  <si>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</si>
  <si>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</si>
  <si>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</si>
  <si>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</si>
  <si>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</si>
  <si>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</si>
  <si>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</si>
  <si>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</si>
  <si>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</si>
  <si>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</si>
  <si>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</si>
  <si>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</si>
  <si>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</si>
  <si>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</si>
  <si>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</si>
  <si>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</si>
  <si>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</si>
  <si>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</si>
  <si>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</si>
  <si>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</si>
  <si>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</si>
  <si>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</si>
  <si>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</si>
  <si>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</si>
  <si>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</si>
  <si>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</si>
  <si>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</si>
  <si>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</si>
  <si>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</si>
  <si>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</si>
  <si>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</si>
  <si>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</si>
  <si>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</si>
  <si>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</si>
  <si>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</si>
  <si>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</si>
  <si>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</si>
  <si>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</si>
  <si>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</si>
  <si>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</si>
  <si>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</si>
  <si>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</si>
  <si>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</si>
  <si>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</si>
  <si>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</si>
  <si>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</si>
  <si>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</si>
  <si>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</si>
  <si>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</si>
  <si>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</si>
  <si>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</si>
  <si>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</si>
  <si>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</si>
  <si>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</si>
  <si>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</si>
  <si>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</si>
  <si>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</si>
  <si>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</si>
  <si>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</si>
  <si>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</si>
  <si>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</si>
  <si>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</si>
  <si>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</si>
  <si>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</si>
  <si>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</si>
  <si>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</si>
  <si>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</si>
  <si>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</si>
  <si>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</si>
  <si>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</si>
  <si>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</si>
  <si>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</si>
  <si>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</si>
  <si>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</si>
  <si>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</si>
  <si>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</si>
  <si>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</si>
  <si>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</si>
  <si>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</si>
  <si>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</si>
  <si>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</si>
  <si>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</si>
  <si>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</si>
  <si>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</si>
  <si>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</si>
  <si>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</si>
  <si>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</si>
  <si>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</si>
  <si>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</si>
  <si>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</si>
  <si>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</si>
  <si>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</si>
  <si>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</si>
  <si>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</si>
  <si>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</si>
  <si>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</si>
  <si>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</si>
  <si>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</si>
  <si>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</si>
  <si>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</si>
  <si>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</si>
  <si>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</si>
  <si>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</si>
  <si>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</si>
  <si>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</si>
  <si>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</si>
  <si>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</si>
  <si>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</si>
  <si>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</si>
  <si>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</si>
  <si>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</si>
  <si>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</si>
  <si>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</si>
  <si>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</si>
  <si>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</si>
  <si>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</si>
  <si>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</si>
  <si>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</si>
  <si>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</si>
  <si>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</si>
  <si>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</si>
  <si>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</si>
  <si>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</si>
  <si>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</si>
  <si>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</si>
  <si>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</si>
  <si>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</si>
  <si>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</si>
  <si>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</si>
  <si>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</si>
  <si>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</si>
  <si>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</si>
  <si>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</si>
  <si>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</si>
  <si>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</si>
  <si>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</si>
  <si>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</si>
  <si>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</si>
  <si>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</si>
  <si>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</si>
  <si>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</si>
  <si>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</si>
  <si>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</si>
  <si>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</si>
  <si>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</si>
  <si>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</si>
  <si>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</si>
  <si>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</si>
  <si>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</si>
  <si>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</si>
  <si>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</si>
  <si>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</si>
  <si>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</si>
  <si>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</si>
  <si>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</si>
  <si>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</si>
  <si>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</si>
  <si>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</si>
  <si>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</si>
  <si>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</si>
  <si>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</si>
  <si>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</si>
  <si>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</si>
  <si>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</si>
  <si>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</si>
  <si>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</si>
  <si>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</si>
  <si>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</si>
  <si>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</si>
  <si>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</si>
  <si>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</si>
  <si>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</si>
  <si>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</si>
  <si>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</si>
  <si>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</si>
  <si>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</si>
  <si>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</si>
  <si>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</si>
  <si>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</si>
  <si>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</si>
  <si>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</si>
  <si>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</si>
  <si>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</si>
  <si>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</si>
  <si>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</si>
  <si>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</si>
  <si>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</si>
  <si>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</si>
  <si>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</si>
  <si>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</si>
  <si>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</si>
  <si>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</si>
  <si>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</si>
  <si>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</si>
  <si>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</si>
  <si>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</si>
  <si>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</si>
  <si>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</si>
  <si>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</si>
  <si>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</si>
  <si>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</si>
  <si>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</si>
  <si>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</si>
  <si>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</si>
  <si>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</si>
  <si>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</si>
  <si>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</si>
  <si>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</si>
  <si>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</si>
  <si>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</si>
  <si>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</si>
  <si>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</si>
  <si>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</si>
  <si>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</si>
  <si>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</si>
  <si>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</si>
  <si>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</si>
  <si>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</si>
  <si>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</si>
  <si>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</si>
  <si>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</si>
  <si>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</si>
  <si>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</si>
  <si>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</si>
  <si>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</si>
  <si>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</si>
  <si>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</si>
  <si>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</si>
  <si>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</si>
  <si>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</si>
  <si>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</si>
  <si>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</si>
  <si>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</si>
  <si>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</si>
  <si>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</si>
  <si>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</si>
  <si>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</si>
  <si>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</si>
  <si>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</si>
  <si>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</si>
  <si>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</si>
  <si>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</si>
  <si>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</si>
  <si>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</si>
  <si>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</si>
  <si>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</si>
  <si>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</si>
  <si>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</si>
  <si>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</si>
  <si>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</si>
  <si>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</si>
  <si>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</si>
  <si>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</si>
  <si>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</si>
  <si>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</si>
  <si>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</si>
  <si>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</si>
  <si>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</si>
  <si>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</si>
  <si>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</si>
  <si>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</si>
  <si>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</si>
  <si>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</si>
  <si>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</si>
  <si>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</si>
  <si>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</si>
  <si>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</si>
  <si>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</si>
  <si>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</si>
  <si>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</si>
  <si>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</si>
  <si>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</si>
  <si>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</si>
  <si>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</si>
  <si>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</si>
  <si>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</si>
  <si>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</si>
  <si>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</si>
  <si>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</si>
  <si>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</si>
  <si>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</si>
  <si>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</si>
  <si>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</si>
  <si>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</si>
  <si>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</si>
  <si>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</si>
  <si>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</si>
  <si>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</si>
  <si>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</si>
  <si>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</si>
  <si>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</si>
  <si>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</si>
  <si>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</si>
  <si>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</si>
  <si>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</si>
  <si>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</si>
  <si>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</si>
  <si>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</si>
  <si>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</si>
  <si>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</si>
  <si>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</si>
  <si>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</si>
  <si>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</si>
  <si>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</si>
  <si>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</si>
  <si>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</si>
  <si>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</si>
  <si>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</si>
  <si>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</si>
  <si>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</si>
  <si>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</si>
  <si>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</si>
  <si>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</si>
  <si>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</si>
  <si>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</si>
  <si>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</si>
  <si>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</si>
  <si>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</si>
  <si>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</si>
  <si>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</si>
  <si>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</si>
  <si>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</si>
  <si>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</si>
  <si>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</si>
  <si>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</si>
  <si>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</si>
  <si>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</si>
  <si>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</si>
  <si>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</si>
  <si>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</si>
  <si>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</si>
  <si>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</si>
  <si>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</si>
  <si>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</si>
  <si>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</si>
  <si>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</si>
  <si>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</si>
  <si>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</si>
  <si>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</si>
  <si>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</si>
  <si>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</si>
  <si>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</si>
  <si>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</si>
  <si>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</si>
  <si>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</si>
  <si>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</si>
  <si>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</si>
  <si>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</si>
  <si>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</si>
  <si>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</si>
  <si>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</si>
  <si>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</si>
  <si>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</si>
  <si>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</si>
  <si>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</si>
  <si>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</si>
  <si>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</si>
  <si>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</si>
  <si>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</si>
  <si>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</si>
  <si>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</si>
  <si>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</si>
  <si>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</si>
  <si>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</si>
  <si>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</si>
  <si>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</si>
  <si>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</si>
  <si>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</si>
  <si>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</si>
  <si>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</si>
  <si>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</si>
  <si>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</si>
  <si>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</si>
  <si>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</si>
  <si>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</si>
  <si>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</si>
  <si>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</si>
  <si>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</si>
  <si>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</si>
  <si>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</si>
  <si>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</si>
  <si>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</si>
  <si>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</si>
  <si>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</si>
  <si>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</si>
  <si>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</si>
  <si>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</si>
  <si>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</si>
  <si>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</si>
  <si>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</si>
  <si>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</si>
  <si>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</si>
  <si>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</si>
  <si>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</si>
  <si>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</si>
  <si>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</si>
  <si>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</si>
  <si>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</si>
  <si>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</si>
  <si>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</si>
  <si>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</si>
  <si>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</si>
  <si>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</si>
  <si>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</si>
  <si>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</si>
  <si>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</si>
  <si>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</si>
  <si>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</si>
  <si>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</si>
  <si>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</si>
  <si>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</si>
  <si>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</si>
  <si>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</si>
  <si>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</si>
  <si>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</si>
  <si>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</si>
  <si>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</si>
  <si>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</si>
  <si>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</si>
  <si>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</si>
  <si>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</si>
  <si>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</si>
  <si>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</si>
  <si>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</si>
  <si>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</si>
  <si>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</si>
  <si>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</si>
  <si>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</si>
  <si>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</si>
  <si>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</si>
  <si>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</si>
  <si>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</si>
  <si>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</si>
  <si>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</si>
  <si>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</si>
  <si>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</si>
  <si>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</si>
  <si>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</si>
  <si>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</si>
  <si>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</si>
  <si>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</si>
  <si>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</si>
  <si>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</si>
  <si>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</si>
  <si>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</si>
  <si>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</si>
  <si>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</si>
  <si>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</si>
  <si>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</si>
  <si>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</si>
  <si>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</si>
  <si>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</si>
  <si>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</si>
  <si>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</si>
  <si>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</si>
  <si>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</si>
  <si>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</si>
  <si>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</si>
  <si>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</si>
  <si>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</si>
  <si>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</si>
  <si>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</si>
  <si>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</si>
  <si>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</si>
  <si>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</si>
  <si>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</si>
  <si>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</si>
  <si>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</si>
  <si>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</si>
  <si>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</si>
  <si>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</si>
  <si>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</t>
  </si>
  <si>
    <t>Date Ended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</si>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</sst>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 indent="1"/>
    </xf>
    <xf numFmtId="0" fontId="0" fillId="0" borderId="1" xfId="0" applyBorder="1"/>
    <xf numFmtId="2" fontId="0" fillId="0" borderId="1" xfId="0" applyNumberFormat="1" applyBorder="1" applyAlignment="1">
      <alignment wrapText="1"/>
    </xf>
    <xf numFmtId="2" fontId="0" fillId="0" borderId="0" xfId="0" applyNumberFormat="1" applyBorder="1" applyAlignment="1">
      <alignment wrapText="1"/>
    </xf>
    <xf numFmtId="0" fontId="0" fillId="0" borderId="2" xfId="0" applyFill="1" applyBorder="1"/>
    <xf numFmtId="0" fontId="0" fillId="0" borderId="1" xfId="0" applyFill="1" applyBorder="1"/>
    <xf numFmtId="167" fontId="0" fillId="0" borderId="1" xfId="0" applyNumberFormat="1" applyBorder="1"/>
    <xf numFmtId="0" fontId="1" fillId="0" borderId="1" xfId="0" applyFont="1" applyBorder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757"/>
      <color rgb="FFFF3B3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[Data-1-1-3-StarterBook_Statistics.xlsx]Parent Categ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Parent</a:t>
            </a:r>
            <a:r>
              <a:rPr lang="en-US" sz="2800" baseline="0"/>
              <a:t> Category Outcomes</a:t>
            </a:r>
            <a:endParaRPr lang="en-US" sz="2800"/>
          </a:p>
        </c:rich>
      </c:tx>
      <c:layout>
        <c:manualLayout>
          <c:xMode val="edge"/>
          <c:yMode val="edge"/>
          <c:x val="0.32328725043986561"/>
          <c:y val="1.344507963272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 Outcomes'!$B$5:$B$46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B-4C50-B495-CCCA4815C95B}"/>
            </c:ext>
          </c:extLst>
        </c:ser>
        <c:ser>
          <c:idx val="1"/>
          <c:order val="1"/>
          <c:tx>
            <c:strRef>
              <c:f>'Parent Categ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 Outcomes'!$C$5:$C$46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9B-4C50-B495-CCCA4815C95B}"/>
            </c:ext>
          </c:extLst>
        </c:ser>
        <c:ser>
          <c:idx val="2"/>
          <c:order val="2"/>
          <c:tx>
            <c:strRef>
              <c:f>'Parent Categ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 Outcomes'!$D$5:$D$46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9B-4C50-B495-CCCA4815C95B}"/>
            </c:ext>
          </c:extLst>
        </c:ser>
        <c:ser>
          <c:idx val="3"/>
          <c:order val="3"/>
          <c:tx>
            <c:strRef>
              <c:f>'Parent Categ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 Outcomes'!$E$5:$E$46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9B-4C50-B495-CCCA4815C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3276207"/>
        <c:axId val="1625651471"/>
      </c:barChart>
      <c:catAx>
        <c:axId val="149327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651471"/>
        <c:crosses val="autoZero"/>
        <c:auto val="1"/>
        <c:lblAlgn val="ctr"/>
        <c:lblOffset val="100"/>
        <c:noMultiLvlLbl val="0"/>
      </c:catAx>
      <c:valAx>
        <c:axId val="162565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27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[Data-1-1-3-StarterBook_Statistics.xlsx]Subcategory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aseline="0"/>
              <a:t>Subcategories Outcome </a:t>
            </a:r>
          </a:p>
        </c:rich>
      </c:tx>
      <c:layout>
        <c:manualLayout>
          <c:xMode val="edge"/>
          <c:yMode val="edge"/>
          <c:x val="0.2618803506714053"/>
          <c:y val="9.1174066272956579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6-4987-926F-6C042129230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6-4987-926F-6C04212923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6-4987-926F-6C042129230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6-4987-926F-6C0421292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9645039"/>
        <c:axId val="1839480831"/>
      </c:barChart>
      <c:catAx>
        <c:axId val="192964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480831"/>
        <c:crosses val="autoZero"/>
        <c:auto val="1"/>
        <c:lblAlgn val="ctr"/>
        <c:lblOffset val="100"/>
        <c:noMultiLvlLbl val="0"/>
      </c:catAx>
      <c:valAx>
        <c:axId val="183948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64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[Data-1-1-3-StarterBook_Statistics.xlsx]Outcomes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aseline="0"/>
              <a:t>Outcomes Based on Launch Date</a:t>
            </a:r>
          </a:p>
        </c:rich>
      </c:tx>
      <c:layout>
        <c:manualLayout>
          <c:xMode val="edge"/>
          <c:yMode val="edge"/>
          <c:x val="0.22669816879406407"/>
          <c:y val="1.97392020832966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4-417A-9F92-B51EC92AE93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4-417A-9F92-B51EC92AE93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4-417A-9F92-B51EC92AE93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54-417A-9F92-B51EC92AE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527055"/>
        <c:axId val="1965705455"/>
      </c:lineChart>
      <c:catAx>
        <c:axId val="201552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705455"/>
        <c:crosses val="autoZero"/>
        <c:auto val="1"/>
        <c:lblAlgn val="ctr"/>
        <c:lblOffset val="100"/>
        <c:noMultiLvlLbl val="0"/>
      </c:catAx>
      <c:valAx>
        <c:axId val="196570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52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6E29668-111B-4554-B14C-BC3366D57D4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8B1DA35-F0ED-4300-A0E0-4B10C723B57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4717CEA-BFF5-4ABD-A02C-1DAA1A7A244F}">
  <sheetPr/>
  <sheetViews>
    <sheetView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9921</xdr:colOff>
      <xdr:row>2</xdr:row>
      <xdr:rowOff>19445</xdr:rowOff>
    </xdr:from>
    <xdr:to>
      <xdr:col>25</xdr:col>
      <xdr:colOff>11906</xdr:colOff>
      <xdr:row>45</xdr:row>
      <xdr:rowOff>83344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F4F4F-D656-49F1-AD11-2D961D958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14286</xdr:colOff>
      <xdr:row>3</xdr:row>
      <xdr:rowOff>11111</xdr:rowOff>
    </xdr:from>
    <xdr:to>
      <xdr:col>19</xdr:col>
      <xdr:colOff>3175</xdr:colOff>
      <xdr:row>44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5D254-BC1D-43F8-AF52-04FB35F44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2</xdr:row>
      <xdr:rowOff>182561</xdr:rowOff>
    </xdr:from>
    <xdr:to>
      <xdr:col>16</xdr:col>
      <xdr:colOff>571500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110157-A55A-43E5-9B5D-5065598FC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34959" cy="626151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43A9D55-0245-42E2-B43C-0F54F3F5E75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85C961E-35B9-401A-A7DA-3FD0A52FE67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4959" cy="626151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_VLOOKUP.xlsx#BgEIDA4ADAMGBAcBBAQECw=0.2533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_VLOOKUP.xlsx#BgEIDA4ADAMGBAcBBAQECw=0.2533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.marczuk anna.marczuk" refreshedDate="43844.781368750002" createdVersion="6" refreshedVersion="6" minRefreshableVersion="3" recordCount="4114" xr:uid="{39C9C001-30A3-4C73-8DD2-AE976CC16F38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.marczuk anna.marczuk" refreshedDate="43845.782817013889" createdVersion="6" refreshedVersion="6" minRefreshableVersion="3" recordCount="4114" xr:uid="{CCABDCAF-0C93-4F1B-A97E-DD40BD545998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9C3DE-3151-48F7-9A62-05FC08D1174A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F93AFA-0C97-401A-85D0-EC5F32F60997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2C0F8-BBE3-421F-851C-480B9BD727AF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70" zoomScaleNormal="70" workbookViewId="0">
      <pane ySplit="1" topLeftCell="A2" activePane="bottomLeft" state="frozen"/>
      <selection activeCell="F1" sqref="F1"/>
      <selection pane="bottomLeft" activeCell="D2" sqref="D1:E1048576"/>
    </sheetView>
  </sheetViews>
  <sheetFormatPr defaultColWidth="8.81640625" defaultRowHeight="14.75" x14ac:dyDescent="0.75"/>
  <cols>
    <col min="1" max="1" width="9.953125" style="10" bestFit="1" customWidth="1"/>
    <col min="2" max="2" width="32.6328125" style="3" customWidth="1"/>
    <col min="3" max="3" width="40.31640625" style="3" customWidth="1"/>
    <col min="4" max="4" width="15.54296875" style="6" bestFit="1" customWidth="1"/>
    <col min="5" max="5" width="16.5" style="8" customWidth="1"/>
    <col min="6" max="6" width="9" bestFit="1" customWidth="1"/>
    <col min="7" max="7" width="11.6328125" customWidth="1"/>
    <col min="8" max="8" width="8.04296875" bestFit="1" customWidth="1"/>
    <col min="9" max="9" width="10.76953125" bestFit="1" customWidth="1"/>
    <col min="10" max="10" width="11.04296875" bestFit="1" customWidth="1"/>
    <col min="11" max="11" width="8.86328125" bestFit="1" customWidth="1"/>
    <col min="12" max="12" width="18.54296875" customWidth="1"/>
    <col min="13" max="13" width="8.2265625" bestFit="1" customWidth="1"/>
    <col min="14" max="14" width="25.1796875" bestFit="1" customWidth="1"/>
    <col min="15" max="15" width="16.86328125" style="12" bestFit="1" customWidth="1"/>
    <col min="16" max="16" width="15.86328125" style="12" bestFit="1" customWidth="1"/>
    <col min="17" max="17" width="11.2265625" bestFit="1" customWidth="1"/>
    <col min="18" max="18" width="15.1796875" bestFit="1" customWidth="1"/>
    <col min="19" max="19" width="11.453125" style="18" bestFit="1" customWidth="1"/>
    <col min="20" max="20" width="13.7265625" style="18" bestFit="1" customWidth="1"/>
  </cols>
  <sheetData>
    <row r="1" spans="1:20" x14ac:dyDescent="0.7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5" t="s">
        <v>8359</v>
      </c>
      <c r="S1" s="19" t="s">
        <v>8365</v>
      </c>
      <c r="T1" s="19" t="s">
        <v>8366</v>
      </c>
    </row>
    <row r="2" spans="1:20" ht="44.25" hidden="1" x14ac:dyDescent="0.7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 t="shared" ref="P2:P65" si="1"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29.5" hidden="1" x14ac:dyDescent="0.7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>
        <f t="shared" si="1"/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4.25" hidden="1" x14ac:dyDescent="0.7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29.5" hidden="1" x14ac:dyDescent="0.7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59" hidden="1" x14ac:dyDescent="0.7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4.25" hidden="1" x14ac:dyDescent="0.7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4.25" hidden="1" x14ac:dyDescent="0.7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59" hidden="1" x14ac:dyDescent="0.7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29.5" hidden="1" x14ac:dyDescent="0.7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4.25" hidden="1" x14ac:dyDescent="0.7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4.25" hidden="1" x14ac:dyDescent="0.7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59" hidden="1" x14ac:dyDescent="0.7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59" hidden="1" x14ac:dyDescent="0.7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44.25" hidden="1" x14ac:dyDescent="0.7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29.5" hidden="1" x14ac:dyDescent="0.7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4.25" hidden="1" x14ac:dyDescent="0.7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4.25" hidden="1" x14ac:dyDescent="0.7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4.25" hidden="1" x14ac:dyDescent="0.7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4.25" hidden="1" x14ac:dyDescent="0.7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4.25" hidden="1" x14ac:dyDescent="0.7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4.25" hidden="1" x14ac:dyDescent="0.7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4.25" hidden="1" x14ac:dyDescent="0.7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29.5" hidden="1" x14ac:dyDescent="0.7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4.25" hidden="1" x14ac:dyDescent="0.7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29.5" hidden="1" x14ac:dyDescent="0.7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4.25" hidden="1" x14ac:dyDescent="0.7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4.25" hidden="1" x14ac:dyDescent="0.7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4.25" hidden="1" x14ac:dyDescent="0.7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29.5" hidden="1" x14ac:dyDescent="0.7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4.25" hidden="1" x14ac:dyDescent="0.7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4.25" hidden="1" x14ac:dyDescent="0.7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4.25" hidden="1" x14ac:dyDescent="0.7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59" hidden="1" x14ac:dyDescent="0.7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4.25" hidden="1" x14ac:dyDescent="0.7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4.25" hidden="1" x14ac:dyDescent="0.7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4.25" hidden="1" x14ac:dyDescent="0.7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29.5" hidden="1" x14ac:dyDescent="0.7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4.25" hidden="1" x14ac:dyDescent="0.7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4.25" hidden="1" x14ac:dyDescent="0.7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59" hidden="1" x14ac:dyDescent="0.7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59" hidden="1" x14ac:dyDescent="0.7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4.25" hidden="1" x14ac:dyDescent="0.7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4.25" hidden="1" x14ac:dyDescent="0.7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4.25" hidden="1" x14ac:dyDescent="0.7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4.25" hidden="1" x14ac:dyDescent="0.7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4.25" hidden="1" x14ac:dyDescent="0.7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4.25" hidden="1" x14ac:dyDescent="0.7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59" hidden="1" x14ac:dyDescent="0.7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4.25" hidden="1" x14ac:dyDescent="0.7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idden="1" x14ac:dyDescent="0.7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4.25" hidden="1" x14ac:dyDescent="0.7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4.25" hidden="1" x14ac:dyDescent="0.7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4.25" hidden="1" x14ac:dyDescent="0.7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29.5" hidden="1" x14ac:dyDescent="0.7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59" hidden="1" x14ac:dyDescent="0.7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4.25" hidden="1" x14ac:dyDescent="0.7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29.5" hidden="1" x14ac:dyDescent="0.7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4.25" hidden="1" x14ac:dyDescent="0.7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4.25" hidden="1" x14ac:dyDescent="0.7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4.25" hidden="1" x14ac:dyDescent="0.7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4.25" hidden="1" x14ac:dyDescent="0.7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4.25" hidden="1" x14ac:dyDescent="0.7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4.25" hidden="1" x14ac:dyDescent="0.7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4.25" hidden="1" x14ac:dyDescent="0.7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4.25" hidden="1" x14ac:dyDescent="0.7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4">ROUND(E66/D66*100,0)</f>
        <v>173</v>
      </c>
      <c r="P66">
        <f t="shared" ref="P66:P129" si="5">IFERROR(ROUND(E66/L66,2),0)</f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4.25" hidden="1" x14ac:dyDescent="0.7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4"/>
        <v>108</v>
      </c>
      <c r="P67">
        <f t="shared" si="5"/>
        <v>132.05000000000001</v>
      </c>
      <c r="Q67" s="14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29.5" hidden="1" x14ac:dyDescent="0.7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4.25" hidden="1" x14ac:dyDescent="0.7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59" hidden="1" x14ac:dyDescent="0.7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4.25" hidden="1" x14ac:dyDescent="0.7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4.25" hidden="1" x14ac:dyDescent="0.7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4.25" hidden="1" x14ac:dyDescent="0.7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4.25" hidden="1" x14ac:dyDescent="0.7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4.25" hidden="1" x14ac:dyDescent="0.7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4.25" hidden="1" x14ac:dyDescent="0.7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4.25" hidden="1" x14ac:dyDescent="0.7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4.25" hidden="1" x14ac:dyDescent="0.7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4.25" hidden="1" x14ac:dyDescent="0.7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88.5" hidden="1" x14ac:dyDescent="0.7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4.25" hidden="1" x14ac:dyDescent="0.7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4.25" hidden="1" x14ac:dyDescent="0.7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4.25" hidden="1" x14ac:dyDescent="0.7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4.25" hidden="1" x14ac:dyDescent="0.7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4.25" hidden="1" x14ac:dyDescent="0.7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4.25" hidden="1" x14ac:dyDescent="0.7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4.25" hidden="1" x14ac:dyDescent="0.7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59" hidden="1" x14ac:dyDescent="0.7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4.25" hidden="1" x14ac:dyDescent="0.7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4.25" hidden="1" x14ac:dyDescent="0.7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4.25" hidden="1" x14ac:dyDescent="0.7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29.5" hidden="1" x14ac:dyDescent="0.7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4.25" hidden="1" x14ac:dyDescent="0.7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4.25" hidden="1" x14ac:dyDescent="0.7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59" hidden="1" x14ac:dyDescent="0.7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4.25" hidden="1" x14ac:dyDescent="0.7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4.25" hidden="1" x14ac:dyDescent="0.7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59" hidden="1" x14ac:dyDescent="0.7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4.25" hidden="1" x14ac:dyDescent="0.7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4.25" hidden="1" x14ac:dyDescent="0.7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29.5" hidden="1" x14ac:dyDescent="0.7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4.25" hidden="1" x14ac:dyDescent="0.7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4.25" hidden="1" x14ac:dyDescent="0.7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4.25" hidden="1" x14ac:dyDescent="0.7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4.25" hidden="1" x14ac:dyDescent="0.7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29.5" hidden="1" x14ac:dyDescent="0.7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4.25" hidden="1" x14ac:dyDescent="0.7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7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4.25" hidden="1" x14ac:dyDescent="0.7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4.25" hidden="1" x14ac:dyDescent="0.7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4.25" hidden="1" x14ac:dyDescent="0.7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4.25" hidden="1" x14ac:dyDescent="0.7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4.25" hidden="1" x14ac:dyDescent="0.7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4.25" hidden="1" x14ac:dyDescent="0.7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29.5" hidden="1" x14ac:dyDescent="0.7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4.25" hidden="1" x14ac:dyDescent="0.7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idden="1" x14ac:dyDescent="0.7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4.25" hidden="1" x14ac:dyDescent="0.7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59" hidden="1" x14ac:dyDescent="0.7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29.5" hidden="1" x14ac:dyDescent="0.7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4.25" hidden="1" x14ac:dyDescent="0.7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59" hidden="1" x14ac:dyDescent="0.7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59" hidden="1" x14ac:dyDescent="0.7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29.5" hidden="1" x14ac:dyDescent="0.7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59" hidden="1" x14ac:dyDescent="0.7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4.25" hidden="1" x14ac:dyDescent="0.7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4.25" hidden="1" x14ac:dyDescent="0.7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4.25" hidden="1" x14ac:dyDescent="0.7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4.25" hidden="1" x14ac:dyDescent="0.7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29.5" hidden="1" x14ac:dyDescent="0.7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8">ROUND(E130/D130*100,0)</f>
        <v>2</v>
      </c>
      <c r="P130">
        <f t="shared" ref="P130:P193" si="9">IFERROR(ROUND(E130/L130,2),0)</f>
        <v>311.17</v>
      </c>
      <c r="Q130" s="14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59" hidden="1" x14ac:dyDescent="0.7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8"/>
        <v>0</v>
      </c>
      <c r="P131">
        <f t="shared" si="9"/>
        <v>0</v>
      </c>
      <c r="Q131" s="14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4.25" hidden="1" x14ac:dyDescent="0.7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7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59" hidden="1" x14ac:dyDescent="0.7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29.5" hidden="1" x14ac:dyDescent="0.7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29.5" hidden="1" x14ac:dyDescent="0.7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4.25" hidden="1" x14ac:dyDescent="0.7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59" hidden="1" x14ac:dyDescent="0.7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4.25" hidden="1" x14ac:dyDescent="0.7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4.25" hidden="1" x14ac:dyDescent="0.7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4.25" hidden="1" x14ac:dyDescent="0.7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4.25" hidden="1" x14ac:dyDescent="0.7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4.25" hidden="1" x14ac:dyDescent="0.7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4.25" hidden="1" x14ac:dyDescent="0.7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4.25" hidden="1" x14ac:dyDescent="0.7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4.25" hidden="1" x14ac:dyDescent="0.7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4.25" hidden="1" x14ac:dyDescent="0.7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4.25" hidden="1" x14ac:dyDescent="0.7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29.5" hidden="1" x14ac:dyDescent="0.7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4.25" hidden="1" x14ac:dyDescent="0.7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4.25" hidden="1" x14ac:dyDescent="0.7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4.25" hidden="1" x14ac:dyDescent="0.7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4.25" hidden="1" x14ac:dyDescent="0.7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29.5" hidden="1" x14ac:dyDescent="0.7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4.25" hidden="1" x14ac:dyDescent="0.7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4.25" hidden="1" x14ac:dyDescent="0.7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59" hidden="1" x14ac:dyDescent="0.7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59" hidden="1" x14ac:dyDescent="0.7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4.25" hidden="1" x14ac:dyDescent="0.7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4.25" hidden="1" x14ac:dyDescent="0.7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4.25" hidden="1" x14ac:dyDescent="0.7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4.25" hidden="1" x14ac:dyDescent="0.7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4.25" hidden="1" x14ac:dyDescent="0.7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4.25" hidden="1" x14ac:dyDescent="0.7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59" hidden="1" x14ac:dyDescent="0.7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4.25" hidden="1" x14ac:dyDescent="0.7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29.5" hidden="1" x14ac:dyDescent="0.7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4.25" hidden="1" x14ac:dyDescent="0.7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4.25" hidden="1" x14ac:dyDescent="0.7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4.25" hidden="1" x14ac:dyDescent="0.7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4.25" hidden="1" x14ac:dyDescent="0.7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59" hidden="1" x14ac:dyDescent="0.7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4.25" hidden="1" x14ac:dyDescent="0.7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4.25" hidden="1" x14ac:dyDescent="0.7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4.25" hidden="1" x14ac:dyDescent="0.7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4.25" hidden="1" x14ac:dyDescent="0.7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4.25" hidden="1" x14ac:dyDescent="0.7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4.25" hidden="1" x14ac:dyDescent="0.7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29.5" hidden="1" x14ac:dyDescent="0.7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29.5" hidden="1" x14ac:dyDescent="0.7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29.5" hidden="1" x14ac:dyDescent="0.7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4.25" hidden="1" x14ac:dyDescent="0.7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4.25" hidden="1" x14ac:dyDescent="0.7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4.25" hidden="1" x14ac:dyDescent="0.7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7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4.25" hidden="1" x14ac:dyDescent="0.7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7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4.25" hidden="1" x14ac:dyDescent="0.7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4.25" hidden="1" x14ac:dyDescent="0.7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59" hidden="1" x14ac:dyDescent="0.7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4.25" hidden="1" x14ac:dyDescent="0.7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7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4.25" hidden="1" x14ac:dyDescent="0.7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59" hidden="1" x14ac:dyDescent="0.7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2">ROUND(E194/D194*100,0)</f>
        <v>0</v>
      </c>
      <c r="P194">
        <f t="shared" ref="P194:P257" si="13">IFERROR(ROUND(E194/L194,2),0)</f>
        <v>5.67</v>
      </c>
      <c r="Q194" s="1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59" hidden="1" x14ac:dyDescent="0.7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2"/>
        <v>0</v>
      </c>
      <c r="P195">
        <f t="shared" si="13"/>
        <v>0</v>
      </c>
      <c r="Q195" s="14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4.25" hidden="1" x14ac:dyDescent="0.7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4.25" hidden="1" x14ac:dyDescent="0.7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4.25" hidden="1" x14ac:dyDescent="0.7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4.25" hidden="1" x14ac:dyDescent="0.7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4.25" hidden="1" x14ac:dyDescent="0.7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4.25" hidden="1" x14ac:dyDescent="0.7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29.5" hidden="1" x14ac:dyDescent="0.7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4.25" hidden="1" x14ac:dyDescent="0.7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7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4.25" hidden="1" x14ac:dyDescent="0.7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4.25" hidden="1" x14ac:dyDescent="0.7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4.25" hidden="1" x14ac:dyDescent="0.7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4.25" hidden="1" x14ac:dyDescent="0.7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4.25" hidden="1" x14ac:dyDescent="0.7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59" hidden="1" x14ac:dyDescent="0.7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4.25" hidden="1" x14ac:dyDescent="0.7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4.25" hidden="1" x14ac:dyDescent="0.7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4.25" hidden="1" x14ac:dyDescent="0.7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29.5" hidden="1" x14ac:dyDescent="0.7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4.25" hidden="1" x14ac:dyDescent="0.7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59" hidden="1" x14ac:dyDescent="0.7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4.25" hidden="1" x14ac:dyDescent="0.7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4.25" hidden="1" x14ac:dyDescent="0.7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7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4.25" hidden="1" x14ac:dyDescent="0.7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29.5" hidden="1" x14ac:dyDescent="0.7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4.25" hidden="1" x14ac:dyDescent="0.7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idden="1" x14ac:dyDescent="0.7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4.25" hidden="1" x14ac:dyDescent="0.7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59" hidden="1" x14ac:dyDescent="0.7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59" hidden="1" x14ac:dyDescent="0.7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4.25" hidden="1" x14ac:dyDescent="0.7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4.25" hidden="1" x14ac:dyDescent="0.7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4.25" hidden="1" x14ac:dyDescent="0.7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29.5" hidden="1" x14ac:dyDescent="0.7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4.25" hidden="1" x14ac:dyDescent="0.7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4.25" hidden="1" x14ac:dyDescent="0.7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4.25" hidden="1" x14ac:dyDescent="0.7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4.25" hidden="1" x14ac:dyDescent="0.7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4.25" hidden="1" x14ac:dyDescent="0.7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4.25" hidden="1" x14ac:dyDescent="0.7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4.25" hidden="1" x14ac:dyDescent="0.7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4.25" hidden="1" x14ac:dyDescent="0.7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29.5" hidden="1" x14ac:dyDescent="0.7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4.25" hidden="1" x14ac:dyDescent="0.7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4.25" hidden="1" x14ac:dyDescent="0.7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59" hidden="1" x14ac:dyDescent="0.7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4.25" hidden="1" x14ac:dyDescent="0.7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4.25" hidden="1" x14ac:dyDescent="0.7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4.25" hidden="1" x14ac:dyDescent="0.7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59" hidden="1" x14ac:dyDescent="0.7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4.25" hidden="1" x14ac:dyDescent="0.7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4.25" hidden="1" x14ac:dyDescent="0.7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59" hidden="1" x14ac:dyDescent="0.7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4.25" hidden="1" x14ac:dyDescent="0.7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59" hidden="1" x14ac:dyDescent="0.7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4.25" hidden="1" x14ac:dyDescent="0.7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4.25" hidden="1" x14ac:dyDescent="0.7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4.25" hidden="1" x14ac:dyDescent="0.7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59" hidden="1" x14ac:dyDescent="0.7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4.25" hidden="1" x14ac:dyDescent="0.7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29.5" hidden="1" x14ac:dyDescent="0.7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59" hidden="1" x14ac:dyDescent="0.7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6">ROUND(E258/D258*100,0)</f>
        <v>139</v>
      </c>
      <c r="P258">
        <f t="shared" ref="P258:P321" si="17">IFERROR(ROUND(E258/L258,2),0)</f>
        <v>65.760000000000005</v>
      </c>
      <c r="Q258" s="14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4.25" hidden="1" x14ac:dyDescent="0.7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6"/>
        <v>107</v>
      </c>
      <c r="P259">
        <f t="shared" si="17"/>
        <v>66.7</v>
      </c>
      <c r="Q259" s="14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59" hidden="1" x14ac:dyDescent="0.7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59" hidden="1" x14ac:dyDescent="0.7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4.25" hidden="1" x14ac:dyDescent="0.7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29.5" hidden="1" x14ac:dyDescent="0.7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29.5" hidden="1" x14ac:dyDescent="0.7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59" hidden="1" x14ac:dyDescent="0.7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59" hidden="1" x14ac:dyDescent="0.7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59" hidden="1" x14ac:dyDescent="0.7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59" hidden="1" x14ac:dyDescent="0.7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4.25" hidden="1" x14ac:dyDescent="0.7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4.25" hidden="1" x14ac:dyDescent="0.7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4.25" hidden="1" x14ac:dyDescent="0.7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4.25" hidden="1" x14ac:dyDescent="0.7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4.25" hidden="1" x14ac:dyDescent="0.7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4.25" hidden="1" x14ac:dyDescent="0.7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59" hidden="1" x14ac:dyDescent="0.7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4.25" hidden="1" x14ac:dyDescent="0.7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4.25" hidden="1" x14ac:dyDescent="0.7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4.25" hidden="1" x14ac:dyDescent="0.7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59" hidden="1" x14ac:dyDescent="0.7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29.5" hidden="1" x14ac:dyDescent="0.7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4.25" hidden="1" x14ac:dyDescent="0.7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4.25" hidden="1" x14ac:dyDescent="0.7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4.25" hidden="1" x14ac:dyDescent="0.7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4.25" hidden="1" x14ac:dyDescent="0.7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29.5" hidden="1" x14ac:dyDescent="0.7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4.25" hidden="1" x14ac:dyDescent="0.7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4.25" hidden="1" x14ac:dyDescent="0.7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4.25" hidden="1" x14ac:dyDescent="0.7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29.5" hidden="1" x14ac:dyDescent="0.7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59" hidden="1" x14ac:dyDescent="0.7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4.25" hidden="1" x14ac:dyDescent="0.7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29.5" hidden="1" x14ac:dyDescent="0.7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4.25" hidden="1" x14ac:dyDescent="0.7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59" hidden="1" x14ac:dyDescent="0.7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4.25" hidden="1" x14ac:dyDescent="0.7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73.75" hidden="1" x14ac:dyDescent="0.7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4.25" hidden="1" x14ac:dyDescent="0.7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4.25" hidden="1" x14ac:dyDescent="0.7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4.25" hidden="1" x14ac:dyDescent="0.7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29.5" hidden="1" x14ac:dyDescent="0.7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59" hidden="1" x14ac:dyDescent="0.7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4.25" hidden="1" x14ac:dyDescent="0.7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4.25" hidden="1" x14ac:dyDescent="0.7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59" hidden="1" x14ac:dyDescent="0.7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4.25" hidden="1" x14ac:dyDescent="0.7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29.5" hidden="1" x14ac:dyDescent="0.7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4.25" hidden="1" x14ac:dyDescent="0.7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29.5" hidden="1" x14ac:dyDescent="0.7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7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4.25" hidden="1" x14ac:dyDescent="0.7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4.25" hidden="1" x14ac:dyDescent="0.7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4.25" hidden="1" x14ac:dyDescent="0.7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4.25" hidden="1" x14ac:dyDescent="0.7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59" hidden="1" x14ac:dyDescent="0.7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59" hidden="1" x14ac:dyDescent="0.7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4.25" hidden="1" x14ac:dyDescent="0.7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4.25" hidden="1" x14ac:dyDescent="0.7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29.5" hidden="1" x14ac:dyDescent="0.7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4.25" hidden="1" x14ac:dyDescent="0.7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4.25" hidden="1" x14ac:dyDescent="0.7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59" hidden="1" x14ac:dyDescent="0.7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4.25" hidden="1" x14ac:dyDescent="0.7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0">ROUND(E322/D322*100,0)</f>
        <v>107</v>
      </c>
      <c r="P322">
        <f t="shared" ref="P322:P385" si="21">IFERROR(ROUND(E322/L322,2),0)</f>
        <v>134.91</v>
      </c>
      <c r="Q322" s="14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4.25" hidden="1" x14ac:dyDescent="0.7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0"/>
        <v>103</v>
      </c>
      <c r="P323">
        <f t="shared" si="21"/>
        <v>106.62</v>
      </c>
      <c r="Q323" s="14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4.25" hidden="1" x14ac:dyDescent="0.7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4.25" hidden="1" x14ac:dyDescent="0.7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4.25" hidden="1" x14ac:dyDescent="0.7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4.25" hidden="1" x14ac:dyDescent="0.7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4.25" hidden="1" x14ac:dyDescent="0.7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4.25" hidden="1" x14ac:dyDescent="0.7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4.25" hidden="1" x14ac:dyDescent="0.7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4.25" hidden="1" x14ac:dyDescent="0.7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4.25" hidden="1" x14ac:dyDescent="0.7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4.25" hidden="1" x14ac:dyDescent="0.7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4.25" hidden="1" x14ac:dyDescent="0.7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4.25" hidden="1" x14ac:dyDescent="0.7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59" hidden="1" x14ac:dyDescent="0.7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4.25" hidden="1" x14ac:dyDescent="0.7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4.25" hidden="1" x14ac:dyDescent="0.7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4.25" hidden="1" x14ac:dyDescent="0.7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4.25" hidden="1" x14ac:dyDescent="0.7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4.25" hidden="1" x14ac:dyDescent="0.7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4.25" hidden="1" x14ac:dyDescent="0.7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4.25" hidden="1" x14ac:dyDescent="0.7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29.5" hidden="1" x14ac:dyDescent="0.7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4.25" hidden="1" x14ac:dyDescent="0.7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4.25" hidden="1" x14ac:dyDescent="0.7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4.25" hidden="1" x14ac:dyDescent="0.7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4.25" hidden="1" x14ac:dyDescent="0.7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4.25" hidden="1" x14ac:dyDescent="0.7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4.25" hidden="1" x14ac:dyDescent="0.7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4.25" hidden="1" x14ac:dyDescent="0.7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4.25" hidden="1" x14ac:dyDescent="0.7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4.25" hidden="1" x14ac:dyDescent="0.7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4.25" hidden="1" x14ac:dyDescent="0.7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59" hidden="1" x14ac:dyDescent="0.7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4.25" hidden="1" x14ac:dyDescent="0.7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4.25" hidden="1" x14ac:dyDescent="0.7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4.25" hidden="1" x14ac:dyDescent="0.7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59" hidden="1" x14ac:dyDescent="0.7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4.25" hidden="1" x14ac:dyDescent="0.7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4.25" hidden="1" x14ac:dyDescent="0.7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4.25" hidden="1" x14ac:dyDescent="0.7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4.25" hidden="1" x14ac:dyDescent="0.7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59" hidden="1" x14ac:dyDescent="0.7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59" hidden="1" x14ac:dyDescent="0.7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4.25" hidden="1" x14ac:dyDescent="0.7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4.25" hidden="1" x14ac:dyDescent="0.7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4.25" hidden="1" x14ac:dyDescent="0.7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4.25" hidden="1" x14ac:dyDescent="0.7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4.25" hidden="1" x14ac:dyDescent="0.7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4.25" hidden="1" x14ac:dyDescent="0.7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4.25" hidden="1" x14ac:dyDescent="0.7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4.25" hidden="1" x14ac:dyDescent="0.7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29.5" hidden="1" x14ac:dyDescent="0.7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4.25" hidden="1" x14ac:dyDescent="0.7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4.25" hidden="1" x14ac:dyDescent="0.7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4.25" hidden="1" x14ac:dyDescent="0.7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4.25" hidden="1" x14ac:dyDescent="0.7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4.25" hidden="1" x14ac:dyDescent="0.7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59" hidden="1" x14ac:dyDescent="0.7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4.25" hidden="1" x14ac:dyDescent="0.7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59" hidden="1" x14ac:dyDescent="0.7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4.25" hidden="1" x14ac:dyDescent="0.7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59" hidden="1" x14ac:dyDescent="0.7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4.25" hidden="1" x14ac:dyDescent="0.7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4.25" hidden="1" x14ac:dyDescent="0.7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24">ROUND(E386/D386*100,0)</f>
        <v>112</v>
      </c>
      <c r="P386">
        <f t="shared" ref="P386:P449" si="25">IFERROR(ROUND(E386/L386,2),0)</f>
        <v>58.54</v>
      </c>
      <c r="Q386" s="14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4.25" hidden="1" x14ac:dyDescent="0.7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24"/>
        <v>106</v>
      </c>
      <c r="P387">
        <f t="shared" si="25"/>
        <v>111.8</v>
      </c>
      <c r="Q387" s="14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4.25" hidden="1" x14ac:dyDescent="0.7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59" hidden="1" x14ac:dyDescent="0.7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4.25" hidden="1" x14ac:dyDescent="0.7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59" hidden="1" x14ac:dyDescent="0.7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4.25" hidden="1" x14ac:dyDescent="0.7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4.25" hidden="1" x14ac:dyDescent="0.7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4.25" hidden="1" x14ac:dyDescent="0.7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4.25" hidden="1" x14ac:dyDescent="0.7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4.25" hidden="1" x14ac:dyDescent="0.7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4.25" hidden="1" x14ac:dyDescent="0.7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4.25" hidden="1" x14ac:dyDescent="0.7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59" hidden="1" x14ac:dyDescent="0.7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4.25" hidden="1" x14ac:dyDescent="0.7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4.25" hidden="1" x14ac:dyDescent="0.7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4.25" hidden="1" x14ac:dyDescent="0.7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4.25" hidden="1" x14ac:dyDescent="0.7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4.25" hidden="1" x14ac:dyDescent="0.7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4.25" hidden="1" x14ac:dyDescent="0.7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4.25" hidden="1" x14ac:dyDescent="0.7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29.5" hidden="1" x14ac:dyDescent="0.7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4.25" hidden="1" x14ac:dyDescent="0.7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4.25" hidden="1" x14ac:dyDescent="0.7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4.25" hidden="1" x14ac:dyDescent="0.7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4.25" hidden="1" x14ac:dyDescent="0.7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4.25" hidden="1" x14ac:dyDescent="0.7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4.25" hidden="1" x14ac:dyDescent="0.7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4.25" hidden="1" x14ac:dyDescent="0.7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4.25" hidden="1" x14ac:dyDescent="0.7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4.25" hidden="1" x14ac:dyDescent="0.7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59" hidden="1" x14ac:dyDescent="0.7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4.25" hidden="1" x14ac:dyDescent="0.7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4.25" hidden="1" x14ac:dyDescent="0.7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4.25" hidden="1" x14ac:dyDescent="0.7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4.25" hidden="1" x14ac:dyDescent="0.7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4.25" hidden="1" x14ac:dyDescent="0.7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59" hidden="1" x14ac:dyDescent="0.7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4.25" hidden="1" x14ac:dyDescent="0.7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4.25" hidden="1" x14ac:dyDescent="0.7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4.25" hidden="1" x14ac:dyDescent="0.7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4.25" hidden="1" x14ac:dyDescent="0.7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4.25" hidden="1" x14ac:dyDescent="0.7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59" hidden="1" x14ac:dyDescent="0.7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29.5" hidden="1" x14ac:dyDescent="0.7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59" hidden="1" x14ac:dyDescent="0.7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4.25" hidden="1" x14ac:dyDescent="0.7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4.25" hidden="1" x14ac:dyDescent="0.7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59" hidden="1" x14ac:dyDescent="0.7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59" hidden="1" x14ac:dyDescent="0.7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59" hidden="1" x14ac:dyDescent="0.7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59" hidden="1" x14ac:dyDescent="0.7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4.25" hidden="1" x14ac:dyDescent="0.7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4.25" hidden="1" x14ac:dyDescent="0.7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4.25" hidden="1" x14ac:dyDescent="0.7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4.25" hidden="1" x14ac:dyDescent="0.7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4.25" hidden="1" x14ac:dyDescent="0.7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4.25" hidden="1" x14ac:dyDescent="0.7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7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4.25" hidden="1" x14ac:dyDescent="0.7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4.25" hidden="1" x14ac:dyDescent="0.7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4.25" hidden="1" x14ac:dyDescent="0.7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4.25" hidden="1" x14ac:dyDescent="0.7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4.25" hidden="1" x14ac:dyDescent="0.7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4.25" hidden="1" x14ac:dyDescent="0.7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8">ROUND(E450/D450*100,0)</f>
        <v>3</v>
      </c>
      <c r="P450">
        <f t="shared" ref="P450:P513" si="29">IFERROR(ROUND(E450/L450,2),0)</f>
        <v>20.5</v>
      </c>
      <c r="Q450" s="14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4.25" hidden="1" x14ac:dyDescent="0.7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8"/>
        <v>2</v>
      </c>
      <c r="P451">
        <f t="shared" si="29"/>
        <v>9</v>
      </c>
      <c r="Q451" s="14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4.25" hidden="1" x14ac:dyDescent="0.7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4.25" hidden="1" x14ac:dyDescent="0.7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29.5" hidden="1" x14ac:dyDescent="0.7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4.25" hidden="1" x14ac:dyDescent="0.7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4.25" hidden="1" x14ac:dyDescent="0.7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4.25" hidden="1" x14ac:dyDescent="0.7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59" hidden="1" x14ac:dyDescent="0.7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4.25" hidden="1" x14ac:dyDescent="0.7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4.25" hidden="1" x14ac:dyDescent="0.7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4.25" hidden="1" x14ac:dyDescent="0.7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29.5" hidden="1" x14ac:dyDescent="0.7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4.25" hidden="1" x14ac:dyDescent="0.7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59" hidden="1" x14ac:dyDescent="0.7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4.25" hidden="1" x14ac:dyDescent="0.7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29.5" hidden="1" x14ac:dyDescent="0.7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idden="1" x14ac:dyDescent="0.7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4.25" hidden="1" x14ac:dyDescent="0.7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4.25" hidden="1" x14ac:dyDescent="0.7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4.25" hidden="1" x14ac:dyDescent="0.7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29.5" hidden="1" x14ac:dyDescent="0.7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4.25" hidden="1" x14ac:dyDescent="0.7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59" hidden="1" x14ac:dyDescent="0.7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4.25" hidden="1" x14ac:dyDescent="0.7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4.25" hidden="1" x14ac:dyDescent="0.7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4.25" hidden="1" x14ac:dyDescent="0.7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59" hidden="1" x14ac:dyDescent="0.7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29.5" hidden="1" x14ac:dyDescent="0.7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59" hidden="1" x14ac:dyDescent="0.7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4.25" hidden="1" x14ac:dyDescent="0.7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4.25" hidden="1" x14ac:dyDescent="0.7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4.25" hidden="1" x14ac:dyDescent="0.7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4.25" hidden="1" x14ac:dyDescent="0.7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4.25" hidden="1" x14ac:dyDescent="0.7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59" hidden="1" x14ac:dyDescent="0.7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59" hidden="1" x14ac:dyDescent="0.7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4.25" hidden="1" x14ac:dyDescent="0.7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4.25" hidden="1" x14ac:dyDescent="0.7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4.25" hidden="1" x14ac:dyDescent="0.7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4.25" hidden="1" x14ac:dyDescent="0.7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4.25" hidden="1" x14ac:dyDescent="0.7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7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4.25" hidden="1" x14ac:dyDescent="0.7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4.25" hidden="1" x14ac:dyDescent="0.7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4.25" hidden="1" x14ac:dyDescent="0.7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4.25" hidden="1" x14ac:dyDescent="0.7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4.25" hidden="1" x14ac:dyDescent="0.7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29.5" hidden="1" x14ac:dyDescent="0.7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7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4.25" hidden="1" x14ac:dyDescent="0.7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59" hidden="1" x14ac:dyDescent="0.7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59" hidden="1" x14ac:dyDescent="0.7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4.25" hidden="1" x14ac:dyDescent="0.7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59" hidden="1" x14ac:dyDescent="0.7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4.25" hidden="1" x14ac:dyDescent="0.7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4.25" hidden="1" x14ac:dyDescent="0.7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4.25" hidden="1" x14ac:dyDescent="0.7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4.25" hidden="1" x14ac:dyDescent="0.7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4.25" hidden="1" x14ac:dyDescent="0.7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59" hidden="1" x14ac:dyDescent="0.7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4.25" hidden="1" x14ac:dyDescent="0.7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4.25" hidden="1" x14ac:dyDescent="0.7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4.25" hidden="1" x14ac:dyDescent="0.7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4.25" hidden="1" x14ac:dyDescent="0.7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32">ROUND(E514/D514*100,0)</f>
        <v>0</v>
      </c>
      <c r="P514">
        <f t="shared" ref="P514:P577" si="33">IFERROR(ROUND(E514/L514,2),0)</f>
        <v>5.5</v>
      </c>
      <c r="Q514" s="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29.5" hidden="1" x14ac:dyDescent="0.7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32"/>
        <v>14</v>
      </c>
      <c r="P515">
        <f t="shared" si="33"/>
        <v>102.38</v>
      </c>
      <c r="Q515" s="14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4.25" hidden="1" x14ac:dyDescent="0.7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4.25" hidden="1" x14ac:dyDescent="0.7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29.5" hidden="1" x14ac:dyDescent="0.7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4.25" hidden="1" x14ac:dyDescent="0.7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59" hidden="1" x14ac:dyDescent="0.7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4.25" hidden="1" x14ac:dyDescent="0.7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4.25" hidden="1" x14ac:dyDescent="0.7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 s="12">
        <f t="shared" si="33"/>
        <v>150.15</v>
      </c>
      <c r="Q522" s="14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4.25" hidden="1" x14ac:dyDescent="0.7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 s="12">
        <f t="shared" si="33"/>
        <v>93.43</v>
      </c>
      <c r="Q523" s="14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4.25" hidden="1" x14ac:dyDescent="0.7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 s="12">
        <f t="shared" si="33"/>
        <v>110.97</v>
      </c>
      <c r="Q524" s="14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4.25" hidden="1" x14ac:dyDescent="0.7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 s="12">
        <f t="shared" si="33"/>
        <v>71.790000000000006</v>
      </c>
      <c r="Q525" s="14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4.25" hidden="1" x14ac:dyDescent="0.7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 s="12">
        <f t="shared" si="33"/>
        <v>29.26</v>
      </c>
      <c r="Q526" s="14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59" hidden="1" x14ac:dyDescent="0.7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 s="12">
        <f t="shared" si="33"/>
        <v>1000</v>
      </c>
      <c r="Q527" s="14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4.25" hidden="1" x14ac:dyDescent="0.7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 s="12">
        <f t="shared" si="33"/>
        <v>74.349999999999994</v>
      </c>
      <c r="Q528" s="14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59" hidden="1" x14ac:dyDescent="0.7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 s="12">
        <f t="shared" si="33"/>
        <v>63.83</v>
      </c>
      <c r="Q529" s="14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29.5" hidden="1" x14ac:dyDescent="0.7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 s="12">
        <f t="shared" si="33"/>
        <v>44.33</v>
      </c>
      <c r="Q530" s="14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4.25" hidden="1" x14ac:dyDescent="0.7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 s="12">
        <f t="shared" si="33"/>
        <v>86.94</v>
      </c>
      <c r="Q531" s="14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4.25" hidden="1" x14ac:dyDescent="0.7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 s="12">
        <f t="shared" si="33"/>
        <v>126.55</v>
      </c>
      <c r="Q532" s="14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4.25" hidden="1" x14ac:dyDescent="0.7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 s="12">
        <f t="shared" si="33"/>
        <v>129.03</v>
      </c>
      <c r="Q533" s="14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4.25" hidden="1" x14ac:dyDescent="0.7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 s="12">
        <f t="shared" si="33"/>
        <v>71.239999999999995</v>
      </c>
      <c r="Q534" s="14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4.25" hidden="1" x14ac:dyDescent="0.7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 s="12">
        <f t="shared" si="33"/>
        <v>117.88</v>
      </c>
      <c r="Q535" s="14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4.25" hidden="1" x14ac:dyDescent="0.7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 s="12">
        <f t="shared" si="33"/>
        <v>327.08</v>
      </c>
      <c r="Q536" s="14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44.25" hidden="1" x14ac:dyDescent="0.7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 s="12">
        <f t="shared" si="33"/>
        <v>34.75</v>
      </c>
      <c r="Q537" s="14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59" hidden="1" x14ac:dyDescent="0.7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 s="12">
        <f t="shared" si="33"/>
        <v>100.06</v>
      </c>
      <c r="Q538" s="14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4.25" hidden="1" x14ac:dyDescent="0.7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 s="12">
        <f t="shared" si="33"/>
        <v>40.85</v>
      </c>
      <c r="Q539" s="14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4.25" hidden="1" x14ac:dyDescent="0.7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 s="12">
        <f t="shared" si="33"/>
        <v>252.02</v>
      </c>
      <c r="Q540" s="14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4.25" hidden="1" x14ac:dyDescent="0.7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 s="12">
        <f t="shared" si="33"/>
        <v>25.16</v>
      </c>
      <c r="Q541" s="14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59" hidden="1" x14ac:dyDescent="0.7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4.25" hidden="1" x14ac:dyDescent="0.7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4.25" hidden="1" x14ac:dyDescent="0.7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4.25" hidden="1" x14ac:dyDescent="0.7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4.25" hidden="1" x14ac:dyDescent="0.7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4.25" hidden="1" x14ac:dyDescent="0.7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4.25" hidden="1" x14ac:dyDescent="0.7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59" hidden="1" x14ac:dyDescent="0.7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4.25" hidden="1" x14ac:dyDescent="0.7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59" hidden="1" x14ac:dyDescent="0.7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4.25" hidden="1" x14ac:dyDescent="0.7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4.25" hidden="1" x14ac:dyDescent="0.7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4.25" hidden="1" x14ac:dyDescent="0.7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4.25" hidden="1" x14ac:dyDescent="0.7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4.25" hidden="1" x14ac:dyDescent="0.7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4.25" hidden="1" x14ac:dyDescent="0.7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29.5" hidden="1" x14ac:dyDescent="0.7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4.25" hidden="1" x14ac:dyDescent="0.7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4.25" hidden="1" x14ac:dyDescent="0.7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59" hidden="1" x14ac:dyDescent="0.7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4.25" hidden="1" x14ac:dyDescent="0.7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4.25" hidden="1" x14ac:dyDescent="0.7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4.25" hidden="1" x14ac:dyDescent="0.7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4.25" hidden="1" x14ac:dyDescent="0.7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59" hidden="1" x14ac:dyDescent="0.7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4.25" hidden="1" x14ac:dyDescent="0.7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4.25" hidden="1" x14ac:dyDescent="0.7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4.25" hidden="1" x14ac:dyDescent="0.7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59" hidden="1" x14ac:dyDescent="0.7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4.25" hidden="1" x14ac:dyDescent="0.7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29.5" hidden="1" x14ac:dyDescent="0.7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4.25" hidden="1" x14ac:dyDescent="0.7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4.25" hidden="1" x14ac:dyDescent="0.7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59" hidden="1" x14ac:dyDescent="0.7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4.25" hidden="1" x14ac:dyDescent="0.7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59" hidden="1" x14ac:dyDescent="0.7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4.25" hidden="1" x14ac:dyDescent="0.7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36">ROUND(E578/D578*100,0)</f>
        <v>0</v>
      </c>
      <c r="P578">
        <f t="shared" ref="P578:P641" si="37">IFERROR(ROUND(E578/L578,2),0)</f>
        <v>1</v>
      </c>
      <c r="Q578" s="14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4.25" hidden="1" x14ac:dyDescent="0.7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36"/>
        <v>0</v>
      </c>
      <c r="P579">
        <f t="shared" si="37"/>
        <v>10</v>
      </c>
      <c r="Q579" s="14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29.5" hidden="1" x14ac:dyDescent="0.7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29.5" hidden="1" x14ac:dyDescent="0.7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4.25" hidden="1" x14ac:dyDescent="0.7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4.25" hidden="1" x14ac:dyDescent="0.7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59" hidden="1" x14ac:dyDescent="0.7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4.25" hidden="1" x14ac:dyDescent="0.7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44.25" hidden="1" x14ac:dyDescent="0.7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4.25" hidden="1" x14ac:dyDescent="0.7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4.25" hidden="1" x14ac:dyDescent="0.7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3.75" hidden="1" x14ac:dyDescent="0.7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4.25" hidden="1" x14ac:dyDescent="0.7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7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59" hidden="1" x14ac:dyDescent="0.7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4.25" hidden="1" x14ac:dyDescent="0.7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4.25" hidden="1" x14ac:dyDescent="0.7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59" hidden="1" x14ac:dyDescent="0.7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29.5" hidden="1" x14ac:dyDescent="0.7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4.25" hidden="1" x14ac:dyDescent="0.7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44.25" hidden="1" x14ac:dyDescent="0.7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4.25" hidden="1" x14ac:dyDescent="0.7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29.5" hidden="1" x14ac:dyDescent="0.7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4.25" hidden="1" x14ac:dyDescent="0.7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29.5" hidden="1" x14ac:dyDescent="0.7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4.25" hidden="1" x14ac:dyDescent="0.7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4.25" hidden="1" x14ac:dyDescent="0.7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4.25" hidden="1" x14ac:dyDescent="0.7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4.25" hidden="1" x14ac:dyDescent="0.7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29.5" hidden="1" x14ac:dyDescent="0.7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59" hidden="1" x14ac:dyDescent="0.7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4.25" hidden="1" x14ac:dyDescent="0.7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4.25" hidden="1" x14ac:dyDescent="0.7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4.25" hidden="1" x14ac:dyDescent="0.7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4.25" hidden="1" x14ac:dyDescent="0.7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4.25" hidden="1" x14ac:dyDescent="0.7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29.5" hidden="1" x14ac:dyDescent="0.7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4.25" hidden="1" x14ac:dyDescent="0.7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4.25" hidden="1" x14ac:dyDescent="0.7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4.25" hidden="1" x14ac:dyDescent="0.7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4.25" hidden="1" x14ac:dyDescent="0.7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59" hidden="1" x14ac:dyDescent="0.7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4.25" hidden="1" x14ac:dyDescent="0.7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29.5" hidden="1" x14ac:dyDescent="0.7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4.25" hidden="1" x14ac:dyDescent="0.7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4.25" hidden="1" x14ac:dyDescent="0.7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4.25" hidden="1" x14ac:dyDescent="0.7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59" hidden="1" x14ac:dyDescent="0.7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4.25" hidden="1" x14ac:dyDescent="0.7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4.25" hidden="1" x14ac:dyDescent="0.7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4.25" hidden="1" x14ac:dyDescent="0.7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4.25" hidden="1" x14ac:dyDescent="0.7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4.25" hidden="1" x14ac:dyDescent="0.7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4.25" hidden="1" x14ac:dyDescent="0.7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59" hidden="1" x14ac:dyDescent="0.7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29.5" hidden="1" x14ac:dyDescent="0.7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44.25" hidden="1" x14ac:dyDescent="0.7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4.25" hidden="1" x14ac:dyDescent="0.7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29.5" hidden="1" x14ac:dyDescent="0.7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29.5" hidden="1" x14ac:dyDescent="0.7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4.25" hidden="1" x14ac:dyDescent="0.7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4.25" hidden="1" x14ac:dyDescent="0.7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7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29.5" hidden="1" x14ac:dyDescent="0.7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4.25" hidden="1" x14ac:dyDescent="0.7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40">ROUND(E642/D642*100,0)</f>
        <v>144</v>
      </c>
      <c r="P642">
        <f t="shared" ref="P642:P705" si="41">IFERROR(ROUND(E642/L642,2),0)</f>
        <v>50.5</v>
      </c>
      <c r="Q642" s="14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4.25" hidden="1" x14ac:dyDescent="0.7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40"/>
        <v>119</v>
      </c>
      <c r="P643">
        <f t="shared" si="41"/>
        <v>151.32</v>
      </c>
      <c r="Q643" s="14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4.25" hidden="1" x14ac:dyDescent="0.7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44.25" hidden="1" x14ac:dyDescent="0.7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4.25" hidden="1" x14ac:dyDescent="0.7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29.5" hidden="1" x14ac:dyDescent="0.7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4.25" hidden="1" x14ac:dyDescent="0.7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4.25" hidden="1" x14ac:dyDescent="0.7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29.5" hidden="1" x14ac:dyDescent="0.7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4.25" hidden="1" x14ac:dyDescent="0.7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4.25" hidden="1" x14ac:dyDescent="0.7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4.25" hidden="1" x14ac:dyDescent="0.7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59" hidden="1" x14ac:dyDescent="0.7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59" hidden="1" x14ac:dyDescent="0.7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4.25" hidden="1" x14ac:dyDescent="0.7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4.25" hidden="1" x14ac:dyDescent="0.7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4.25" hidden="1" x14ac:dyDescent="0.7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4.25" hidden="1" x14ac:dyDescent="0.7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4.25" hidden="1" x14ac:dyDescent="0.7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7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4.25" hidden="1" x14ac:dyDescent="0.7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4.25" hidden="1" x14ac:dyDescent="0.7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4.25" hidden="1" x14ac:dyDescent="0.7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4.25" hidden="1" x14ac:dyDescent="0.7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4.25" hidden="1" x14ac:dyDescent="0.7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4.25" hidden="1" x14ac:dyDescent="0.7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4.25" hidden="1" x14ac:dyDescent="0.7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59" hidden="1" x14ac:dyDescent="0.7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4.25" hidden="1" x14ac:dyDescent="0.7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59" hidden="1" x14ac:dyDescent="0.7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59" hidden="1" x14ac:dyDescent="0.7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59" hidden="1" x14ac:dyDescent="0.7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4.25" hidden="1" x14ac:dyDescent="0.7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59" hidden="1" x14ac:dyDescent="0.7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29.5" hidden="1" x14ac:dyDescent="0.7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4.25" hidden="1" x14ac:dyDescent="0.7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59" hidden="1" x14ac:dyDescent="0.7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59" hidden="1" x14ac:dyDescent="0.7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4.25" hidden="1" x14ac:dyDescent="0.7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4.25" hidden="1" x14ac:dyDescent="0.7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59" hidden="1" x14ac:dyDescent="0.7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4.25" hidden="1" x14ac:dyDescent="0.7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4.25" hidden="1" x14ac:dyDescent="0.7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4.25" hidden="1" x14ac:dyDescent="0.7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29.5" hidden="1" x14ac:dyDescent="0.7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4.25" hidden="1" x14ac:dyDescent="0.7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59" hidden="1" x14ac:dyDescent="0.7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4.25" hidden="1" x14ac:dyDescent="0.7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4.25" hidden="1" x14ac:dyDescent="0.7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4.25" hidden="1" x14ac:dyDescent="0.7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29.5" hidden="1" x14ac:dyDescent="0.7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4.25" hidden="1" x14ac:dyDescent="0.7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4.25" hidden="1" x14ac:dyDescent="0.7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44.25" hidden="1" x14ac:dyDescent="0.7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4.25" hidden="1" x14ac:dyDescent="0.7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59" hidden="1" x14ac:dyDescent="0.7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29.5" hidden="1" x14ac:dyDescent="0.7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4.25" hidden="1" x14ac:dyDescent="0.7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4.25" hidden="1" x14ac:dyDescent="0.7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4.25" hidden="1" x14ac:dyDescent="0.7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4.25" hidden="1" x14ac:dyDescent="0.7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4.25" hidden="1" x14ac:dyDescent="0.7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4.25" hidden="1" x14ac:dyDescent="0.7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4.25" hidden="1" x14ac:dyDescent="0.7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4.25" hidden="1" x14ac:dyDescent="0.7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44">ROUND(E706/D706*100,0)</f>
        <v>1</v>
      </c>
      <c r="P706">
        <f t="shared" ref="P706:P769" si="45">IFERROR(ROUND(E706/L706,2),0)</f>
        <v>120.25</v>
      </c>
      <c r="Q706" s="14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29.5" hidden="1" x14ac:dyDescent="0.7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44"/>
        <v>1</v>
      </c>
      <c r="P707">
        <f t="shared" si="45"/>
        <v>195.4</v>
      </c>
      <c r="Q707" s="14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4.25" hidden="1" x14ac:dyDescent="0.7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4.25" hidden="1" x14ac:dyDescent="0.7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4.25" hidden="1" x14ac:dyDescent="0.7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29.5" hidden="1" x14ac:dyDescent="0.7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29.5" hidden="1" x14ac:dyDescent="0.7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59" hidden="1" x14ac:dyDescent="0.7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59" hidden="1" x14ac:dyDescent="0.7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4.25" hidden="1" x14ac:dyDescent="0.7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4.25" hidden="1" x14ac:dyDescent="0.7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59" hidden="1" x14ac:dyDescent="0.7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4.25" hidden="1" x14ac:dyDescent="0.7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idden="1" x14ac:dyDescent="0.7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4.25" hidden="1" x14ac:dyDescent="0.7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4.25" hidden="1" x14ac:dyDescent="0.7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4.25" hidden="1" x14ac:dyDescent="0.7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59" hidden="1" x14ac:dyDescent="0.7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4.25" hidden="1" x14ac:dyDescent="0.7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29.5" hidden="1" x14ac:dyDescent="0.7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4.25" hidden="1" x14ac:dyDescent="0.7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4.25" hidden="1" x14ac:dyDescent="0.7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4.25" hidden="1" x14ac:dyDescent="0.7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59" hidden="1" x14ac:dyDescent="0.7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4.25" hidden="1" x14ac:dyDescent="0.7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4.25" hidden="1" x14ac:dyDescent="0.7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29.5" hidden="1" x14ac:dyDescent="0.7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4.25" hidden="1" x14ac:dyDescent="0.7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4.25" hidden="1" x14ac:dyDescent="0.7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59" hidden="1" x14ac:dyDescent="0.7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44.25" hidden="1" x14ac:dyDescent="0.7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4.25" hidden="1" x14ac:dyDescent="0.7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4.25" hidden="1" x14ac:dyDescent="0.7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4.25" hidden="1" x14ac:dyDescent="0.7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29.5" hidden="1" x14ac:dyDescent="0.7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4.25" hidden="1" x14ac:dyDescent="0.7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59" hidden="1" x14ac:dyDescent="0.7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29.5" hidden="1" x14ac:dyDescent="0.7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59" hidden="1" x14ac:dyDescent="0.7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4.25" hidden="1" x14ac:dyDescent="0.7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44.25" hidden="1" x14ac:dyDescent="0.7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4.25" hidden="1" x14ac:dyDescent="0.7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29.5" hidden="1" x14ac:dyDescent="0.7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4.25" hidden="1" x14ac:dyDescent="0.7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4.25" hidden="1" x14ac:dyDescent="0.7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4.25" hidden="1" x14ac:dyDescent="0.7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4.25" hidden="1" x14ac:dyDescent="0.7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4.25" hidden="1" x14ac:dyDescent="0.7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59" hidden="1" x14ac:dyDescent="0.7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4.25" hidden="1" x14ac:dyDescent="0.7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4.25" hidden="1" x14ac:dyDescent="0.7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4.25" hidden="1" x14ac:dyDescent="0.7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4.25" hidden="1" x14ac:dyDescent="0.7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4.25" hidden="1" x14ac:dyDescent="0.7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29.5" hidden="1" x14ac:dyDescent="0.7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4.25" hidden="1" x14ac:dyDescent="0.7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4.25" hidden="1" x14ac:dyDescent="0.7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4.25" hidden="1" x14ac:dyDescent="0.7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4.25" hidden="1" x14ac:dyDescent="0.7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4.25" hidden="1" x14ac:dyDescent="0.7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4.25" hidden="1" x14ac:dyDescent="0.7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4.25" hidden="1" x14ac:dyDescent="0.7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4.25" hidden="1" x14ac:dyDescent="0.7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59" hidden="1" x14ac:dyDescent="0.7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4.25" hidden="1" x14ac:dyDescent="0.7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48">ROUND(E770/D770*100,0)</f>
        <v>0</v>
      </c>
      <c r="P770">
        <f t="shared" ref="P770:P833" si="49">IFERROR(ROUND(E770/L770,2),0)</f>
        <v>0</v>
      </c>
      <c r="Q770" s="14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59" hidden="1" x14ac:dyDescent="0.7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48"/>
        <v>41</v>
      </c>
      <c r="P771">
        <f t="shared" si="49"/>
        <v>31.85</v>
      </c>
      <c r="Q771" s="14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4.25" hidden="1" x14ac:dyDescent="0.7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4.25" hidden="1" x14ac:dyDescent="0.7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59" hidden="1" x14ac:dyDescent="0.7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4.25" hidden="1" x14ac:dyDescent="0.7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4.25" hidden="1" x14ac:dyDescent="0.7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4.25" hidden="1" x14ac:dyDescent="0.7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4.25" hidden="1" x14ac:dyDescent="0.7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59" hidden="1" x14ac:dyDescent="0.7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4.25" hidden="1" x14ac:dyDescent="0.7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59" hidden="1" x14ac:dyDescent="0.7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44.25" hidden="1" x14ac:dyDescent="0.7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4.25" hidden="1" x14ac:dyDescent="0.7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4.25" hidden="1" x14ac:dyDescent="0.7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4.25" hidden="1" x14ac:dyDescent="0.7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4.25" hidden="1" x14ac:dyDescent="0.7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4.25" hidden="1" x14ac:dyDescent="0.7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4.25" hidden="1" x14ac:dyDescent="0.7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4.25" hidden="1" x14ac:dyDescent="0.7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4.25" hidden="1" x14ac:dyDescent="0.7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4.25" hidden="1" x14ac:dyDescent="0.7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4.25" hidden="1" x14ac:dyDescent="0.7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4.25" hidden="1" x14ac:dyDescent="0.7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29.5" hidden="1" x14ac:dyDescent="0.7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4.25" hidden="1" x14ac:dyDescent="0.7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4.25" hidden="1" x14ac:dyDescent="0.7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4.25" hidden="1" x14ac:dyDescent="0.7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59" hidden="1" x14ac:dyDescent="0.7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4.25" hidden="1" x14ac:dyDescent="0.7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4.25" hidden="1" x14ac:dyDescent="0.7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4.25" hidden="1" x14ac:dyDescent="0.7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4.25" hidden="1" x14ac:dyDescent="0.7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4.25" hidden="1" x14ac:dyDescent="0.7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59" hidden="1" x14ac:dyDescent="0.7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4.25" hidden="1" x14ac:dyDescent="0.7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4.25" hidden="1" x14ac:dyDescent="0.7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4.25" hidden="1" x14ac:dyDescent="0.7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idden="1" x14ac:dyDescent="0.7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29.5" hidden="1" x14ac:dyDescent="0.7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4.25" hidden="1" x14ac:dyDescent="0.7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4.25" hidden="1" x14ac:dyDescent="0.7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4.25" hidden="1" x14ac:dyDescent="0.7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29.5" hidden="1" x14ac:dyDescent="0.7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4.25" hidden="1" x14ac:dyDescent="0.7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29.5" hidden="1" x14ac:dyDescent="0.7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4.25" hidden="1" x14ac:dyDescent="0.7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29.5" hidden="1" x14ac:dyDescent="0.7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29.5" hidden="1" x14ac:dyDescent="0.7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4.25" hidden="1" x14ac:dyDescent="0.7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4.25" hidden="1" x14ac:dyDescent="0.7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29.5" hidden="1" x14ac:dyDescent="0.7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4.25" hidden="1" x14ac:dyDescent="0.7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4.25" hidden="1" x14ac:dyDescent="0.7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44.25" hidden="1" x14ac:dyDescent="0.7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4.25" hidden="1" x14ac:dyDescent="0.7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59" hidden="1" x14ac:dyDescent="0.7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29.5" hidden="1" x14ac:dyDescent="0.7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4.25" hidden="1" x14ac:dyDescent="0.7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59" hidden="1" x14ac:dyDescent="0.7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59" hidden="1" x14ac:dyDescent="0.7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59" hidden="1" x14ac:dyDescent="0.7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4.25" hidden="1" x14ac:dyDescent="0.7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29.5" hidden="1" x14ac:dyDescent="0.7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4.25" hidden="1" x14ac:dyDescent="0.7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52">ROUND(E834/D834*100,0)</f>
        <v>101</v>
      </c>
      <c r="P834">
        <f t="shared" ref="P834:P897" si="53">IFERROR(ROUND(E834/L834,2),0)</f>
        <v>97.99</v>
      </c>
      <c r="Q834" s="14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7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52"/>
        <v>102</v>
      </c>
      <c r="P835">
        <f t="shared" si="53"/>
        <v>148.78</v>
      </c>
      <c r="Q835" s="14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59" hidden="1" x14ac:dyDescent="0.7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4.25" hidden="1" x14ac:dyDescent="0.7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7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44.25" hidden="1" x14ac:dyDescent="0.7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4.25" hidden="1" x14ac:dyDescent="0.7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4.25" hidden="1" x14ac:dyDescent="0.7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4.25" hidden="1" x14ac:dyDescent="0.7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59" hidden="1" x14ac:dyDescent="0.7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4.25" hidden="1" x14ac:dyDescent="0.7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4.25" hidden="1" x14ac:dyDescent="0.7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59" hidden="1" x14ac:dyDescent="0.7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4.25" hidden="1" x14ac:dyDescent="0.7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4.25" hidden="1" x14ac:dyDescent="0.7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29.5" hidden="1" x14ac:dyDescent="0.7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4.25" hidden="1" x14ac:dyDescent="0.7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59" hidden="1" x14ac:dyDescent="0.7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4.25" hidden="1" x14ac:dyDescent="0.7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4.25" hidden="1" x14ac:dyDescent="0.7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29.5" hidden="1" x14ac:dyDescent="0.7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4.25" hidden="1" x14ac:dyDescent="0.7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4.25" hidden="1" x14ac:dyDescent="0.7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29.5" hidden="1" x14ac:dyDescent="0.7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59" hidden="1" x14ac:dyDescent="0.7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44.25" hidden="1" x14ac:dyDescent="0.7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4.25" hidden="1" x14ac:dyDescent="0.7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4.25" hidden="1" x14ac:dyDescent="0.7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4.25" hidden="1" x14ac:dyDescent="0.7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4.25" hidden="1" x14ac:dyDescent="0.7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4.25" hidden="1" x14ac:dyDescent="0.7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4.25" hidden="1" x14ac:dyDescent="0.7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4.25" hidden="1" x14ac:dyDescent="0.7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4.25" hidden="1" x14ac:dyDescent="0.7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4.25" hidden="1" x14ac:dyDescent="0.7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59" hidden="1" x14ac:dyDescent="0.7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59" hidden="1" x14ac:dyDescent="0.7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59" hidden="1" x14ac:dyDescent="0.7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4.25" hidden="1" x14ac:dyDescent="0.7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4.25" hidden="1" x14ac:dyDescent="0.7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4.25" hidden="1" x14ac:dyDescent="0.7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29.5" hidden="1" x14ac:dyDescent="0.7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59" hidden="1" x14ac:dyDescent="0.7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59" hidden="1" x14ac:dyDescent="0.7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29.5" hidden="1" x14ac:dyDescent="0.7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4.25" hidden="1" x14ac:dyDescent="0.7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4.25" hidden="1" x14ac:dyDescent="0.7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4.25" hidden="1" x14ac:dyDescent="0.7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4.25" hidden="1" x14ac:dyDescent="0.7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4.25" hidden="1" x14ac:dyDescent="0.7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4.25" hidden="1" x14ac:dyDescent="0.7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59" hidden="1" x14ac:dyDescent="0.7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4.25" hidden="1" x14ac:dyDescent="0.7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4.25" hidden="1" x14ac:dyDescent="0.7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59" hidden="1" x14ac:dyDescent="0.7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4.25" hidden="1" x14ac:dyDescent="0.7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59" hidden="1" x14ac:dyDescent="0.7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4.25" hidden="1" x14ac:dyDescent="0.7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59" hidden="1" x14ac:dyDescent="0.7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4.25" hidden="1" x14ac:dyDescent="0.7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4.25" hidden="1" x14ac:dyDescent="0.7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4.25" hidden="1" x14ac:dyDescent="0.7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4.25" hidden="1" x14ac:dyDescent="0.7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59" hidden="1" x14ac:dyDescent="0.7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4.25" hidden="1" x14ac:dyDescent="0.7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56">ROUND(E898/D898*100,0)</f>
        <v>40</v>
      </c>
      <c r="P898">
        <f t="shared" ref="P898:P961" si="57">IFERROR(ROUND(E898/L898,2),0)</f>
        <v>44.44</v>
      </c>
      <c r="Q898" s="14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4.25" hidden="1" x14ac:dyDescent="0.7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56"/>
        <v>0</v>
      </c>
      <c r="P899">
        <f t="shared" si="57"/>
        <v>0</v>
      </c>
      <c r="Q899" s="14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4.25" hidden="1" x14ac:dyDescent="0.7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4.25" hidden="1" x14ac:dyDescent="0.7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29.5" hidden="1" x14ac:dyDescent="0.7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59" hidden="1" x14ac:dyDescent="0.7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59" hidden="1" x14ac:dyDescent="0.7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4.25" hidden="1" x14ac:dyDescent="0.7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4.25" hidden="1" x14ac:dyDescent="0.7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4.25" hidden="1" x14ac:dyDescent="0.7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29.5" hidden="1" x14ac:dyDescent="0.7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44.25" hidden="1" x14ac:dyDescent="0.7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4.25" hidden="1" x14ac:dyDescent="0.7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59" hidden="1" x14ac:dyDescent="0.7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4.25" hidden="1" x14ac:dyDescent="0.7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4.25" hidden="1" x14ac:dyDescent="0.7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4.25" hidden="1" x14ac:dyDescent="0.7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4.25" hidden="1" x14ac:dyDescent="0.7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4.25" hidden="1" x14ac:dyDescent="0.7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4.25" hidden="1" x14ac:dyDescent="0.7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4.25" hidden="1" x14ac:dyDescent="0.7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4.25" hidden="1" x14ac:dyDescent="0.7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59" hidden="1" x14ac:dyDescent="0.7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7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4.25" hidden="1" x14ac:dyDescent="0.7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4.25" hidden="1" x14ac:dyDescent="0.7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4.25" hidden="1" x14ac:dyDescent="0.7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4.25" hidden="1" x14ac:dyDescent="0.7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4.25" hidden="1" x14ac:dyDescent="0.7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4.25" hidden="1" x14ac:dyDescent="0.7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59" hidden="1" x14ac:dyDescent="0.7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29.5" hidden="1" x14ac:dyDescent="0.7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4.25" hidden="1" x14ac:dyDescent="0.7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4.25" hidden="1" x14ac:dyDescent="0.7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59" hidden="1" x14ac:dyDescent="0.7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4.25" hidden="1" x14ac:dyDescent="0.7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29.5" hidden="1" x14ac:dyDescent="0.7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4.25" hidden="1" x14ac:dyDescent="0.7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4.25" hidden="1" x14ac:dyDescent="0.7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4.25" hidden="1" x14ac:dyDescent="0.7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4.25" hidden="1" x14ac:dyDescent="0.7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4.25" hidden="1" x14ac:dyDescent="0.7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4.25" hidden="1" x14ac:dyDescent="0.7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4.25" hidden="1" x14ac:dyDescent="0.7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4.25" hidden="1" x14ac:dyDescent="0.7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59" hidden="1" x14ac:dyDescent="0.7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59" hidden="1" x14ac:dyDescent="0.7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29.5" hidden="1" x14ac:dyDescent="0.7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4.25" hidden="1" x14ac:dyDescent="0.7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4.25" hidden="1" x14ac:dyDescent="0.7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44.25" hidden="1" x14ac:dyDescent="0.7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59" hidden="1" x14ac:dyDescent="0.7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59" hidden="1" x14ac:dyDescent="0.7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4.25" hidden="1" x14ac:dyDescent="0.7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4.25" hidden="1" x14ac:dyDescent="0.7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7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29.5" hidden="1" x14ac:dyDescent="0.7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4.25" hidden="1" x14ac:dyDescent="0.7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4.25" hidden="1" x14ac:dyDescent="0.7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4.25" hidden="1" x14ac:dyDescent="0.7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59" hidden="1" x14ac:dyDescent="0.7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29.5" hidden="1" x14ac:dyDescent="0.7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59" hidden="1" x14ac:dyDescent="0.7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4.25" hidden="1" x14ac:dyDescent="0.7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4.25" hidden="1" x14ac:dyDescent="0.7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60">ROUND(E962/D962*100,0)</f>
        <v>46</v>
      </c>
      <c r="P962">
        <f t="shared" ref="P962:P1025" si="61">IFERROR(ROUND(E962/L962,2),0)</f>
        <v>136.46</v>
      </c>
      <c r="Q962" s="14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4.25" hidden="1" x14ac:dyDescent="0.7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60"/>
        <v>42</v>
      </c>
      <c r="P963">
        <f t="shared" si="61"/>
        <v>364.35</v>
      </c>
      <c r="Q963" s="14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4.25" hidden="1" x14ac:dyDescent="0.7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29.5" hidden="1" x14ac:dyDescent="0.7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4.25" hidden="1" x14ac:dyDescent="0.7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4.25" hidden="1" x14ac:dyDescent="0.7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4.25" hidden="1" x14ac:dyDescent="0.7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4.25" hidden="1" x14ac:dyDescent="0.7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4.25" hidden="1" x14ac:dyDescent="0.7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29.5" hidden="1" x14ac:dyDescent="0.7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59" hidden="1" x14ac:dyDescent="0.7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4.25" hidden="1" x14ac:dyDescent="0.7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4.25" hidden="1" x14ac:dyDescent="0.7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4.25" hidden="1" x14ac:dyDescent="0.7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4.25" hidden="1" x14ac:dyDescent="0.7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4.25" hidden="1" x14ac:dyDescent="0.7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4.25" hidden="1" x14ac:dyDescent="0.7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4.25" hidden="1" x14ac:dyDescent="0.7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4.25" hidden="1" x14ac:dyDescent="0.7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4.25" hidden="1" x14ac:dyDescent="0.7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59" hidden="1" x14ac:dyDescent="0.7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59" hidden="1" x14ac:dyDescent="0.7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29.5" hidden="1" x14ac:dyDescent="0.7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59" hidden="1" x14ac:dyDescent="0.7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73.75" hidden="1" x14ac:dyDescent="0.7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4.25" hidden="1" x14ac:dyDescent="0.7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59" hidden="1" x14ac:dyDescent="0.7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4.25" hidden="1" x14ac:dyDescent="0.7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59" hidden="1" x14ac:dyDescent="0.7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29.5" hidden="1" x14ac:dyDescent="0.7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4.25" hidden="1" x14ac:dyDescent="0.7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3.75" hidden="1" x14ac:dyDescent="0.7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4.25" hidden="1" x14ac:dyDescent="0.7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4.25" hidden="1" x14ac:dyDescent="0.7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59" hidden="1" x14ac:dyDescent="0.7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4.25" hidden="1" x14ac:dyDescent="0.7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44.25" hidden="1" x14ac:dyDescent="0.7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29.5" hidden="1" x14ac:dyDescent="0.7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4.25" hidden="1" x14ac:dyDescent="0.7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4.25" hidden="1" x14ac:dyDescent="0.7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4.25" hidden="1" x14ac:dyDescent="0.7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59" hidden="1" x14ac:dyDescent="0.7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4.25" hidden="1" x14ac:dyDescent="0.7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4.25" hidden="1" x14ac:dyDescent="0.7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29.5" hidden="1" x14ac:dyDescent="0.7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44.25" hidden="1" x14ac:dyDescent="0.7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4.25" hidden="1" x14ac:dyDescent="0.7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4.25" hidden="1" x14ac:dyDescent="0.7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4.25" hidden="1" x14ac:dyDescent="0.7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59" hidden="1" x14ac:dyDescent="0.7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4.25" hidden="1" x14ac:dyDescent="0.7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4.25" hidden="1" x14ac:dyDescent="0.7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59" hidden="1" x14ac:dyDescent="0.7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4.25" hidden="1" x14ac:dyDescent="0.7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29.5" hidden="1" x14ac:dyDescent="0.7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29.5" hidden="1" x14ac:dyDescent="0.7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4.25" hidden="1" x14ac:dyDescent="0.7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59" hidden="1" x14ac:dyDescent="0.7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4.25" hidden="1" x14ac:dyDescent="0.7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44.25" hidden="1" x14ac:dyDescent="0.7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4.25" hidden="1" x14ac:dyDescent="0.7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4.25" hidden="1" x14ac:dyDescent="0.7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29.5" hidden="1" x14ac:dyDescent="0.7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4.25" hidden="1" x14ac:dyDescent="0.7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4.25" hidden="1" x14ac:dyDescent="0.7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64">ROUND(E1026/D1026*100,0)</f>
        <v>119</v>
      </c>
      <c r="P1026">
        <f t="shared" ref="P1026:P1089" si="65">IFERROR(ROUND(E1026/L1026,2),0)</f>
        <v>388.98</v>
      </c>
      <c r="Q1026" s="14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29.5" hidden="1" x14ac:dyDescent="0.7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64"/>
        <v>110</v>
      </c>
      <c r="P1027">
        <f t="shared" si="65"/>
        <v>71.849999999999994</v>
      </c>
      <c r="Q1027" s="14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59" hidden="1" x14ac:dyDescent="0.7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4.25" hidden="1" x14ac:dyDescent="0.7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4.25" hidden="1" x14ac:dyDescent="0.7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29.5" hidden="1" x14ac:dyDescent="0.7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29.5" hidden="1" x14ac:dyDescent="0.7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59" hidden="1" x14ac:dyDescent="0.7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29.5" hidden="1" x14ac:dyDescent="0.7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4.25" hidden="1" x14ac:dyDescent="0.7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4.25" hidden="1" x14ac:dyDescent="0.7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4.25" hidden="1" x14ac:dyDescent="0.7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4.25" hidden="1" x14ac:dyDescent="0.7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4.25" hidden="1" x14ac:dyDescent="0.7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4.25" hidden="1" x14ac:dyDescent="0.7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4.25" hidden="1" x14ac:dyDescent="0.7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4.25" hidden="1" x14ac:dyDescent="0.7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4.25" hidden="1" x14ac:dyDescent="0.7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4.25" hidden="1" x14ac:dyDescent="0.7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4.25" hidden="1" x14ac:dyDescent="0.7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4.25" hidden="1" x14ac:dyDescent="0.7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4.25" hidden="1" x14ac:dyDescent="0.7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4.25" hidden="1" x14ac:dyDescent="0.7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4.25" hidden="1" x14ac:dyDescent="0.7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4.25" hidden="1" x14ac:dyDescent="0.7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7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29.5" hidden="1" x14ac:dyDescent="0.7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4.25" hidden="1" x14ac:dyDescent="0.7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59" hidden="1" x14ac:dyDescent="0.7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4.25" hidden="1" x14ac:dyDescent="0.7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59" hidden="1" x14ac:dyDescent="0.7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4.25" hidden="1" x14ac:dyDescent="0.7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59" hidden="1" x14ac:dyDescent="0.7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4.25" hidden="1" x14ac:dyDescent="0.7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4.25" hidden="1" x14ac:dyDescent="0.7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7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4.25" hidden="1" x14ac:dyDescent="0.7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29.5" hidden="1" x14ac:dyDescent="0.7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idden="1" x14ac:dyDescent="0.7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4.25" hidden="1" x14ac:dyDescent="0.7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4.25" hidden="1" x14ac:dyDescent="0.7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4.25" hidden="1" x14ac:dyDescent="0.7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4.25" hidden="1" x14ac:dyDescent="0.7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4.25" hidden="1" x14ac:dyDescent="0.7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59" hidden="1" x14ac:dyDescent="0.7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4.25" hidden="1" x14ac:dyDescent="0.7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4.25" hidden="1" x14ac:dyDescent="0.7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4.25" hidden="1" x14ac:dyDescent="0.7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4.25" hidden="1" x14ac:dyDescent="0.7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29.5" hidden="1" x14ac:dyDescent="0.7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59" hidden="1" x14ac:dyDescent="0.7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29.5" hidden="1" x14ac:dyDescent="0.7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4.25" hidden="1" x14ac:dyDescent="0.7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4.25" hidden="1" x14ac:dyDescent="0.7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59" hidden="1" x14ac:dyDescent="0.7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4.25" hidden="1" x14ac:dyDescent="0.7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4.25" hidden="1" x14ac:dyDescent="0.7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4.25" hidden="1" x14ac:dyDescent="0.7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44.25" hidden="1" x14ac:dyDescent="0.7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59" hidden="1" x14ac:dyDescent="0.7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7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4.25" hidden="1" x14ac:dyDescent="0.7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7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4.25" hidden="1" x14ac:dyDescent="0.7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29.5" hidden="1" x14ac:dyDescent="0.7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68">ROUND(E1090/D1090*100,0)</f>
        <v>14</v>
      </c>
      <c r="P1090">
        <f t="shared" ref="P1090:P1153" si="69">IFERROR(ROUND(E1090/L1090,2),0)</f>
        <v>43.42</v>
      </c>
      <c r="Q1090" s="14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29.5" hidden="1" x14ac:dyDescent="0.7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68"/>
        <v>8</v>
      </c>
      <c r="P1091">
        <f t="shared" si="69"/>
        <v>23.96</v>
      </c>
      <c r="Q1091" s="14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4.25" hidden="1" x14ac:dyDescent="0.7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4.25" hidden="1" x14ac:dyDescent="0.7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59" hidden="1" x14ac:dyDescent="0.7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4.25" hidden="1" x14ac:dyDescent="0.7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4.25" hidden="1" x14ac:dyDescent="0.7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4.25" hidden="1" x14ac:dyDescent="0.7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4.25" hidden="1" x14ac:dyDescent="0.7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4.25" hidden="1" x14ac:dyDescent="0.7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29.5" hidden="1" x14ac:dyDescent="0.7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59" hidden="1" x14ac:dyDescent="0.7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4.25" hidden="1" x14ac:dyDescent="0.7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29.5" hidden="1" x14ac:dyDescent="0.7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4.25" hidden="1" x14ac:dyDescent="0.7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4.25" hidden="1" x14ac:dyDescent="0.7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4.25" hidden="1" x14ac:dyDescent="0.7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59" hidden="1" x14ac:dyDescent="0.7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4.25" hidden="1" x14ac:dyDescent="0.7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59" hidden="1" x14ac:dyDescent="0.7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59" hidden="1" x14ac:dyDescent="0.7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4.25" hidden="1" x14ac:dyDescent="0.7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4.25" hidden="1" x14ac:dyDescent="0.7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4.25" hidden="1" x14ac:dyDescent="0.7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4.25" hidden="1" x14ac:dyDescent="0.7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4.25" hidden="1" x14ac:dyDescent="0.7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4.25" hidden="1" x14ac:dyDescent="0.7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4.25" hidden="1" x14ac:dyDescent="0.7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44.25" hidden="1" x14ac:dyDescent="0.7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4.25" hidden="1" x14ac:dyDescent="0.7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4.25" hidden="1" x14ac:dyDescent="0.7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59" hidden="1" x14ac:dyDescent="0.7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44.25" hidden="1" x14ac:dyDescent="0.7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4.25" hidden="1" x14ac:dyDescent="0.7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59" hidden="1" x14ac:dyDescent="0.7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4.25" hidden="1" x14ac:dyDescent="0.7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4.25" hidden="1" x14ac:dyDescent="0.7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59" hidden="1" x14ac:dyDescent="0.7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4.25" hidden="1" x14ac:dyDescent="0.7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59" hidden="1" x14ac:dyDescent="0.7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7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4.25" hidden="1" x14ac:dyDescent="0.7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4.25" hidden="1" x14ac:dyDescent="0.7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4.25" hidden="1" x14ac:dyDescent="0.7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4.25" hidden="1" x14ac:dyDescent="0.7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4.25" hidden="1" x14ac:dyDescent="0.7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4.25" hidden="1" x14ac:dyDescent="0.7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59" hidden="1" x14ac:dyDescent="0.7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4.25" hidden="1" x14ac:dyDescent="0.7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4.25" hidden="1" x14ac:dyDescent="0.7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4.25" hidden="1" x14ac:dyDescent="0.7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4.25" hidden="1" x14ac:dyDescent="0.7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4.25" hidden="1" x14ac:dyDescent="0.7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7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4.25" hidden="1" x14ac:dyDescent="0.7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4.25" hidden="1" x14ac:dyDescent="0.7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4.25" hidden="1" x14ac:dyDescent="0.7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4.25" hidden="1" x14ac:dyDescent="0.7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4.25" hidden="1" x14ac:dyDescent="0.7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4.25" hidden="1" x14ac:dyDescent="0.7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29.5" hidden="1" x14ac:dyDescent="0.7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29.5" hidden="1" x14ac:dyDescent="0.7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29.5" hidden="1" x14ac:dyDescent="0.7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59" hidden="1" x14ac:dyDescent="0.7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7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72">ROUND(E1154/D1154*100,0)</f>
        <v>6</v>
      </c>
      <c r="P1154">
        <f t="shared" ref="P1154:P1217" si="73">IFERROR(ROUND(E1154/L1154,2),0)</f>
        <v>60.73</v>
      </c>
      <c r="Q1154" s="14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29.5" hidden="1" x14ac:dyDescent="0.7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72"/>
        <v>1</v>
      </c>
      <c r="P1155">
        <f t="shared" si="73"/>
        <v>50</v>
      </c>
      <c r="Q1155" s="14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4.25" hidden="1" x14ac:dyDescent="0.7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4.25" hidden="1" x14ac:dyDescent="0.7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4.25" hidden="1" x14ac:dyDescent="0.7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4.25" hidden="1" x14ac:dyDescent="0.7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4.25" hidden="1" x14ac:dyDescent="0.7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4.25" hidden="1" x14ac:dyDescent="0.7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4.25" hidden="1" x14ac:dyDescent="0.7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4.25" hidden="1" x14ac:dyDescent="0.7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59" hidden="1" x14ac:dyDescent="0.7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4.25" hidden="1" x14ac:dyDescent="0.7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59" hidden="1" x14ac:dyDescent="0.7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4.25" hidden="1" x14ac:dyDescent="0.7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4.25" hidden="1" x14ac:dyDescent="0.7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4.25" hidden="1" x14ac:dyDescent="0.7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4.25" hidden="1" x14ac:dyDescent="0.7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4.25" hidden="1" x14ac:dyDescent="0.7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4.25" hidden="1" x14ac:dyDescent="0.7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4.25" hidden="1" x14ac:dyDescent="0.7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29.5" hidden="1" x14ac:dyDescent="0.7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4.25" hidden="1" x14ac:dyDescent="0.7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4.25" hidden="1" x14ac:dyDescent="0.7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4.25" hidden="1" x14ac:dyDescent="0.7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59" hidden="1" x14ac:dyDescent="0.7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4.25" hidden="1" x14ac:dyDescent="0.7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4.25" hidden="1" x14ac:dyDescent="0.7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4.25" hidden="1" x14ac:dyDescent="0.7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44.25" hidden="1" x14ac:dyDescent="0.7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29.5" hidden="1" x14ac:dyDescent="0.7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59" hidden="1" x14ac:dyDescent="0.7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4.25" hidden="1" x14ac:dyDescent="0.7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4.25" hidden="1" x14ac:dyDescent="0.7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59" hidden="1" x14ac:dyDescent="0.7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4.25" hidden="1" x14ac:dyDescent="0.7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4.25" hidden="1" x14ac:dyDescent="0.7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4.25" hidden="1" x14ac:dyDescent="0.7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4.25" hidden="1" x14ac:dyDescent="0.7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29.5" hidden="1" x14ac:dyDescent="0.7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4.25" hidden="1" x14ac:dyDescent="0.7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29.5" hidden="1" x14ac:dyDescent="0.7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59" hidden="1" x14ac:dyDescent="0.7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4.25" hidden="1" x14ac:dyDescent="0.7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59" hidden="1" x14ac:dyDescent="0.7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29.5" hidden="1" x14ac:dyDescent="0.7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59" hidden="1" x14ac:dyDescent="0.7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4.25" hidden="1" x14ac:dyDescent="0.7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4.25" hidden="1" x14ac:dyDescent="0.7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4.25" hidden="1" x14ac:dyDescent="0.7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4.25" hidden="1" x14ac:dyDescent="0.7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4.25" hidden="1" x14ac:dyDescent="0.7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4.25" hidden="1" x14ac:dyDescent="0.7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4.25" hidden="1" x14ac:dyDescent="0.7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4.25" hidden="1" x14ac:dyDescent="0.7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4.25" hidden="1" x14ac:dyDescent="0.7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29.5" hidden="1" x14ac:dyDescent="0.7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59" hidden="1" x14ac:dyDescent="0.7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4.25" hidden="1" x14ac:dyDescent="0.7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29.5" hidden="1" x14ac:dyDescent="0.7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4.25" hidden="1" x14ac:dyDescent="0.7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59" hidden="1" x14ac:dyDescent="0.7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59" hidden="1" x14ac:dyDescent="0.7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59" hidden="1" x14ac:dyDescent="0.7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4.25" hidden="1" x14ac:dyDescent="0.7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29.5" hidden="1" x14ac:dyDescent="0.7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76">ROUND(E1218/D1218*100,0)</f>
        <v>146</v>
      </c>
      <c r="P1218">
        <f t="shared" ref="P1218:P1281" si="77">IFERROR(ROUND(E1218/L1218,2),0)</f>
        <v>91.88</v>
      </c>
      <c r="Q1218" s="14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4.25" hidden="1" x14ac:dyDescent="0.7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76"/>
        <v>103</v>
      </c>
      <c r="P1219">
        <f t="shared" si="77"/>
        <v>148.57</v>
      </c>
      <c r="Q1219" s="14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59" hidden="1" x14ac:dyDescent="0.7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29.5" hidden="1" x14ac:dyDescent="0.7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4.25" hidden="1" x14ac:dyDescent="0.7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4.25" hidden="1" x14ac:dyDescent="0.7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29.5" hidden="1" x14ac:dyDescent="0.7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44.25" hidden="1" x14ac:dyDescent="0.7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29.5" hidden="1" x14ac:dyDescent="0.7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4.25" hidden="1" x14ac:dyDescent="0.7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4.25" hidden="1" x14ac:dyDescent="0.7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4.25" hidden="1" x14ac:dyDescent="0.7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4.25" hidden="1" x14ac:dyDescent="0.7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59" hidden="1" x14ac:dyDescent="0.7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4.25" hidden="1" x14ac:dyDescent="0.7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4.25" hidden="1" x14ac:dyDescent="0.7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4.25" hidden="1" x14ac:dyDescent="0.7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4.25" hidden="1" x14ac:dyDescent="0.7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4.25" hidden="1" x14ac:dyDescent="0.7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4.25" hidden="1" x14ac:dyDescent="0.7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idden="1" x14ac:dyDescent="0.7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59" hidden="1" x14ac:dyDescent="0.7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59" hidden="1" x14ac:dyDescent="0.7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29.5" hidden="1" x14ac:dyDescent="0.7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44.25" hidden="1" x14ac:dyDescent="0.7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59" hidden="1" x14ac:dyDescent="0.7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4.25" hidden="1" x14ac:dyDescent="0.7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4.25" hidden="1" x14ac:dyDescent="0.7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4.25" hidden="1" x14ac:dyDescent="0.7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4.25" hidden="1" x14ac:dyDescent="0.7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4.25" hidden="1" x14ac:dyDescent="0.7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29.5" hidden="1" x14ac:dyDescent="0.7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44.25" hidden="1" x14ac:dyDescent="0.7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4.25" hidden="1" x14ac:dyDescent="0.7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59" hidden="1" x14ac:dyDescent="0.7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29.5" hidden="1" x14ac:dyDescent="0.7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4.25" hidden="1" x14ac:dyDescent="0.7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59" hidden="1" x14ac:dyDescent="0.7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4.25" hidden="1" x14ac:dyDescent="0.7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4.25" hidden="1" x14ac:dyDescent="0.7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4.25" hidden="1" x14ac:dyDescent="0.7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4.25" hidden="1" x14ac:dyDescent="0.7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4.25" hidden="1" x14ac:dyDescent="0.7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44.25" hidden="1" x14ac:dyDescent="0.7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4.25" hidden="1" x14ac:dyDescent="0.7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44.25" hidden="1" x14ac:dyDescent="0.7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4.25" hidden="1" x14ac:dyDescent="0.7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29.5" hidden="1" x14ac:dyDescent="0.7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4.25" hidden="1" x14ac:dyDescent="0.7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59" hidden="1" x14ac:dyDescent="0.7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29.5" hidden="1" x14ac:dyDescent="0.7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4.25" hidden="1" x14ac:dyDescent="0.7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29.5" hidden="1" x14ac:dyDescent="0.7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4.25" hidden="1" x14ac:dyDescent="0.7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29.5" hidden="1" x14ac:dyDescent="0.7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4.25" hidden="1" x14ac:dyDescent="0.7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59" hidden="1" x14ac:dyDescent="0.7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4.25" hidden="1" x14ac:dyDescent="0.7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4.25" hidden="1" x14ac:dyDescent="0.7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4.25" hidden="1" x14ac:dyDescent="0.7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29.5" hidden="1" x14ac:dyDescent="0.7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4.25" hidden="1" x14ac:dyDescent="0.7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4.25" hidden="1" x14ac:dyDescent="0.7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4.25" hidden="1" x14ac:dyDescent="0.7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4.25" hidden="1" x14ac:dyDescent="0.7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80">ROUND(E1282/D1282*100,0)</f>
        <v>111</v>
      </c>
      <c r="P1282">
        <f t="shared" ref="P1282:P1345" si="81">IFERROR(ROUND(E1282/L1282,2),0)</f>
        <v>127.98</v>
      </c>
      <c r="Q1282" s="14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4.25" hidden="1" x14ac:dyDescent="0.7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80"/>
        <v>111</v>
      </c>
      <c r="P1283">
        <f t="shared" si="81"/>
        <v>104.73</v>
      </c>
      <c r="Q1283" s="14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59" hidden="1" x14ac:dyDescent="0.7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4.25" hidden="1" x14ac:dyDescent="0.7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4.25" hidden="1" x14ac:dyDescent="0.7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 s="12">
        <f t="shared" si="81"/>
        <v>65.16</v>
      </c>
      <c r="Q1286" s="14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4.25" hidden="1" x14ac:dyDescent="0.7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 s="12">
        <f t="shared" si="81"/>
        <v>32.270000000000003</v>
      </c>
      <c r="Q1287" s="14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4.25" hidden="1" x14ac:dyDescent="0.7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 s="12">
        <f t="shared" si="81"/>
        <v>81.25</v>
      </c>
      <c r="Q1288" s="14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73.75" hidden="1" x14ac:dyDescent="0.7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 s="12">
        <f t="shared" si="81"/>
        <v>24.2</v>
      </c>
      <c r="Q1289" s="14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59" hidden="1" x14ac:dyDescent="0.7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 s="12">
        <f t="shared" si="81"/>
        <v>65.87</v>
      </c>
      <c r="Q1290" s="14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4.25" hidden="1" x14ac:dyDescent="0.7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 s="12">
        <f t="shared" si="81"/>
        <v>36.08</v>
      </c>
      <c r="Q1291" s="14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29.5" hidden="1" x14ac:dyDescent="0.7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 s="12">
        <f t="shared" si="81"/>
        <v>44.19</v>
      </c>
      <c r="Q1292" s="14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4.25" hidden="1" x14ac:dyDescent="0.7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 s="12">
        <f t="shared" si="81"/>
        <v>104.07</v>
      </c>
      <c r="Q1293" s="14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59" hidden="1" x14ac:dyDescent="0.7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 s="12">
        <f t="shared" si="81"/>
        <v>35.96</v>
      </c>
      <c r="Q1294" s="14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59" hidden="1" x14ac:dyDescent="0.7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 s="12">
        <f t="shared" si="81"/>
        <v>127.79</v>
      </c>
      <c r="Q1295" s="14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4.25" hidden="1" x14ac:dyDescent="0.7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 s="12">
        <f t="shared" si="81"/>
        <v>27.73</v>
      </c>
      <c r="Q1296" s="14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4.25" hidden="1" x14ac:dyDescent="0.7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 s="12">
        <f t="shared" si="81"/>
        <v>39.83</v>
      </c>
      <c r="Q1297" s="14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59" hidden="1" x14ac:dyDescent="0.7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 s="12">
        <f t="shared" si="81"/>
        <v>52.17</v>
      </c>
      <c r="Q1298" s="14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4.25" hidden="1" x14ac:dyDescent="0.7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 s="12">
        <f t="shared" si="81"/>
        <v>92.04</v>
      </c>
      <c r="Q1299" s="14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4.25" hidden="1" x14ac:dyDescent="0.7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 s="12">
        <f t="shared" si="81"/>
        <v>63.42</v>
      </c>
      <c r="Q1300" s="14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4.25" hidden="1" x14ac:dyDescent="0.7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 s="12">
        <f t="shared" si="81"/>
        <v>135.63</v>
      </c>
      <c r="Q1301" s="14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4.25" hidden="1" x14ac:dyDescent="0.7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 s="12">
        <f t="shared" si="81"/>
        <v>168.75</v>
      </c>
      <c r="Q1302" s="14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4.25" hidden="1" x14ac:dyDescent="0.7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 s="12">
        <f t="shared" si="81"/>
        <v>70.86</v>
      </c>
      <c r="Q1303" s="14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4.25" hidden="1" x14ac:dyDescent="0.7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 s="12">
        <f t="shared" si="81"/>
        <v>50</v>
      </c>
      <c r="Q1304" s="14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29.5" hidden="1" x14ac:dyDescent="0.7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 s="12">
        <f t="shared" si="81"/>
        <v>42.21</v>
      </c>
      <c r="Q1305" s="14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4.25" hidden="1" x14ac:dyDescent="0.7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4.25" hidden="1" x14ac:dyDescent="0.7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59" hidden="1" x14ac:dyDescent="0.7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29.5" hidden="1" x14ac:dyDescent="0.7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29.5" hidden="1" x14ac:dyDescent="0.7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4.25" hidden="1" x14ac:dyDescent="0.7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4.25" hidden="1" x14ac:dyDescent="0.7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59" hidden="1" x14ac:dyDescent="0.7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4.25" hidden="1" x14ac:dyDescent="0.7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4.25" hidden="1" x14ac:dyDescent="0.7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4.25" hidden="1" x14ac:dyDescent="0.7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29.5" hidden="1" x14ac:dyDescent="0.7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4.25" hidden="1" x14ac:dyDescent="0.7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59" hidden="1" x14ac:dyDescent="0.7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4.25" hidden="1" x14ac:dyDescent="0.7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4.25" hidden="1" x14ac:dyDescent="0.7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4.25" hidden="1" x14ac:dyDescent="0.7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59" hidden="1" x14ac:dyDescent="0.7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4.25" hidden="1" x14ac:dyDescent="0.7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4.25" hidden="1" x14ac:dyDescent="0.7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4.25" hidden="1" x14ac:dyDescent="0.7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4.25" hidden="1" x14ac:dyDescent="0.7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4.25" hidden="1" x14ac:dyDescent="0.7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4.25" hidden="1" x14ac:dyDescent="0.7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59" hidden="1" x14ac:dyDescent="0.7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4.25" hidden="1" x14ac:dyDescent="0.7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4.25" hidden="1" x14ac:dyDescent="0.7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4.25" hidden="1" x14ac:dyDescent="0.7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4.25" hidden="1" x14ac:dyDescent="0.7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4.25" hidden="1" x14ac:dyDescent="0.7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4.25" hidden="1" x14ac:dyDescent="0.7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59" hidden="1" x14ac:dyDescent="0.7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4.25" hidden="1" x14ac:dyDescent="0.7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4.25" hidden="1" x14ac:dyDescent="0.7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59" hidden="1" x14ac:dyDescent="0.7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29.5" hidden="1" x14ac:dyDescent="0.7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4.25" hidden="1" x14ac:dyDescent="0.7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59" hidden="1" x14ac:dyDescent="0.7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4.25" hidden="1" x14ac:dyDescent="0.7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4.25" hidden="1" x14ac:dyDescent="0.7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4.25" hidden="1" x14ac:dyDescent="0.7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84">ROUND(E1346/D1346*100,0)</f>
        <v>378</v>
      </c>
      <c r="P1346">
        <f t="shared" ref="P1346:P1409" si="85">IFERROR(ROUND(E1346/L1346,2),0)</f>
        <v>40.76</v>
      </c>
      <c r="Q1346" s="14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4.25" hidden="1" x14ac:dyDescent="0.7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84"/>
        <v>125</v>
      </c>
      <c r="P1347">
        <f t="shared" si="85"/>
        <v>53.57</v>
      </c>
      <c r="Q1347" s="14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4.25" hidden="1" x14ac:dyDescent="0.7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4.25" hidden="1" x14ac:dyDescent="0.7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4.25" hidden="1" x14ac:dyDescent="0.7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4.25" hidden="1" x14ac:dyDescent="0.7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4.25" hidden="1" x14ac:dyDescent="0.7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29.5" hidden="1" x14ac:dyDescent="0.7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4.25" hidden="1" x14ac:dyDescent="0.7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44.25" hidden="1" x14ac:dyDescent="0.7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4.25" hidden="1" x14ac:dyDescent="0.7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59" hidden="1" x14ac:dyDescent="0.7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4.25" hidden="1" x14ac:dyDescent="0.7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4.25" hidden="1" x14ac:dyDescent="0.7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4.25" hidden="1" x14ac:dyDescent="0.7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4.25" hidden="1" x14ac:dyDescent="0.7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29.5" hidden="1" x14ac:dyDescent="0.7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4.25" hidden="1" x14ac:dyDescent="0.7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29.5" hidden="1" x14ac:dyDescent="0.7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4.25" hidden="1" x14ac:dyDescent="0.7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59" hidden="1" x14ac:dyDescent="0.7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4.25" hidden="1" x14ac:dyDescent="0.7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7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4.25" hidden="1" x14ac:dyDescent="0.7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4.25" hidden="1" x14ac:dyDescent="0.7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4.25" hidden="1" x14ac:dyDescent="0.7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29.5" hidden="1" x14ac:dyDescent="0.7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4.25" hidden="1" x14ac:dyDescent="0.7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29.5" hidden="1" x14ac:dyDescent="0.7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29.5" hidden="1" x14ac:dyDescent="0.7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4.25" hidden="1" x14ac:dyDescent="0.7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59" hidden="1" x14ac:dyDescent="0.7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29.5" hidden="1" x14ac:dyDescent="0.7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4.25" hidden="1" x14ac:dyDescent="0.7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7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29.5" hidden="1" x14ac:dyDescent="0.7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44.25" hidden="1" x14ac:dyDescent="0.7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59" hidden="1" x14ac:dyDescent="0.7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4.25" hidden="1" x14ac:dyDescent="0.7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4.25" hidden="1" x14ac:dyDescent="0.7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4.25" hidden="1" x14ac:dyDescent="0.7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4.25" hidden="1" x14ac:dyDescent="0.7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29.5" hidden="1" x14ac:dyDescent="0.7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4.25" hidden="1" x14ac:dyDescent="0.7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4.25" hidden="1" x14ac:dyDescent="0.7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29.5" hidden="1" x14ac:dyDescent="0.7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4.25" hidden="1" x14ac:dyDescent="0.7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4.25" hidden="1" x14ac:dyDescent="0.7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4.25" hidden="1" x14ac:dyDescent="0.7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29.5" hidden="1" x14ac:dyDescent="0.7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4.25" hidden="1" x14ac:dyDescent="0.7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idden="1" x14ac:dyDescent="0.7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59" hidden="1" x14ac:dyDescent="0.7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4.25" hidden="1" x14ac:dyDescent="0.7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4.25" hidden="1" x14ac:dyDescent="0.7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4.25" hidden="1" x14ac:dyDescent="0.7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4.25" hidden="1" x14ac:dyDescent="0.7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59" hidden="1" x14ac:dyDescent="0.7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4.25" hidden="1" x14ac:dyDescent="0.7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4.25" hidden="1" x14ac:dyDescent="0.7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4.25" hidden="1" x14ac:dyDescent="0.7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29.5" hidden="1" x14ac:dyDescent="0.7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idden="1" x14ac:dyDescent="0.7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4.25" hidden="1" x14ac:dyDescent="0.7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4.25" hidden="1" x14ac:dyDescent="0.7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88">ROUND(E1410/D1410*100,0)</f>
        <v>7</v>
      </c>
      <c r="P1410">
        <f t="shared" ref="P1410:P1473" si="89">IFERROR(ROUND(E1410/L1410,2),0)</f>
        <v>12</v>
      </c>
      <c r="Q1410" s="14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4.25" hidden="1" x14ac:dyDescent="0.7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88"/>
        <v>0</v>
      </c>
      <c r="P1411">
        <f t="shared" si="89"/>
        <v>0</v>
      </c>
      <c r="Q1411" s="14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4.25" hidden="1" x14ac:dyDescent="0.7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59" hidden="1" x14ac:dyDescent="0.7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29.5" hidden="1" x14ac:dyDescent="0.7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59" hidden="1" x14ac:dyDescent="0.7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4.25" hidden="1" x14ac:dyDescent="0.7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4.25" hidden="1" x14ac:dyDescent="0.7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4.25" hidden="1" x14ac:dyDescent="0.7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4.25" hidden="1" x14ac:dyDescent="0.7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59" hidden="1" x14ac:dyDescent="0.7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59" hidden="1" x14ac:dyDescent="0.7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29.5" hidden="1" x14ac:dyDescent="0.7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59" hidden="1" x14ac:dyDescent="0.7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4.25" hidden="1" x14ac:dyDescent="0.7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4.25" hidden="1" x14ac:dyDescent="0.7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4.25" hidden="1" x14ac:dyDescent="0.7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4.25" hidden="1" x14ac:dyDescent="0.7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4.25" hidden="1" x14ac:dyDescent="0.7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59" hidden="1" x14ac:dyDescent="0.7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4.25" hidden="1" x14ac:dyDescent="0.7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4.25" hidden="1" x14ac:dyDescent="0.7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4.25" hidden="1" x14ac:dyDescent="0.7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4.25" hidden="1" x14ac:dyDescent="0.7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4.25" hidden="1" x14ac:dyDescent="0.7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4.25" hidden="1" x14ac:dyDescent="0.7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4.25" hidden="1" x14ac:dyDescent="0.7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44.25" hidden="1" x14ac:dyDescent="0.7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59" hidden="1" x14ac:dyDescent="0.7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59" hidden="1" x14ac:dyDescent="0.7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4.25" hidden="1" x14ac:dyDescent="0.7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4.25" hidden="1" x14ac:dyDescent="0.7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4.25" hidden="1" x14ac:dyDescent="0.7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4.25" hidden="1" x14ac:dyDescent="0.7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4.25" hidden="1" x14ac:dyDescent="0.7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4.25" hidden="1" x14ac:dyDescent="0.7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4.25" hidden="1" x14ac:dyDescent="0.7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4.25" hidden="1" x14ac:dyDescent="0.7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4.25" hidden="1" x14ac:dyDescent="0.7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29.5" hidden="1" x14ac:dyDescent="0.7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59" hidden="1" x14ac:dyDescent="0.7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4.25" hidden="1" x14ac:dyDescent="0.7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59" hidden="1" x14ac:dyDescent="0.7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4.25" hidden="1" x14ac:dyDescent="0.7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29.5" hidden="1" x14ac:dyDescent="0.7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4.25" hidden="1" x14ac:dyDescent="0.7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4.25" hidden="1" x14ac:dyDescent="0.7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59" hidden="1" x14ac:dyDescent="0.7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29.5" hidden="1" x14ac:dyDescent="0.7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29.5" hidden="1" x14ac:dyDescent="0.7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59" hidden="1" x14ac:dyDescent="0.7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4.25" hidden="1" x14ac:dyDescent="0.7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4.25" hidden="1" x14ac:dyDescent="0.7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29.5" hidden="1" x14ac:dyDescent="0.7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29.5" hidden="1" x14ac:dyDescent="0.7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4.25" hidden="1" x14ac:dyDescent="0.7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7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4.25" hidden="1" x14ac:dyDescent="0.7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4.25" hidden="1" x14ac:dyDescent="0.7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29.5" hidden="1" x14ac:dyDescent="0.7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4.25" hidden="1" x14ac:dyDescent="0.7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44.25" hidden="1" x14ac:dyDescent="0.7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59" hidden="1" x14ac:dyDescent="0.7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4.25" hidden="1" x14ac:dyDescent="0.7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59" hidden="1" x14ac:dyDescent="0.7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92">ROUND(E1474/D1474*100,0)</f>
        <v>139</v>
      </c>
      <c r="P1474">
        <f t="shared" ref="P1474:P1537" si="93">IFERROR(ROUND(E1474/L1474,2),0)</f>
        <v>103.2</v>
      </c>
      <c r="Q1474" s="14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7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92"/>
        <v>121</v>
      </c>
      <c r="P1475">
        <f t="shared" si="93"/>
        <v>38.46</v>
      </c>
      <c r="Q1475" s="14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4.25" hidden="1" x14ac:dyDescent="0.7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4.25" hidden="1" x14ac:dyDescent="0.7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29.5" hidden="1" x14ac:dyDescent="0.7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4.25" hidden="1" x14ac:dyDescent="0.7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4.25" hidden="1" x14ac:dyDescent="0.7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4.25" hidden="1" x14ac:dyDescent="0.7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4.25" hidden="1" x14ac:dyDescent="0.7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4.25" hidden="1" x14ac:dyDescent="0.7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4.25" hidden="1" x14ac:dyDescent="0.7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4.25" hidden="1" x14ac:dyDescent="0.7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29.5" hidden="1" x14ac:dyDescent="0.7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4.25" hidden="1" x14ac:dyDescent="0.7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59" hidden="1" x14ac:dyDescent="0.7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4.25" hidden="1" x14ac:dyDescent="0.7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4.25" hidden="1" x14ac:dyDescent="0.7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4.25" hidden="1" x14ac:dyDescent="0.7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4.25" hidden="1" x14ac:dyDescent="0.7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4.25" hidden="1" x14ac:dyDescent="0.7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59" hidden="1" x14ac:dyDescent="0.7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29.5" hidden="1" x14ac:dyDescent="0.7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59" hidden="1" x14ac:dyDescent="0.7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29.5" hidden="1" x14ac:dyDescent="0.7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4.25" hidden="1" x14ac:dyDescent="0.7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4.25" hidden="1" x14ac:dyDescent="0.7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4.25" hidden="1" x14ac:dyDescent="0.7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59" hidden="1" x14ac:dyDescent="0.7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4.25" hidden="1" x14ac:dyDescent="0.7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29.5" hidden="1" x14ac:dyDescent="0.7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4.25" hidden="1" x14ac:dyDescent="0.7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4.25" hidden="1" x14ac:dyDescent="0.7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44.25" hidden="1" x14ac:dyDescent="0.7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59" hidden="1" x14ac:dyDescent="0.7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4.25" hidden="1" x14ac:dyDescent="0.7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59" hidden="1" x14ac:dyDescent="0.7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4.25" hidden="1" x14ac:dyDescent="0.7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4.25" hidden="1" x14ac:dyDescent="0.7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4.25" hidden="1" x14ac:dyDescent="0.7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59" hidden="1" x14ac:dyDescent="0.7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4.25" hidden="1" x14ac:dyDescent="0.7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4.25" hidden="1" x14ac:dyDescent="0.7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4.25" hidden="1" x14ac:dyDescent="0.7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4.25" hidden="1" x14ac:dyDescent="0.7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4.25" hidden="1" x14ac:dyDescent="0.7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4.25" hidden="1" x14ac:dyDescent="0.7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29.5" hidden="1" x14ac:dyDescent="0.7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4.25" hidden="1" x14ac:dyDescent="0.7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29.5" hidden="1" x14ac:dyDescent="0.7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4.25" hidden="1" x14ac:dyDescent="0.7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59" hidden="1" x14ac:dyDescent="0.7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4.25" hidden="1" x14ac:dyDescent="0.7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4.25" hidden="1" x14ac:dyDescent="0.7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4.25" hidden="1" x14ac:dyDescent="0.7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4.25" hidden="1" x14ac:dyDescent="0.7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4.25" hidden="1" x14ac:dyDescent="0.7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29.5" hidden="1" x14ac:dyDescent="0.7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44.25" hidden="1" x14ac:dyDescent="0.7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59" hidden="1" x14ac:dyDescent="0.7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59" hidden="1" x14ac:dyDescent="0.7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4.25" hidden="1" x14ac:dyDescent="0.7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4.25" hidden="1" x14ac:dyDescent="0.7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4.25" hidden="1" x14ac:dyDescent="0.7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4.25" hidden="1" x14ac:dyDescent="0.7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59" hidden="1" x14ac:dyDescent="0.7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96">ROUND(E1538/D1538*100,0)</f>
        <v>250</v>
      </c>
      <c r="P1538">
        <f t="shared" ref="P1538:P1601" si="97">IFERROR(ROUND(E1538/L1538,2),0)</f>
        <v>66.02</v>
      </c>
      <c r="Q1538" s="14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4.25" hidden="1" x14ac:dyDescent="0.7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96"/>
        <v>180</v>
      </c>
      <c r="P1539">
        <f t="shared" si="97"/>
        <v>96.38</v>
      </c>
      <c r="Q1539" s="14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4.25" hidden="1" x14ac:dyDescent="0.7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4.25" hidden="1" x14ac:dyDescent="0.7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4.25" hidden="1" x14ac:dyDescent="0.7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4.25" hidden="1" x14ac:dyDescent="0.7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59" hidden="1" x14ac:dyDescent="0.7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4.25" hidden="1" x14ac:dyDescent="0.7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4.25" hidden="1" x14ac:dyDescent="0.7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4.25" hidden="1" x14ac:dyDescent="0.7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4.25" hidden="1" x14ac:dyDescent="0.7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4.25" hidden="1" x14ac:dyDescent="0.7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29.5" hidden="1" x14ac:dyDescent="0.7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4.25" hidden="1" x14ac:dyDescent="0.7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59" hidden="1" x14ac:dyDescent="0.7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4.25" hidden="1" x14ac:dyDescent="0.7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4.25" hidden="1" x14ac:dyDescent="0.7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4.25" hidden="1" x14ac:dyDescent="0.7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59" hidden="1" x14ac:dyDescent="0.7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4.25" hidden="1" x14ac:dyDescent="0.7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4.25" hidden="1" x14ac:dyDescent="0.7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4.25" hidden="1" x14ac:dyDescent="0.7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44.25" hidden="1" x14ac:dyDescent="0.7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29.5" hidden="1" x14ac:dyDescent="0.7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4.25" hidden="1" x14ac:dyDescent="0.7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4.25" hidden="1" x14ac:dyDescent="0.7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59" hidden="1" x14ac:dyDescent="0.7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4.25" hidden="1" x14ac:dyDescent="0.7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4.25" hidden="1" x14ac:dyDescent="0.7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4.25" hidden="1" x14ac:dyDescent="0.7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4.25" hidden="1" x14ac:dyDescent="0.7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4.25" hidden="1" x14ac:dyDescent="0.7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4.25" hidden="1" x14ac:dyDescent="0.7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7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29.5" hidden="1" x14ac:dyDescent="0.7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59" hidden="1" x14ac:dyDescent="0.7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4.25" hidden="1" x14ac:dyDescent="0.7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4.25" hidden="1" x14ac:dyDescent="0.7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4.25" hidden="1" x14ac:dyDescent="0.7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4.25" hidden="1" x14ac:dyDescent="0.7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29.5" hidden="1" x14ac:dyDescent="0.7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4.25" hidden="1" x14ac:dyDescent="0.7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59" hidden="1" x14ac:dyDescent="0.7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29.5" hidden="1" x14ac:dyDescent="0.7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4.25" hidden="1" x14ac:dyDescent="0.7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4.25" hidden="1" x14ac:dyDescent="0.7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29.5" hidden="1" x14ac:dyDescent="0.7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59" hidden="1" x14ac:dyDescent="0.7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4.25" hidden="1" x14ac:dyDescent="0.7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59" hidden="1" x14ac:dyDescent="0.7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29.5" hidden="1" x14ac:dyDescent="0.7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59" hidden="1" x14ac:dyDescent="0.7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29.5" hidden="1" x14ac:dyDescent="0.7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4.25" hidden="1" x14ac:dyDescent="0.7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7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59" hidden="1" x14ac:dyDescent="0.7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29.5" hidden="1" x14ac:dyDescent="0.7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29.5" hidden="1" x14ac:dyDescent="0.7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29.5" hidden="1" x14ac:dyDescent="0.7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4.25" hidden="1" x14ac:dyDescent="0.7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44.25" hidden="1" x14ac:dyDescent="0.7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4.25" hidden="1" x14ac:dyDescent="0.7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59" hidden="1" x14ac:dyDescent="0.7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4.25" hidden="1" x14ac:dyDescent="0.7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4.25" hidden="1" x14ac:dyDescent="0.7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00">ROUND(E1602/D1602*100,0)</f>
        <v>7</v>
      </c>
      <c r="P1602">
        <f t="shared" ref="P1602:P1665" si="101">IFERROR(ROUND(E1602/L1602,2),0)</f>
        <v>40.78</v>
      </c>
      <c r="Q1602" s="14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4.25" hidden="1" x14ac:dyDescent="0.7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00"/>
        <v>108</v>
      </c>
      <c r="P1603">
        <f t="shared" si="101"/>
        <v>48.33</v>
      </c>
      <c r="Q1603" s="14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4.25" hidden="1" x14ac:dyDescent="0.7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29.5" hidden="1" x14ac:dyDescent="0.7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4.25" hidden="1" x14ac:dyDescent="0.7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4.25" hidden="1" x14ac:dyDescent="0.7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4.25" hidden="1" x14ac:dyDescent="0.7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4.25" hidden="1" x14ac:dyDescent="0.7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29.5" hidden="1" x14ac:dyDescent="0.7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4.25" hidden="1" x14ac:dyDescent="0.7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29.5" hidden="1" x14ac:dyDescent="0.7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29.5" hidden="1" x14ac:dyDescent="0.7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44.25" hidden="1" x14ac:dyDescent="0.7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4.25" hidden="1" x14ac:dyDescent="0.7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4.25" hidden="1" x14ac:dyDescent="0.7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4.25" hidden="1" x14ac:dyDescent="0.7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4.25" hidden="1" x14ac:dyDescent="0.7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29.5" hidden="1" x14ac:dyDescent="0.7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44.25" hidden="1" x14ac:dyDescent="0.7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4.25" hidden="1" x14ac:dyDescent="0.7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29.5" hidden="1" x14ac:dyDescent="0.7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4.25" hidden="1" x14ac:dyDescent="0.7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4.25" hidden="1" x14ac:dyDescent="0.7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4.25" hidden="1" x14ac:dyDescent="0.7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44.25" hidden="1" x14ac:dyDescent="0.7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59" hidden="1" x14ac:dyDescent="0.7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4.25" hidden="1" x14ac:dyDescent="0.7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4.25" hidden="1" x14ac:dyDescent="0.7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29.5" hidden="1" x14ac:dyDescent="0.7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29.5" hidden="1" x14ac:dyDescent="0.7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4.25" hidden="1" x14ac:dyDescent="0.7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4.25" hidden="1" x14ac:dyDescent="0.7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4.25" hidden="1" x14ac:dyDescent="0.7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4.25" hidden="1" x14ac:dyDescent="0.7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44.25" hidden="1" x14ac:dyDescent="0.7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59" hidden="1" x14ac:dyDescent="0.7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4.25" hidden="1" x14ac:dyDescent="0.7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4.25" hidden="1" x14ac:dyDescent="0.7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29.5" hidden="1" x14ac:dyDescent="0.7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4.25" hidden="1" x14ac:dyDescent="0.7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4.25" hidden="1" x14ac:dyDescent="0.7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29.5" hidden="1" x14ac:dyDescent="0.7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4.25" hidden="1" x14ac:dyDescent="0.7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29.5" hidden="1" x14ac:dyDescent="0.7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4.25" hidden="1" x14ac:dyDescent="0.7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4.25" hidden="1" x14ac:dyDescent="0.7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59" hidden="1" x14ac:dyDescent="0.7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4.25" hidden="1" x14ac:dyDescent="0.7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4.25" hidden="1" x14ac:dyDescent="0.7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4.25" hidden="1" x14ac:dyDescent="0.7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44.25" hidden="1" x14ac:dyDescent="0.7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4.25" hidden="1" x14ac:dyDescent="0.7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4.25" hidden="1" x14ac:dyDescent="0.7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4.25" hidden="1" x14ac:dyDescent="0.7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4.25" hidden="1" x14ac:dyDescent="0.7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29.5" hidden="1" x14ac:dyDescent="0.7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59" hidden="1" x14ac:dyDescent="0.7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59" hidden="1" x14ac:dyDescent="0.7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4.25" hidden="1" x14ac:dyDescent="0.7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4.25" hidden="1" x14ac:dyDescent="0.7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59" hidden="1" x14ac:dyDescent="0.7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59" hidden="1" x14ac:dyDescent="0.7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59" hidden="1" x14ac:dyDescent="0.7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44.25" hidden="1" x14ac:dyDescent="0.7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4.25" hidden="1" x14ac:dyDescent="0.7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4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4.25" hidden="1" x14ac:dyDescent="0.7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04"/>
        <v>119</v>
      </c>
      <c r="P1667">
        <f t="shared" si="105"/>
        <v>44.96</v>
      </c>
      <c r="Q1667" s="14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4.25" hidden="1" x14ac:dyDescent="0.7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4.25" hidden="1" x14ac:dyDescent="0.7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4.25" hidden="1" x14ac:dyDescent="0.7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59" hidden="1" x14ac:dyDescent="0.7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59" hidden="1" x14ac:dyDescent="0.7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29.5" hidden="1" x14ac:dyDescent="0.7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44.25" hidden="1" x14ac:dyDescent="0.7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4.25" hidden="1" x14ac:dyDescent="0.7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4.25" hidden="1" x14ac:dyDescent="0.7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29.5" hidden="1" x14ac:dyDescent="0.7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29.5" hidden="1" x14ac:dyDescent="0.7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4.25" hidden="1" x14ac:dyDescent="0.7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4.25" hidden="1" x14ac:dyDescent="0.7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59" hidden="1" x14ac:dyDescent="0.7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29.5" hidden="1" x14ac:dyDescent="0.7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59" hidden="1" x14ac:dyDescent="0.7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44.25" hidden="1" x14ac:dyDescent="0.7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4.25" hidden="1" x14ac:dyDescent="0.7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29.5" hidden="1" x14ac:dyDescent="0.7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4.25" hidden="1" x14ac:dyDescent="0.7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4.25" hidden="1" x14ac:dyDescent="0.7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4.25" hidden="1" x14ac:dyDescent="0.7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59" hidden="1" x14ac:dyDescent="0.7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29.5" hidden="1" x14ac:dyDescent="0.7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4.25" hidden="1" x14ac:dyDescent="0.7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4.25" hidden="1" x14ac:dyDescent="0.7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4.25" hidden="1" x14ac:dyDescent="0.7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4.25" hidden="1" x14ac:dyDescent="0.7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4.25" hidden="1" x14ac:dyDescent="0.7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59" hidden="1" x14ac:dyDescent="0.7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59" hidden="1" x14ac:dyDescent="0.7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4.25" hidden="1" x14ac:dyDescent="0.7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3.75" hidden="1" x14ac:dyDescent="0.7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59" hidden="1" x14ac:dyDescent="0.7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4.25" hidden="1" x14ac:dyDescent="0.7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4.25" hidden="1" x14ac:dyDescent="0.7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29.5" hidden="1" x14ac:dyDescent="0.7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4.25" hidden="1" x14ac:dyDescent="0.7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44.25" hidden="1" x14ac:dyDescent="0.7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4.25" hidden="1" x14ac:dyDescent="0.7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4.25" hidden="1" x14ac:dyDescent="0.7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4.25" hidden="1" x14ac:dyDescent="0.7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59" hidden="1" x14ac:dyDescent="0.7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4.25" hidden="1" x14ac:dyDescent="0.7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29.5" hidden="1" x14ac:dyDescent="0.7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4.25" hidden="1" x14ac:dyDescent="0.7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59" hidden="1" x14ac:dyDescent="0.7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59" hidden="1" x14ac:dyDescent="0.7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4.25" hidden="1" x14ac:dyDescent="0.7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4.25" hidden="1" x14ac:dyDescent="0.7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4.25" hidden="1" x14ac:dyDescent="0.7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4.25" hidden="1" x14ac:dyDescent="0.7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7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4.25" hidden="1" x14ac:dyDescent="0.7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4.25" hidden="1" x14ac:dyDescent="0.7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4.25" hidden="1" x14ac:dyDescent="0.7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4.25" hidden="1" x14ac:dyDescent="0.7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59" hidden="1" x14ac:dyDescent="0.7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4.25" hidden="1" x14ac:dyDescent="0.7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4.25" hidden="1" x14ac:dyDescent="0.7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29.5" hidden="1" x14ac:dyDescent="0.7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4.25" hidden="1" x14ac:dyDescent="0.7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4.25" hidden="1" x14ac:dyDescent="0.7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08">ROUND(E1730/D1730*100,0)</f>
        <v>68</v>
      </c>
      <c r="P1730">
        <f t="shared" ref="P1730:P1793" si="109">IFERROR(ROUND(E1730/L1730,2),0)</f>
        <v>122.14</v>
      </c>
      <c r="Q1730" s="14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4.25" hidden="1" x14ac:dyDescent="0.7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08"/>
        <v>0</v>
      </c>
      <c r="P1731">
        <f t="shared" si="109"/>
        <v>0</v>
      </c>
      <c r="Q1731" s="14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4.25" hidden="1" x14ac:dyDescent="0.7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29.5" hidden="1" x14ac:dyDescent="0.7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4.25" hidden="1" x14ac:dyDescent="0.7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4.25" hidden="1" x14ac:dyDescent="0.7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4.25" hidden="1" x14ac:dyDescent="0.7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4.25" hidden="1" x14ac:dyDescent="0.7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29.5" hidden="1" x14ac:dyDescent="0.7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4.25" hidden="1" x14ac:dyDescent="0.7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29.5" hidden="1" x14ac:dyDescent="0.7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4.25" hidden="1" x14ac:dyDescent="0.7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4.25" hidden="1" x14ac:dyDescent="0.7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29.5" hidden="1" x14ac:dyDescent="0.7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4.25" hidden="1" x14ac:dyDescent="0.7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4.25" hidden="1" x14ac:dyDescent="0.7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4.25" hidden="1" x14ac:dyDescent="0.7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4.25" hidden="1" x14ac:dyDescent="0.7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59" hidden="1" x14ac:dyDescent="0.7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4.25" hidden="1" x14ac:dyDescent="0.7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29.5" hidden="1" x14ac:dyDescent="0.7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29.5" hidden="1" x14ac:dyDescent="0.7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4.25" hidden="1" x14ac:dyDescent="0.7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29.5" hidden="1" x14ac:dyDescent="0.7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29.5" hidden="1" x14ac:dyDescent="0.7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4.25" hidden="1" x14ac:dyDescent="0.7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4.25" hidden="1" x14ac:dyDescent="0.7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4.25" hidden="1" x14ac:dyDescent="0.7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4.25" hidden="1" x14ac:dyDescent="0.7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44.25" hidden="1" x14ac:dyDescent="0.7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59" hidden="1" x14ac:dyDescent="0.7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29.5" hidden="1" x14ac:dyDescent="0.7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4.25" hidden="1" x14ac:dyDescent="0.7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29.5" hidden="1" x14ac:dyDescent="0.7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29.5" hidden="1" x14ac:dyDescent="0.7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59" hidden="1" x14ac:dyDescent="0.7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4.25" hidden="1" x14ac:dyDescent="0.7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4.25" hidden="1" x14ac:dyDescent="0.7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29.5" hidden="1" x14ac:dyDescent="0.7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29.5" hidden="1" x14ac:dyDescent="0.7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4.25" hidden="1" x14ac:dyDescent="0.7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4.25" hidden="1" x14ac:dyDescent="0.7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4.25" hidden="1" x14ac:dyDescent="0.7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4.25" hidden="1" x14ac:dyDescent="0.7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44.25" hidden="1" x14ac:dyDescent="0.7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4.25" hidden="1" x14ac:dyDescent="0.7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4.25" hidden="1" x14ac:dyDescent="0.7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4.25" hidden="1" x14ac:dyDescent="0.7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4.25" hidden="1" x14ac:dyDescent="0.7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4.25" hidden="1" x14ac:dyDescent="0.7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4.25" hidden="1" x14ac:dyDescent="0.7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4.25" hidden="1" x14ac:dyDescent="0.7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4.25" hidden="1" x14ac:dyDescent="0.7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4.25" hidden="1" x14ac:dyDescent="0.7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59" hidden="1" x14ac:dyDescent="0.7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4.25" hidden="1" x14ac:dyDescent="0.7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4.25" hidden="1" x14ac:dyDescent="0.7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4.25" hidden="1" x14ac:dyDescent="0.7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4.25" hidden="1" x14ac:dyDescent="0.7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4.25" hidden="1" x14ac:dyDescent="0.7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4.25" hidden="1" x14ac:dyDescent="0.7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4.25" hidden="1" x14ac:dyDescent="0.7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4.25" hidden="1" x14ac:dyDescent="0.7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29.5" hidden="1" x14ac:dyDescent="0.7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29.5" hidden="1" x14ac:dyDescent="0.7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12">ROUND(E1794/D1794*100,0)</f>
        <v>61</v>
      </c>
      <c r="P1794">
        <f t="shared" ref="P1794:P1857" si="113">IFERROR(ROUND(E1794/L1794,2),0)</f>
        <v>109.94</v>
      </c>
      <c r="Q1794" s="14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4.25" hidden="1" x14ac:dyDescent="0.7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12"/>
        <v>1</v>
      </c>
      <c r="P1795">
        <f t="shared" si="113"/>
        <v>20</v>
      </c>
      <c r="Q1795" s="14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4.25" hidden="1" x14ac:dyDescent="0.7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4.25" hidden="1" x14ac:dyDescent="0.7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59" hidden="1" x14ac:dyDescent="0.7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4.25" hidden="1" x14ac:dyDescent="0.7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4.25" hidden="1" x14ac:dyDescent="0.7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29.5" hidden="1" x14ac:dyDescent="0.7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59" hidden="1" x14ac:dyDescent="0.7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59" hidden="1" x14ac:dyDescent="0.7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4.25" hidden="1" x14ac:dyDescent="0.7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4.25" hidden="1" x14ac:dyDescent="0.7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4.25" hidden="1" x14ac:dyDescent="0.7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4.25" hidden="1" x14ac:dyDescent="0.7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4.25" hidden="1" x14ac:dyDescent="0.7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29.5" hidden="1" x14ac:dyDescent="0.7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4.25" hidden="1" x14ac:dyDescent="0.7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4.25" hidden="1" x14ac:dyDescent="0.7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4.25" hidden="1" x14ac:dyDescent="0.7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4.25" hidden="1" x14ac:dyDescent="0.7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4.25" hidden="1" x14ac:dyDescent="0.7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4.25" hidden="1" x14ac:dyDescent="0.7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4.25" hidden="1" x14ac:dyDescent="0.7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59" hidden="1" x14ac:dyDescent="0.7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4.25" hidden="1" x14ac:dyDescent="0.7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29.5" hidden="1" x14ac:dyDescent="0.7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29.5" hidden="1" x14ac:dyDescent="0.7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4.25" hidden="1" x14ac:dyDescent="0.7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59" hidden="1" x14ac:dyDescent="0.7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4.25" hidden="1" x14ac:dyDescent="0.7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29.5" hidden="1" x14ac:dyDescent="0.7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4.25" hidden="1" x14ac:dyDescent="0.7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7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4.25" hidden="1" x14ac:dyDescent="0.7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29.5" hidden="1" x14ac:dyDescent="0.7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4.25" hidden="1" x14ac:dyDescent="0.7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59" hidden="1" x14ac:dyDescent="0.7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4.25" hidden="1" x14ac:dyDescent="0.7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4.25" hidden="1" x14ac:dyDescent="0.7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4.25" hidden="1" x14ac:dyDescent="0.7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4.25" hidden="1" x14ac:dyDescent="0.7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4.25" hidden="1" x14ac:dyDescent="0.7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29.5" hidden="1" x14ac:dyDescent="0.7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59" hidden="1" x14ac:dyDescent="0.7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29.5" hidden="1" x14ac:dyDescent="0.7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59" hidden="1" x14ac:dyDescent="0.7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4.25" hidden="1" x14ac:dyDescent="0.7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4.25" hidden="1" x14ac:dyDescent="0.7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4.25" hidden="1" x14ac:dyDescent="0.7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29.5" hidden="1" x14ac:dyDescent="0.7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4.25" hidden="1" x14ac:dyDescent="0.7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59" hidden="1" x14ac:dyDescent="0.7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4.25" hidden="1" x14ac:dyDescent="0.7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88.5" hidden="1" x14ac:dyDescent="0.7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4.25" hidden="1" x14ac:dyDescent="0.7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59" hidden="1" x14ac:dyDescent="0.7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4.25" hidden="1" x14ac:dyDescent="0.7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29.5" hidden="1" x14ac:dyDescent="0.7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4.25" hidden="1" x14ac:dyDescent="0.7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4.25" hidden="1" x14ac:dyDescent="0.7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59" hidden="1" x14ac:dyDescent="0.7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4.25" hidden="1" x14ac:dyDescent="0.7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4.25" hidden="1" x14ac:dyDescent="0.7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4.25" hidden="1" x14ac:dyDescent="0.7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59" hidden="1" x14ac:dyDescent="0.7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16">ROUND(E1858/D1858*100,0)</f>
        <v>101</v>
      </c>
      <c r="P1858">
        <f t="shared" ref="P1858:P1921" si="117">IFERROR(ROUND(E1858/L1858,2),0)</f>
        <v>53.29</v>
      </c>
      <c r="Q1858" s="14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4.25" hidden="1" x14ac:dyDescent="0.7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16"/>
        <v>100</v>
      </c>
      <c r="P1859">
        <f t="shared" si="117"/>
        <v>136.36000000000001</v>
      </c>
      <c r="Q1859" s="14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59" hidden="1" x14ac:dyDescent="0.7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29.5" hidden="1" x14ac:dyDescent="0.7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4.25" hidden="1" x14ac:dyDescent="0.7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4.25" hidden="1" x14ac:dyDescent="0.7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4.25" hidden="1" x14ac:dyDescent="0.7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4.25" hidden="1" x14ac:dyDescent="0.7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4.25" hidden="1" x14ac:dyDescent="0.7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59" hidden="1" x14ac:dyDescent="0.7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4.25" hidden="1" x14ac:dyDescent="0.7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4.25" hidden="1" x14ac:dyDescent="0.7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4.25" hidden="1" x14ac:dyDescent="0.7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4.25" hidden="1" x14ac:dyDescent="0.7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4.25" hidden="1" x14ac:dyDescent="0.7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59" hidden="1" x14ac:dyDescent="0.7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4.25" hidden="1" x14ac:dyDescent="0.7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4.25" hidden="1" x14ac:dyDescent="0.7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59" hidden="1" x14ac:dyDescent="0.7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44.25" hidden="1" x14ac:dyDescent="0.7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4.25" hidden="1" x14ac:dyDescent="0.7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44.25" hidden="1" x14ac:dyDescent="0.7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59" hidden="1" x14ac:dyDescent="0.7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4.25" hidden="1" x14ac:dyDescent="0.7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29.5" hidden="1" x14ac:dyDescent="0.7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4.25" hidden="1" x14ac:dyDescent="0.7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59" hidden="1" x14ac:dyDescent="0.7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4.25" hidden="1" x14ac:dyDescent="0.7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4.25" hidden="1" x14ac:dyDescent="0.7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4.25" hidden="1" x14ac:dyDescent="0.7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4.25" hidden="1" x14ac:dyDescent="0.7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4.25" hidden="1" x14ac:dyDescent="0.7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59" hidden="1" x14ac:dyDescent="0.7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4.25" hidden="1" x14ac:dyDescent="0.7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4.25" hidden="1" x14ac:dyDescent="0.7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59" hidden="1" x14ac:dyDescent="0.7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4.25" hidden="1" x14ac:dyDescent="0.7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4.25" hidden="1" x14ac:dyDescent="0.7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29.5" hidden="1" x14ac:dyDescent="0.7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59" hidden="1" x14ac:dyDescent="0.7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4.25" hidden="1" x14ac:dyDescent="0.7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4.25" hidden="1" x14ac:dyDescent="0.7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4.25" hidden="1" x14ac:dyDescent="0.7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4.25" hidden="1" x14ac:dyDescent="0.7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4.25" hidden="1" x14ac:dyDescent="0.7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4.25" hidden="1" x14ac:dyDescent="0.7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4.25" hidden="1" x14ac:dyDescent="0.7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4.25" hidden="1" x14ac:dyDescent="0.7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4.25" hidden="1" x14ac:dyDescent="0.7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59" hidden="1" x14ac:dyDescent="0.7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4.25" hidden="1" x14ac:dyDescent="0.7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4.25" hidden="1" x14ac:dyDescent="0.7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4.25" hidden="1" x14ac:dyDescent="0.7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4.25" hidden="1" x14ac:dyDescent="0.7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4.25" hidden="1" x14ac:dyDescent="0.7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59" hidden="1" x14ac:dyDescent="0.7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4.25" hidden="1" x14ac:dyDescent="0.7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29.5" hidden="1" x14ac:dyDescent="0.7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4.25" hidden="1" x14ac:dyDescent="0.7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4.25" hidden="1" x14ac:dyDescent="0.7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29.5" hidden="1" x14ac:dyDescent="0.7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29.5" hidden="1" x14ac:dyDescent="0.7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4.25" hidden="1" x14ac:dyDescent="0.7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4.25" hidden="1" x14ac:dyDescent="0.7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4.25" hidden="1" x14ac:dyDescent="0.7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20">ROUND(E1922/D1922*100,0)</f>
        <v>43</v>
      </c>
      <c r="P1922">
        <f t="shared" ref="P1922:P1985" si="121">IFERROR(ROUND(E1922/L1922,2),0)</f>
        <v>40.98</v>
      </c>
      <c r="Q1922" s="14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29.5" hidden="1" x14ac:dyDescent="0.7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20"/>
        <v>137</v>
      </c>
      <c r="P1923">
        <f t="shared" si="121"/>
        <v>54</v>
      </c>
      <c r="Q1923" s="14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4.25" hidden="1" x14ac:dyDescent="0.7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4.25" hidden="1" x14ac:dyDescent="0.7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59" hidden="1" x14ac:dyDescent="0.7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44.25" hidden="1" x14ac:dyDescent="0.7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59" hidden="1" x14ac:dyDescent="0.7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7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29.5" hidden="1" x14ac:dyDescent="0.7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4.25" hidden="1" x14ac:dyDescent="0.7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29.5" hidden="1" x14ac:dyDescent="0.7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4.25" hidden="1" x14ac:dyDescent="0.7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59" hidden="1" x14ac:dyDescent="0.7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4.25" hidden="1" x14ac:dyDescent="0.7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4.25" hidden="1" x14ac:dyDescent="0.7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4.25" hidden="1" x14ac:dyDescent="0.7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4.25" hidden="1" x14ac:dyDescent="0.7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4.25" hidden="1" x14ac:dyDescent="0.7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4.25" hidden="1" x14ac:dyDescent="0.7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59" hidden="1" x14ac:dyDescent="0.7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4.25" hidden="1" x14ac:dyDescent="0.7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4.25" hidden="1" x14ac:dyDescent="0.7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4.25" hidden="1" x14ac:dyDescent="0.7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4.25" hidden="1" x14ac:dyDescent="0.7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59" hidden="1" x14ac:dyDescent="0.7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4.25" hidden="1" x14ac:dyDescent="0.7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59" hidden="1" x14ac:dyDescent="0.7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59" hidden="1" x14ac:dyDescent="0.7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29.5" hidden="1" x14ac:dyDescent="0.7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4.25" hidden="1" x14ac:dyDescent="0.7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4.25" hidden="1" x14ac:dyDescent="0.7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4.25" hidden="1" x14ac:dyDescent="0.7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4.25" hidden="1" x14ac:dyDescent="0.7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4.25" hidden="1" x14ac:dyDescent="0.7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29.5" hidden="1" x14ac:dyDescent="0.7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4.25" hidden="1" x14ac:dyDescent="0.7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4.25" hidden="1" x14ac:dyDescent="0.7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29.5" hidden="1" x14ac:dyDescent="0.7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4.25" hidden="1" x14ac:dyDescent="0.7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59" hidden="1" x14ac:dyDescent="0.7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4.25" hidden="1" x14ac:dyDescent="0.7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4.25" hidden="1" x14ac:dyDescent="0.7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4.25" hidden="1" x14ac:dyDescent="0.7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59" hidden="1" x14ac:dyDescent="0.7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4.25" hidden="1" x14ac:dyDescent="0.7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4.25" hidden="1" x14ac:dyDescent="0.7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4.25" hidden="1" x14ac:dyDescent="0.7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4.25" hidden="1" x14ac:dyDescent="0.7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29.5" hidden="1" x14ac:dyDescent="0.7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4.25" hidden="1" x14ac:dyDescent="0.7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4.25" hidden="1" x14ac:dyDescent="0.7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4.25" hidden="1" x14ac:dyDescent="0.7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4.25" hidden="1" x14ac:dyDescent="0.7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4.25" hidden="1" x14ac:dyDescent="0.7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4.25" hidden="1" x14ac:dyDescent="0.7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29.5" hidden="1" x14ac:dyDescent="0.7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29.5" hidden="1" x14ac:dyDescent="0.7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4.25" hidden="1" x14ac:dyDescent="0.7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4.25" hidden="1" x14ac:dyDescent="0.7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4.25" hidden="1" x14ac:dyDescent="0.7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29.5" hidden="1" x14ac:dyDescent="0.7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4.25" hidden="1" x14ac:dyDescent="0.7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4.25" hidden="1" x14ac:dyDescent="0.7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4.25" hidden="1" x14ac:dyDescent="0.7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59" hidden="1" x14ac:dyDescent="0.7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24">ROUND(E1986/D1986*100,0)</f>
        <v>21</v>
      </c>
      <c r="P1986">
        <f t="shared" ref="P1986:P2049" si="125">IFERROR(ROUND(E1986/L1986,2),0)</f>
        <v>453.14</v>
      </c>
      <c r="Q1986" s="14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4.25" hidden="1" x14ac:dyDescent="0.7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24"/>
        <v>3</v>
      </c>
      <c r="P1987">
        <f t="shared" si="125"/>
        <v>12.75</v>
      </c>
      <c r="Q1987" s="14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4.25" hidden="1" x14ac:dyDescent="0.7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29.5" hidden="1" x14ac:dyDescent="0.7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7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4.25" hidden="1" x14ac:dyDescent="0.7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4.25" hidden="1" x14ac:dyDescent="0.7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29.5" hidden="1" x14ac:dyDescent="0.7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29.5" hidden="1" x14ac:dyDescent="0.7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4.25" hidden="1" x14ac:dyDescent="0.7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59" hidden="1" x14ac:dyDescent="0.7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4.25" hidden="1" x14ac:dyDescent="0.7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59" hidden="1" x14ac:dyDescent="0.7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4.25" hidden="1" x14ac:dyDescent="0.7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59" hidden="1" x14ac:dyDescent="0.7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4.25" hidden="1" x14ac:dyDescent="0.7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4.25" hidden="1" x14ac:dyDescent="0.7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44.25" hidden="1" x14ac:dyDescent="0.7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4.25" hidden="1" x14ac:dyDescent="0.7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59" hidden="1" x14ac:dyDescent="0.7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4.25" hidden="1" x14ac:dyDescent="0.7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4.25" hidden="1" x14ac:dyDescent="0.7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59" hidden="1" x14ac:dyDescent="0.7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59" hidden="1" x14ac:dyDescent="0.7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4.25" hidden="1" x14ac:dyDescent="0.7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4.25" hidden="1" x14ac:dyDescent="0.7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29.5" hidden="1" x14ac:dyDescent="0.7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4.25" hidden="1" x14ac:dyDescent="0.7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4.25" hidden="1" x14ac:dyDescent="0.7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59" hidden="1" x14ac:dyDescent="0.7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4.25" hidden="1" x14ac:dyDescent="0.7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4.25" hidden="1" x14ac:dyDescent="0.7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29.5" hidden="1" x14ac:dyDescent="0.7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4.25" hidden="1" x14ac:dyDescent="0.7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4.25" hidden="1" x14ac:dyDescent="0.7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59" hidden="1" x14ac:dyDescent="0.7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4.25" hidden="1" x14ac:dyDescent="0.7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4.25" hidden="1" x14ac:dyDescent="0.7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4.25" hidden="1" x14ac:dyDescent="0.7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59" hidden="1" x14ac:dyDescent="0.7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4.25" hidden="1" x14ac:dyDescent="0.7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4.25" hidden="1" x14ac:dyDescent="0.7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29.5" hidden="1" x14ac:dyDescent="0.7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4.25" hidden="1" x14ac:dyDescent="0.7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29.5" hidden="1" x14ac:dyDescent="0.7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4.25" hidden="1" x14ac:dyDescent="0.7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4.25" hidden="1" x14ac:dyDescent="0.7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44.25" hidden="1" x14ac:dyDescent="0.7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4.25" hidden="1" x14ac:dyDescent="0.7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4.25" hidden="1" x14ac:dyDescent="0.7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59" hidden="1" x14ac:dyDescent="0.7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59" hidden="1" x14ac:dyDescent="0.7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4.25" hidden="1" x14ac:dyDescent="0.7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4.25" hidden="1" x14ac:dyDescent="0.7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4.25" hidden="1" x14ac:dyDescent="0.7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44.25" hidden="1" x14ac:dyDescent="0.7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29.5" hidden="1" x14ac:dyDescent="0.7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4.25" hidden="1" x14ac:dyDescent="0.7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4.25" hidden="1" x14ac:dyDescent="0.7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4.25" hidden="1" x14ac:dyDescent="0.7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4.25" hidden="1" x14ac:dyDescent="0.7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4.25" hidden="1" x14ac:dyDescent="0.7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4.25" hidden="1" x14ac:dyDescent="0.7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4.25" hidden="1" x14ac:dyDescent="0.7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4.25" hidden="1" x14ac:dyDescent="0.7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28">ROUND(E2050/D2050*100,0)</f>
        <v>148</v>
      </c>
      <c r="P2050">
        <f t="shared" ref="P2050:P2113" si="129">IFERROR(ROUND(E2050/L2050,2),0)</f>
        <v>91.83</v>
      </c>
      <c r="Q2050" s="14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29.5" hidden="1" x14ac:dyDescent="0.7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28"/>
        <v>120</v>
      </c>
      <c r="P2051">
        <f t="shared" si="129"/>
        <v>80.989999999999995</v>
      </c>
      <c r="Q2051" s="14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4.25" hidden="1" x14ac:dyDescent="0.7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4.25" hidden="1" x14ac:dyDescent="0.7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4.25" hidden="1" x14ac:dyDescent="0.7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4.25" hidden="1" x14ac:dyDescent="0.7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4.25" hidden="1" x14ac:dyDescent="0.7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4.25" hidden="1" x14ac:dyDescent="0.7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4.25" hidden="1" x14ac:dyDescent="0.7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59" hidden="1" x14ac:dyDescent="0.7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29.5" hidden="1" x14ac:dyDescent="0.7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4.25" hidden="1" x14ac:dyDescent="0.7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4.25" hidden="1" x14ac:dyDescent="0.7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4.25" hidden="1" x14ac:dyDescent="0.7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59" hidden="1" x14ac:dyDescent="0.7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29.5" hidden="1" x14ac:dyDescent="0.7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4.25" hidden="1" x14ac:dyDescent="0.7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4.25" hidden="1" x14ac:dyDescent="0.7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4.25" hidden="1" x14ac:dyDescent="0.7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4.25" hidden="1" x14ac:dyDescent="0.7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4.25" hidden="1" x14ac:dyDescent="0.7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59" hidden="1" x14ac:dyDescent="0.7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4.25" hidden="1" x14ac:dyDescent="0.7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4.25" hidden="1" x14ac:dyDescent="0.7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59" hidden="1" x14ac:dyDescent="0.7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4.25" hidden="1" x14ac:dyDescent="0.7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29.5" hidden="1" x14ac:dyDescent="0.7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4.25" hidden="1" x14ac:dyDescent="0.7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29.5" hidden="1" x14ac:dyDescent="0.7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4.25" hidden="1" x14ac:dyDescent="0.7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4.25" hidden="1" x14ac:dyDescent="0.7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59" hidden="1" x14ac:dyDescent="0.7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4.25" hidden="1" x14ac:dyDescent="0.7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4.25" hidden="1" x14ac:dyDescent="0.7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4.25" hidden="1" x14ac:dyDescent="0.7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4.25" hidden="1" x14ac:dyDescent="0.7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4.25" hidden="1" x14ac:dyDescent="0.7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59" hidden="1" x14ac:dyDescent="0.7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4.25" hidden="1" x14ac:dyDescent="0.7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59" hidden="1" x14ac:dyDescent="0.7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4.25" hidden="1" x14ac:dyDescent="0.7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29.5" hidden="1" x14ac:dyDescent="0.7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4.25" hidden="1" x14ac:dyDescent="0.7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59" hidden="1" x14ac:dyDescent="0.7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4.25" hidden="1" x14ac:dyDescent="0.7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4.25" hidden="1" x14ac:dyDescent="0.7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59" hidden="1" x14ac:dyDescent="0.7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4.25" hidden="1" x14ac:dyDescent="0.7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4.25" hidden="1" x14ac:dyDescent="0.7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4.25" hidden="1" x14ac:dyDescent="0.7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4.25" hidden="1" x14ac:dyDescent="0.7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7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4.25" hidden="1" x14ac:dyDescent="0.7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4.25" hidden="1" x14ac:dyDescent="0.7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4.25" hidden="1" x14ac:dyDescent="0.7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29.5" hidden="1" x14ac:dyDescent="0.7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4.25" hidden="1" x14ac:dyDescent="0.7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44.25" hidden="1" x14ac:dyDescent="0.7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4.25" hidden="1" x14ac:dyDescent="0.7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4.25" hidden="1" x14ac:dyDescent="0.7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59" hidden="1" x14ac:dyDescent="0.7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44.25" hidden="1" x14ac:dyDescent="0.7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29.5" hidden="1" x14ac:dyDescent="0.7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4.25" hidden="1" x14ac:dyDescent="0.7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4.25" hidden="1" x14ac:dyDescent="0.7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32">ROUND(E2114/D2114*100,0)</f>
        <v>100</v>
      </c>
      <c r="P2114">
        <f t="shared" ref="P2114:P2177" si="133">IFERROR(ROUND(E2114/L2114,2),0)</f>
        <v>27.27</v>
      </c>
      <c r="Q2114" s="14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29.5" hidden="1" x14ac:dyDescent="0.7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32"/>
        <v>105</v>
      </c>
      <c r="P2115">
        <f t="shared" si="133"/>
        <v>68.599999999999994</v>
      </c>
      <c r="Q2115" s="14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4.25" hidden="1" x14ac:dyDescent="0.7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4.25" hidden="1" x14ac:dyDescent="0.7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4.25" hidden="1" x14ac:dyDescent="0.7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4.25" hidden="1" x14ac:dyDescent="0.7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29.5" hidden="1" x14ac:dyDescent="0.7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4.25" hidden="1" x14ac:dyDescent="0.7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4.25" hidden="1" x14ac:dyDescent="0.7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44.25" hidden="1" x14ac:dyDescent="0.7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4.25" hidden="1" x14ac:dyDescent="0.7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59" hidden="1" x14ac:dyDescent="0.7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59" hidden="1" x14ac:dyDescent="0.7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4.25" hidden="1" x14ac:dyDescent="0.7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4.25" hidden="1" x14ac:dyDescent="0.7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29.5" hidden="1" x14ac:dyDescent="0.7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4.25" hidden="1" x14ac:dyDescent="0.7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4.25" hidden="1" x14ac:dyDescent="0.7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29.5" hidden="1" x14ac:dyDescent="0.7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4.25" hidden="1" x14ac:dyDescent="0.7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4.25" hidden="1" x14ac:dyDescent="0.7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4.25" hidden="1" x14ac:dyDescent="0.7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4.25" hidden="1" x14ac:dyDescent="0.7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4.25" hidden="1" x14ac:dyDescent="0.7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4.25" hidden="1" x14ac:dyDescent="0.7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4.25" hidden="1" x14ac:dyDescent="0.7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29.5" hidden="1" x14ac:dyDescent="0.7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59" hidden="1" x14ac:dyDescent="0.7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4.25" hidden="1" x14ac:dyDescent="0.7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59" hidden="1" x14ac:dyDescent="0.7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4.25" hidden="1" x14ac:dyDescent="0.7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4.25" hidden="1" x14ac:dyDescent="0.7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44.25" hidden="1" x14ac:dyDescent="0.7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4.25" hidden="1" x14ac:dyDescent="0.7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59" hidden="1" x14ac:dyDescent="0.7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7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4.25" hidden="1" x14ac:dyDescent="0.7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59" hidden="1" x14ac:dyDescent="0.7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7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4.25" hidden="1" x14ac:dyDescent="0.7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4.25" hidden="1" x14ac:dyDescent="0.7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4.25" hidden="1" x14ac:dyDescent="0.7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29.5" hidden="1" x14ac:dyDescent="0.7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4.25" hidden="1" x14ac:dyDescent="0.7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4.25" hidden="1" x14ac:dyDescent="0.7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29.5" hidden="1" x14ac:dyDescent="0.7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4.25" hidden="1" x14ac:dyDescent="0.7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59" hidden="1" x14ac:dyDescent="0.7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4.25" hidden="1" x14ac:dyDescent="0.7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29.5" hidden="1" x14ac:dyDescent="0.7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4.25" hidden="1" x14ac:dyDescent="0.7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4.25" hidden="1" x14ac:dyDescent="0.7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29.5" hidden="1" x14ac:dyDescent="0.7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4.25" hidden="1" x14ac:dyDescent="0.7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59" hidden="1" x14ac:dyDescent="0.7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29.5" hidden="1" x14ac:dyDescent="0.7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44.25" hidden="1" x14ac:dyDescent="0.7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59" hidden="1" x14ac:dyDescent="0.7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4.25" hidden="1" x14ac:dyDescent="0.7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4.25" hidden="1" x14ac:dyDescent="0.7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4.25" hidden="1" x14ac:dyDescent="0.7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4.25" hidden="1" x14ac:dyDescent="0.7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59" hidden="1" x14ac:dyDescent="0.7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4.25" hidden="1" x14ac:dyDescent="0.7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4.25" hidden="1" x14ac:dyDescent="0.7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36">ROUND(E2178/D2178*100,0)</f>
        <v>126</v>
      </c>
      <c r="P2178">
        <f t="shared" ref="P2178:P2241" si="137">IFERROR(ROUND(E2178/L2178,2),0)</f>
        <v>88.75</v>
      </c>
      <c r="Q2178" s="14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73.75" hidden="1" x14ac:dyDescent="0.7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36"/>
        <v>100</v>
      </c>
      <c r="P2179">
        <f t="shared" si="137"/>
        <v>65.87</v>
      </c>
      <c r="Q2179" s="14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4.25" hidden="1" x14ac:dyDescent="0.7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4.25" hidden="1" x14ac:dyDescent="0.7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29.5" hidden="1" x14ac:dyDescent="0.7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59" hidden="1" x14ac:dyDescent="0.7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4.25" hidden="1" x14ac:dyDescent="0.7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4.25" hidden="1" x14ac:dyDescent="0.7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59" hidden="1" x14ac:dyDescent="0.7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4.25" hidden="1" x14ac:dyDescent="0.7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44.25" hidden="1" x14ac:dyDescent="0.7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4.25" hidden="1" x14ac:dyDescent="0.7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4.25" hidden="1" x14ac:dyDescent="0.7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4.25" hidden="1" x14ac:dyDescent="0.7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4.25" hidden="1" x14ac:dyDescent="0.7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59" hidden="1" x14ac:dyDescent="0.7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59" hidden="1" x14ac:dyDescent="0.7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59" hidden="1" x14ac:dyDescent="0.7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59" hidden="1" x14ac:dyDescent="0.7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29.5" hidden="1" x14ac:dyDescent="0.7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29.5" hidden="1" x14ac:dyDescent="0.7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4.25" hidden="1" x14ac:dyDescent="0.7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4.25" hidden="1" x14ac:dyDescent="0.7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29.5" hidden="1" x14ac:dyDescent="0.7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4.25" hidden="1" x14ac:dyDescent="0.7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4.25" hidden="1" x14ac:dyDescent="0.7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29.5" hidden="1" x14ac:dyDescent="0.7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4.25" hidden="1" x14ac:dyDescent="0.7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4.25" hidden="1" x14ac:dyDescent="0.7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4.25" hidden="1" x14ac:dyDescent="0.7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4.25" hidden="1" x14ac:dyDescent="0.7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4.25" hidden="1" x14ac:dyDescent="0.7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4.25" hidden="1" x14ac:dyDescent="0.7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29.5" hidden="1" x14ac:dyDescent="0.7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4.25" hidden="1" x14ac:dyDescent="0.7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59" hidden="1" x14ac:dyDescent="0.7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59" hidden="1" x14ac:dyDescent="0.7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59" hidden="1" x14ac:dyDescent="0.7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4.25" hidden="1" x14ac:dyDescent="0.7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29.5" hidden="1" x14ac:dyDescent="0.7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4.25" hidden="1" x14ac:dyDescent="0.7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4.25" hidden="1" x14ac:dyDescent="0.7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4.25" hidden="1" x14ac:dyDescent="0.7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4.25" hidden="1" x14ac:dyDescent="0.7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4.25" hidden="1" x14ac:dyDescent="0.7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4.25" hidden="1" x14ac:dyDescent="0.7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4.25" hidden="1" x14ac:dyDescent="0.7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59" hidden="1" x14ac:dyDescent="0.7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4.25" hidden="1" x14ac:dyDescent="0.7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4.25" hidden="1" x14ac:dyDescent="0.7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4.25" hidden="1" x14ac:dyDescent="0.7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4.25" hidden="1" x14ac:dyDescent="0.7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59" hidden="1" x14ac:dyDescent="0.7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59" hidden="1" x14ac:dyDescent="0.7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4.25" hidden="1" x14ac:dyDescent="0.7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4.25" hidden="1" x14ac:dyDescent="0.7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4.25" hidden="1" x14ac:dyDescent="0.7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4.25" hidden="1" x14ac:dyDescent="0.7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4.25" hidden="1" x14ac:dyDescent="0.7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29.5" hidden="1" x14ac:dyDescent="0.7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4.25" hidden="1" x14ac:dyDescent="0.7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4.25" hidden="1" x14ac:dyDescent="0.7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29.5" hidden="1" x14ac:dyDescent="0.7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29.5" hidden="1" x14ac:dyDescent="0.7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4.25" hidden="1" x14ac:dyDescent="0.7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4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4.25" hidden="1" x14ac:dyDescent="0.7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40"/>
        <v>806</v>
      </c>
      <c r="P2243">
        <f t="shared" si="141"/>
        <v>49.47</v>
      </c>
      <c r="Q2243" s="14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29.5" hidden="1" x14ac:dyDescent="0.7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4.25" hidden="1" x14ac:dyDescent="0.7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4.25" hidden="1" x14ac:dyDescent="0.7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4.25" hidden="1" x14ac:dyDescent="0.7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4.25" hidden="1" x14ac:dyDescent="0.7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29.5" hidden="1" x14ac:dyDescent="0.7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4.25" hidden="1" x14ac:dyDescent="0.7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4.25" hidden="1" x14ac:dyDescent="0.7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4.25" hidden="1" x14ac:dyDescent="0.7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4.25" hidden="1" x14ac:dyDescent="0.7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4.25" hidden="1" x14ac:dyDescent="0.7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4.25" hidden="1" x14ac:dyDescent="0.7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44.25" hidden="1" x14ac:dyDescent="0.7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29.5" hidden="1" x14ac:dyDescent="0.7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4.25" hidden="1" x14ac:dyDescent="0.7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59" hidden="1" x14ac:dyDescent="0.7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29.5" hidden="1" x14ac:dyDescent="0.7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4.25" hidden="1" x14ac:dyDescent="0.7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4.25" hidden="1" x14ac:dyDescent="0.7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4.25" hidden="1" x14ac:dyDescent="0.7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44.25" hidden="1" x14ac:dyDescent="0.7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4.25" hidden="1" x14ac:dyDescent="0.7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59" hidden="1" x14ac:dyDescent="0.7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4.25" hidden="1" x14ac:dyDescent="0.7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4.25" hidden="1" x14ac:dyDescent="0.7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4.25" hidden="1" x14ac:dyDescent="0.7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4.25" hidden="1" x14ac:dyDescent="0.7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4.25" hidden="1" x14ac:dyDescent="0.7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4.25" hidden="1" x14ac:dyDescent="0.7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4.25" hidden="1" x14ac:dyDescent="0.7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4.25" hidden="1" x14ac:dyDescent="0.7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4.25" hidden="1" x14ac:dyDescent="0.7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59" hidden="1" x14ac:dyDescent="0.7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4.25" hidden="1" x14ac:dyDescent="0.7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59" hidden="1" x14ac:dyDescent="0.7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4.25" hidden="1" x14ac:dyDescent="0.7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29.5" hidden="1" x14ac:dyDescent="0.7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59" hidden="1" x14ac:dyDescent="0.7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59" hidden="1" x14ac:dyDescent="0.7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4.25" hidden="1" x14ac:dyDescent="0.7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29.5" hidden="1" x14ac:dyDescent="0.7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4.25" hidden="1" x14ac:dyDescent="0.7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29.5" hidden="1" x14ac:dyDescent="0.7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4.25" hidden="1" x14ac:dyDescent="0.7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4.25" hidden="1" x14ac:dyDescent="0.7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4.25" hidden="1" x14ac:dyDescent="0.7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4.25" hidden="1" x14ac:dyDescent="0.7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4.25" hidden="1" x14ac:dyDescent="0.7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4.25" hidden="1" x14ac:dyDescent="0.7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4.25" hidden="1" x14ac:dyDescent="0.7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4.25" hidden="1" x14ac:dyDescent="0.7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29.5" hidden="1" x14ac:dyDescent="0.7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59" hidden="1" x14ac:dyDescent="0.7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59" hidden="1" x14ac:dyDescent="0.7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4.25" hidden="1" x14ac:dyDescent="0.7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29.5" hidden="1" x14ac:dyDescent="0.7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4.25" hidden="1" x14ac:dyDescent="0.7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4.25" hidden="1" x14ac:dyDescent="0.7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4.25" hidden="1" x14ac:dyDescent="0.7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29.5" hidden="1" x14ac:dyDescent="0.7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4.25" hidden="1" x14ac:dyDescent="0.7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59" hidden="1" x14ac:dyDescent="0.7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4.25" hidden="1" x14ac:dyDescent="0.7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44">ROUND(E2306/D2306*100,0)</f>
        <v>101</v>
      </c>
      <c r="P2306">
        <f t="shared" ref="P2306:P2369" si="145">IFERROR(ROUND(E2306/L2306,2),0)</f>
        <v>53.47</v>
      </c>
      <c r="Q2306" s="14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4.25" hidden="1" x14ac:dyDescent="0.7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44"/>
        <v>101</v>
      </c>
      <c r="P2307">
        <f t="shared" si="145"/>
        <v>109.11</v>
      </c>
      <c r="Q2307" s="14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4.25" hidden="1" x14ac:dyDescent="0.7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4.25" hidden="1" x14ac:dyDescent="0.7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4.25" hidden="1" x14ac:dyDescent="0.7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4.25" hidden="1" x14ac:dyDescent="0.7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59" hidden="1" x14ac:dyDescent="0.7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4.25" hidden="1" x14ac:dyDescent="0.7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4.25" hidden="1" x14ac:dyDescent="0.7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29.5" hidden="1" x14ac:dyDescent="0.7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4.25" hidden="1" x14ac:dyDescent="0.7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4.25" hidden="1" x14ac:dyDescent="0.7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59" hidden="1" x14ac:dyDescent="0.7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4.25" hidden="1" x14ac:dyDescent="0.7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59" hidden="1" x14ac:dyDescent="0.7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4.25" hidden="1" x14ac:dyDescent="0.7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59" hidden="1" x14ac:dyDescent="0.7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4.25" hidden="1" x14ac:dyDescent="0.7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4.25" hidden="1" x14ac:dyDescent="0.7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4.25" hidden="1" x14ac:dyDescent="0.7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44.25" hidden="1" x14ac:dyDescent="0.7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4.25" hidden="1" x14ac:dyDescent="0.7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4.25" hidden="1" x14ac:dyDescent="0.7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29.5" hidden="1" x14ac:dyDescent="0.7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59" hidden="1" x14ac:dyDescent="0.7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4.25" hidden="1" x14ac:dyDescent="0.7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59" hidden="1" x14ac:dyDescent="0.7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4.25" hidden="1" x14ac:dyDescent="0.7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4.25" hidden="1" x14ac:dyDescent="0.7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4.25" hidden="1" x14ac:dyDescent="0.7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4.25" hidden="1" x14ac:dyDescent="0.7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4.25" hidden="1" x14ac:dyDescent="0.7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4.25" hidden="1" x14ac:dyDescent="0.7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29.5" hidden="1" x14ac:dyDescent="0.7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4.25" hidden="1" x14ac:dyDescent="0.7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4.25" hidden="1" x14ac:dyDescent="0.7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4.25" hidden="1" x14ac:dyDescent="0.7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4.25" hidden="1" x14ac:dyDescent="0.7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4.25" hidden="1" x14ac:dyDescent="0.7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4.25" hidden="1" x14ac:dyDescent="0.7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59" hidden="1" x14ac:dyDescent="0.7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4.25" hidden="1" x14ac:dyDescent="0.7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4.25" hidden="1" x14ac:dyDescent="0.7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4.25" hidden="1" x14ac:dyDescent="0.7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4.25" hidden="1" x14ac:dyDescent="0.7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4.25" hidden="1" x14ac:dyDescent="0.7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4.25" hidden="1" x14ac:dyDescent="0.7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29.5" hidden="1" x14ac:dyDescent="0.7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4.25" hidden="1" x14ac:dyDescent="0.7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4.25" hidden="1" x14ac:dyDescent="0.7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4.25" hidden="1" x14ac:dyDescent="0.7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4.25" hidden="1" x14ac:dyDescent="0.7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29.5" hidden="1" x14ac:dyDescent="0.7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44.25" hidden="1" x14ac:dyDescent="0.7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4.25" hidden="1" x14ac:dyDescent="0.7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4.25" hidden="1" x14ac:dyDescent="0.7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4.25" hidden="1" x14ac:dyDescent="0.7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4.25" hidden="1" x14ac:dyDescent="0.7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4.25" hidden="1" x14ac:dyDescent="0.7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4.25" hidden="1" x14ac:dyDescent="0.7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29.5" hidden="1" x14ac:dyDescent="0.7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4.25" hidden="1" x14ac:dyDescent="0.7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4.25" hidden="1" x14ac:dyDescent="0.7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4.25" hidden="1" x14ac:dyDescent="0.7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4.25" hidden="1" x14ac:dyDescent="0.7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48">ROUND(E2370/D2370*100,0)</f>
        <v>0</v>
      </c>
      <c r="P2370">
        <f t="shared" ref="P2370:P2433" si="149">IFERROR(ROUND(E2370/L2370,2),0)</f>
        <v>50</v>
      </c>
      <c r="Q2370" s="14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4.25" hidden="1" x14ac:dyDescent="0.7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48"/>
        <v>0</v>
      </c>
      <c r="P2371">
        <f t="shared" si="149"/>
        <v>0</v>
      </c>
      <c r="Q2371" s="14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59" hidden="1" x14ac:dyDescent="0.7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4.25" hidden="1" x14ac:dyDescent="0.7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4.25" hidden="1" x14ac:dyDescent="0.7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29.5" hidden="1" x14ac:dyDescent="0.7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59" hidden="1" x14ac:dyDescent="0.7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4.25" hidden="1" x14ac:dyDescent="0.7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4.25" hidden="1" x14ac:dyDescent="0.7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4.25" hidden="1" x14ac:dyDescent="0.7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44.25" hidden="1" x14ac:dyDescent="0.7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29.5" hidden="1" x14ac:dyDescent="0.7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4.25" hidden="1" x14ac:dyDescent="0.7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4.25" hidden="1" x14ac:dyDescent="0.7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59" hidden="1" x14ac:dyDescent="0.7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4.25" hidden="1" x14ac:dyDescent="0.7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59" hidden="1" x14ac:dyDescent="0.7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4.25" hidden="1" x14ac:dyDescent="0.7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4.25" hidden="1" x14ac:dyDescent="0.7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59" hidden="1" x14ac:dyDescent="0.7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4.25" hidden="1" x14ac:dyDescent="0.7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59" hidden="1" x14ac:dyDescent="0.7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4.25" hidden="1" x14ac:dyDescent="0.7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29.5" hidden="1" x14ac:dyDescent="0.7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59" hidden="1" x14ac:dyDescent="0.7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4.25" hidden="1" x14ac:dyDescent="0.7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4.25" hidden="1" x14ac:dyDescent="0.7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4.25" hidden="1" x14ac:dyDescent="0.7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4.25" hidden="1" x14ac:dyDescent="0.7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4.25" hidden="1" x14ac:dyDescent="0.7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4.25" hidden="1" x14ac:dyDescent="0.7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4.25" hidden="1" x14ac:dyDescent="0.7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4.25" hidden="1" x14ac:dyDescent="0.7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4.25" hidden="1" x14ac:dyDescent="0.7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idden="1" x14ac:dyDescent="0.7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4.25" hidden="1" x14ac:dyDescent="0.7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4.25" hidden="1" x14ac:dyDescent="0.7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4.25" hidden="1" x14ac:dyDescent="0.7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4.25" hidden="1" x14ac:dyDescent="0.7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59" hidden="1" x14ac:dyDescent="0.7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44.25" hidden="1" x14ac:dyDescent="0.7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44.25" hidden="1" x14ac:dyDescent="0.7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59" hidden="1" x14ac:dyDescent="0.7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59" hidden="1" x14ac:dyDescent="0.7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59" hidden="1" x14ac:dyDescent="0.7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4.25" hidden="1" x14ac:dyDescent="0.7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4.25" hidden="1" x14ac:dyDescent="0.7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4.25" hidden="1" x14ac:dyDescent="0.7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4.25" hidden="1" x14ac:dyDescent="0.7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4.25" hidden="1" x14ac:dyDescent="0.7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7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59" hidden="1" x14ac:dyDescent="0.7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4.25" hidden="1" x14ac:dyDescent="0.7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29.5" hidden="1" x14ac:dyDescent="0.7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29.5" hidden="1" x14ac:dyDescent="0.7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4.25" hidden="1" x14ac:dyDescent="0.7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29.5" hidden="1" x14ac:dyDescent="0.7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59" hidden="1" x14ac:dyDescent="0.7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4.25" hidden="1" x14ac:dyDescent="0.7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29.5" hidden="1" x14ac:dyDescent="0.7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29.5" hidden="1" x14ac:dyDescent="0.7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4.25" hidden="1" x14ac:dyDescent="0.7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59" hidden="1" x14ac:dyDescent="0.7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29.5" hidden="1" x14ac:dyDescent="0.7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4.25" hidden="1" x14ac:dyDescent="0.7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52">ROUND(E2434/D2434*100,0)</f>
        <v>0</v>
      </c>
      <c r="P2434">
        <f t="shared" ref="P2434:P2497" si="153">IFERROR(ROUND(E2434/L2434,2),0)</f>
        <v>1</v>
      </c>
      <c r="Q2434" s="14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59" hidden="1" x14ac:dyDescent="0.7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52"/>
        <v>0</v>
      </c>
      <c r="P2435">
        <f t="shared" si="153"/>
        <v>0</v>
      </c>
      <c r="Q2435" s="14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4.25" hidden="1" x14ac:dyDescent="0.7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4.25" hidden="1" x14ac:dyDescent="0.7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59" hidden="1" x14ac:dyDescent="0.7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4.25" hidden="1" x14ac:dyDescent="0.7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4.25" hidden="1" x14ac:dyDescent="0.7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59" hidden="1" x14ac:dyDescent="0.7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29.5" hidden="1" x14ac:dyDescent="0.7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29.5" hidden="1" x14ac:dyDescent="0.7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29.5" hidden="1" x14ac:dyDescent="0.7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59" hidden="1" x14ac:dyDescent="0.7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4.25" hidden="1" x14ac:dyDescent="0.7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59" hidden="1" x14ac:dyDescent="0.7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59" hidden="1" x14ac:dyDescent="0.7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59" hidden="1" x14ac:dyDescent="0.7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4.25" hidden="1" x14ac:dyDescent="0.7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4.25" hidden="1" x14ac:dyDescent="0.7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4.25" hidden="1" x14ac:dyDescent="0.7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4.25" hidden="1" x14ac:dyDescent="0.7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4.25" hidden="1" x14ac:dyDescent="0.7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4.25" hidden="1" x14ac:dyDescent="0.7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4.25" hidden="1" x14ac:dyDescent="0.7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4.25" hidden="1" x14ac:dyDescent="0.7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4.25" hidden="1" x14ac:dyDescent="0.7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4.25" hidden="1" x14ac:dyDescent="0.7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59" hidden="1" x14ac:dyDescent="0.7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59" hidden="1" x14ac:dyDescent="0.7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4.25" hidden="1" x14ac:dyDescent="0.7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4.25" hidden="1" x14ac:dyDescent="0.7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4.25" hidden="1" x14ac:dyDescent="0.7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29.5" hidden="1" x14ac:dyDescent="0.7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4.25" hidden="1" x14ac:dyDescent="0.7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44.25" hidden="1" x14ac:dyDescent="0.7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4.25" hidden="1" x14ac:dyDescent="0.7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4.25" hidden="1" x14ac:dyDescent="0.7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44.25" hidden="1" x14ac:dyDescent="0.7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4.25" hidden="1" x14ac:dyDescent="0.7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4.25" hidden="1" x14ac:dyDescent="0.7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59" hidden="1" x14ac:dyDescent="0.7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59" hidden="1" x14ac:dyDescent="0.7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4.25" hidden="1" x14ac:dyDescent="0.7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59" hidden="1" x14ac:dyDescent="0.7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29.5" hidden="1" x14ac:dyDescent="0.7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4.25" hidden="1" x14ac:dyDescent="0.7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29.5" hidden="1" x14ac:dyDescent="0.7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4.25" hidden="1" x14ac:dyDescent="0.7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29.5" hidden="1" x14ac:dyDescent="0.7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4.25" hidden="1" x14ac:dyDescent="0.7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4.25" hidden="1" x14ac:dyDescent="0.7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4.25" hidden="1" x14ac:dyDescent="0.7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44.25" hidden="1" x14ac:dyDescent="0.7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59" hidden="1" x14ac:dyDescent="0.7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4.25" hidden="1" x14ac:dyDescent="0.7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4.25" hidden="1" x14ac:dyDescent="0.7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4.25" hidden="1" x14ac:dyDescent="0.7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59" hidden="1" x14ac:dyDescent="0.7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4.25" hidden="1" x14ac:dyDescent="0.7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4.25" hidden="1" x14ac:dyDescent="0.7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4.25" hidden="1" x14ac:dyDescent="0.7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29.5" hidden="1" x14ac:dyDescent="0.7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4.25" hidden="1" x14ac:dyDescent="0.7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4.25" hidden="1" x14ac:dyDescent="0.7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4.25" hidden="1" x14ac:dyDescent="0.7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29.5" hidden="1" x14ac:dyDescent="0.7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56">ROUND(E2498/D2498*100,0)</f>
        <v>100</v>
      </c>
      <c r="P2498">
        <f t="shared" ref="P2498:P2561" si="157">IFERROR(ROUND(E2498/L2498,2),0)</f>
        <v>600</v>
      </c>
      <c r="Q2498" s="14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4.25" hidden="1" x14ac:dyDescent="0.7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56"/>
        <v>113</v>
      </c>
      <c r="P2499">
        <f t="shared" si="157"/>
        <v>80.55</v>
      </c>
      <c r="Q2499" s="14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4.25" hidden="1" x14ac:dyDescent="0.7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4.25" hidden="1" x14ac:dyDescent="0.7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4.25" hidden="1" x14ac:dyDescent="0.7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4.25" hidden="1" x14ac:dyDescent="0.7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59" hidden="1" x14ac:dyDescent="0.7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4.25" hidden="1" x14ac:dyDescent="0.7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29.5" hidden="1" x14ac:dyDescent="0.7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59" hidden="1" x14ac:dyDescent="0.7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4.25" hidden="1" x14ac:dyDescent="0.7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7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4.25" hidden="1" x14ac:dyDescent="0.7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4.25" hidden="1" x14ac:dyDescent="0.7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4.25" hidden="1" x14ac:dyDescent="0.7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4.25" hidden="1" x14ac:dyDescent="0.7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4.25" hidden="1" x14ac:dyDescent="0.7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59" hidden="1" x14ac:dyDescent="0.7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4.25" hidden="1" x14ac:dyDescent="0.7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4.25" hidden="1" x14ac:dyDescent="0.7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4.25" hidden="1" x14ac:dyDescent="0.7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4.25" hidden="1" x14ac:dyDescent="0.7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4.25" hidden="1" x14ac:dyDescent="0.7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29.5" hidden="1" x14ac:dyDescent="0.7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4.25" hidden="1" x14ac:dyDescent="0.7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59" hidden="1" x14ac:dyDescent="0.7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4.25" hidden="1" x14ac:dyDescent="0.7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4.25" hidden="1" x14ac:dyDescent="0.7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44.25" hidden="1" x14ac:dyDescent="0.7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4.25" hidden="1" x14ac:dyDescent="0.7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4.25" hidden="1" x14ac:dyDescent="0.7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4.25" hidden="1" x14ac:dyDescent="0.7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4.25" hidden="1" x14ac:dyDescent="0.7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29.5" hidden="1" x14ac:dyDescent="0.7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4.25" hidden="1" x14ac:dyDescent="0.7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59" hidden="1" x14ac:dyDescent="0.7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4.25" hidden="1" x14ac:dyDescent="0.7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4.25" hidden="1" x14ac:dyDescent="0.7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59" hidden="1" x14ac:dyDescent="0.7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7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4.25" hidden="1" x14ac:dyDescent="0.7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4.25" hidden="1" x14ac:dyDescent="0.7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29.5" hidden="1" x14ac:dyDescent="0.7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4.25" hidden="1" x14ac:dyDescent="0.7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59" hidden="1" x14ac:dyDescent="0.7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59" hidden="1" x14ac:dyDescent="0.7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4.25" hidden="1" x14ac:dyDescent="0.7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4.25" hidden="1" x14ac:dyDescent="0.7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4.25" hidden="1" x14ac:dyDescent="0.7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4.25" hidden="1" x14ac:dyDescent="0.7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4.25" hidden="1" x14ac:dyDescent="0.7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4.25" hidden="1" x14ac:dyDescent="0.7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4.25" hidden="1" x14ac:dyDescent="0.7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4.25" hidden="1" x14ac:dyDescent="0.7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59" hidden="1" x14ac:dyDescent="0.7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4.25" hidden="1" x14ac:dyDescent="0.7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4.25" hidden="1" x14ac:dyDescent="0.7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4.25" hidden="1" x14ac:dyDescent="0.7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59" hidden="1" x14ac:dyDescent="0.7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59" hidden="1" x14ac:dyDescent="0.7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4.25" hidden="1" x14ac:dyDescent="0.7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29.5" hidden="1" x14ac:dyDescent="0.7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44.25" hidden="1" x14ac:dyDescent="0.7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4.25" hidden="1" x14ac:dyDescent="0.7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4.25" hidden="1" x14ac:dyDescent="0.7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160">ROUND(E2562/D2562*100,0)</f>
        <v>100</v>
      </c>
      <c r="P2562">
        <f t="shared" ref="P2562:P2625" si="161">IFERROR(ROUND(E2562/L2562,2),0)</f>
        <v>143</v>
      </c>
      <c r="Q2562" s="14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4.25" hidden="1" x14ac:dyDescent="0.7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160"/>
        <v>0</v>
      </c>
      <c r="P2563">
        <f t="shared" si="161"/>
        <v>0</v>
      </c>
      <c r="Q2563" s="14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59" hidden="1" x14ac:dyDescent="0.7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29.5" hidden="1" x14ac:dyDescent="0.7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4.25" hidden="1" x14ac:dyDescent="0.7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4.25" hidden="1" x14ac:dyDescent="0.7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4.25" hidden="1" x14ac:dyDescent="0.7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4.25" hidden="1" x14ac:dyDescent="0.7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4.25" hidden="1" x14ac:dyDescent="0.7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4.25" hidden="1" x14ac:dyDescent="0.7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4.25" hidden="1" x14ac:dyDescent="0.7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4.25" hidden="1" x14ac:dyDescent="0.7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4.25" hidden="1" x14ac:dyDescent="0.7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4.25" hidden="1" x14ac:dyDescent="0.7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4.25" hidden="1" x14ac:dyDescent="0.7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4.25" hidden="1" x14ac:dyDescent="0.7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29.5" hidden="1" x14ac:dyDescent="0.7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4.25" hidden="1" x14ac:dyDescent="0.7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59" hidden="1" x14ac:dyDescent="0.7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4.25" hidden="1" x14ac:dyDescent="0.7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4.25" hidden="1" x14ac:dyDescent="0.7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4.25" hidden="1" x14ac:dyDescent="0.7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29.5" hidden="1" x14ac:dyDescent="0.7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4.25" hidden="1" x14ac:dyDescent="0.7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29.5" hidden="1" x14ac:dyDescent="0.7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4.25" hidden="1" x14ac:dyDescent="0.7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29.5" hidden="1" x14ac:dyDescent="0.7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4.25" hidden="1" x14ac:dyDescent="0.7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59" hidden="1" x14ac:dyDescent="0.7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4.25" hidden="1" x14ac:dyDescent="0.7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4.25" hidden="1" x14ac:dyDescent="0.7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4.25" hidden="1" x14ac:dyDescent="0.7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59" hidden="1" x14ac:dyDescent="0.7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4.25" hidden="1" x14ac:dyDescent="0.7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4.25" hidden="1" x14ac:dyDescent="0.7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29.5" hidden="1" x14ac:dyDescent="0.7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4.25" hidden="1" x14ac:dyDescent="0.7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4.25" hidden="1" x14ac:dyDescent="0.7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4.25" hidden="1" x14ac:dyDescent="0.7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29.5" hidden="1" x14ac:dyDescent="0.7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44.25" hidden="1" x14ac:dyDescent="0.7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59" hidden="1" x14ac:dyDescent="0.7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4.25" hidden="1" x14ac:dyDescent="0.7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29.5" hidden="1" x14ac:dyDescent="0.7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4.25" hidden="1" x14ac:dyDescent="0.7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4.25" hidden="1" x14ac:dyDescent="0.7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59" hidden="1" x14ac:dyDescent="0.7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4.25" hidden="1" x14ac:dyDescent="0.7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4.25" hidden="1" x14ac:dyDescent="0.7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59" hidden="1" x14ac:dyDescent="0.7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44.25" hidden="1" x14ac:dyDescent="0.7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59" hidden="1" x14ac:dyDescent="0.7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4.25" hidden="1" x14ac:dyDescent="0.7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4.25" hidden="1" x14ac:dyDescent="0.7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4.25" hidden="1" x14ac:dyDescent="0.7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4.25" hidden="1" x14ac:dyDescent="0.7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4.25" hidden="1" x14ac:dyDescent="0.7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4.25" hidden="1" x14ac:dyDescent="0.7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29.5" hidden="1" x14ac:dyDescent="0.7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4.25" hidden="1" x14ac:dyDescent="0.7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4.25" hidden="1" x14ac:dyDescent="0.7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4.25" hidden="1" x14ac:dyDescent="0.7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4.25" hidden="1" x14ac:dyDescent="0.7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4.25" hidden="1" x14ac:dyDescent="0.7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4.25" hidden="1" x14ac:dyDescent="0.7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164">ROUND(E2626/D2626*100,0)</f>
        <v>1379</v>
      </c>
      <c r="P2626">
        <f t="shared" ref="P2626:P2689" si="165">IFERROR(ROUND(E2626/L2626,2),0)</f>
        <v>31.82</v>
      </c>
      <c r="Q2626" s="14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59" hidden="1" x14ac:dyDescent="0.7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164"/>
        <v>956</v>
      </c>
      <c r="P2627">
        <f t="shared" si="165"/>
        <v>27.58</v>
      </c>
      <c r="Q2627" s="14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4.25" hidden="1" x14ac:dyDescent="0.7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4.25" hidden="1" x14ac:dyDescent="0.7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44.25" hidden="1" x14ac:dyDescent="0.7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29.5" hidden="1" x14ac:dyDescent="0.7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4.25" hidden="1" x14ac:dyDescent="0.7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4.25" hidden="1" x14ac:dyDescent="0.7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4.25" hidden="1" x14ac:dyDescent="0.7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4.25" hidden="1" x14ac:dyDescent="0.7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4.25" hidden="1" x14ac:dyDescent="0.7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4.25" hidden="1" x14ac:dyDescent="0.7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59" hidden="1" x14ac:dyDescent="0.7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29.5" hidden="1" x14ac:dyDescent="0.7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4.25" hidden="1" x14ac:dyDescent="0.7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4.25" hidden="1" x14ac:dyDescent="0.7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59" hidden="1" x14ac:dyDescent="0.7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29.5" hidden="1" x14ac:dyDescent="0.7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59" hidden="1" x14ac:dyDescent="0.7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59" hidden="1" x14ac:dyDescent="0.7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4.25" hidden="1" x14ac:dyDescent="0.7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4.25" hidden="1" x14ac:dyDescent="0.7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4.25" hidden="1" x14ac:dyDescent="0.7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4.25" hidden="1" x14ac:dyDescent="0.7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59" hidden="1" x14ac:dyDescent="0.7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29.5" hidden="1" x14ac:dyDescent="0.7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59" hidden="1" x14ac:dyDescent="0.7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4.25" hidden="1" x14ac:dyDescent="0.7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4.25" hidden="1" x14ac:dyDescent="0.7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4.25" hidden="1" x14ac:dyDescent="0.7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4.25" hidden="1" x14ac:dyDescent="0.7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7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29.5" hidden="1" x14ac:dyDescent="0.7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4.25" hidden="1" x14ac:dyDescent="0.7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4.25" hidden="1" x14ac:dyDescent="0.7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7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59" hidden="1" x14ac:dyDescent="0.7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4.25" hidden="1" x14ac:dyDescent="0.7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4.25" hidden="1" x14ac:dyDescent="0.7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4.25" hidden="1" x14ac:dyDescent="0.7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4.25" hidden="1" x14ac:dyDescent="0.7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4.25" hidden="1" x14ac:dyDescent="0.7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4.25" hidden="1" x14ac:dyDescent="0.7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59" hidden="1" x14ac:dyDescent="0.7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29.5" hidden="1" x14ac:dyDescent="0.7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4.25" hidden="1" x14ac:dyDescent="0.7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4.25" hidden="1" x14ac:dyDescent="0.7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4.25" hidden="1" x14ac:dyDescent="0.7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59" hidden="1" x14ac:dyDescent="0.7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4.25" hidden="1" x14ac:dyDescent="0.7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59" hidden="1" x14ac:dyDescent="0.7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59" hidden="1" x14ac:dyDescent="0.7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4.25" hidden="1" x14ac:dyDescent="0.7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4.25" hidden="1" x14ac:dyDescent="0.7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4.25" hidden="1" x14ac:dyDescent="0.7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59" hidden="1" x14ac:dyDescent="0.7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7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4.25" hidden="1" x14ac:dyDescent="0.7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4.25" hidden="1" x14ac:dyDescent="0.7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4.25" hidden="1" x14ac:dyDescent="0.7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4.25" hidden="1" x14ac:dyDescent="0.7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4.25" hidden="1" x14ac:dyDescent="0.7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4.25" hidden="1" x14ac:dyDescent="0.7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4.25" hidden="1" x14ac:dyDescent="0.7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29.5" hidden="1" x14ac:dyDescent="0.7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168">ROUND(E2690/D2690*100,0)</f>
        <v>0</v>
      </c>
      <c r="P2690">
        <f t="shared" ref="P2690:P2753" si="169">IFERROR(ROUND(E2690/L2690,2),0)</f>
        <v>5.29</v>
      </c>
      <c r="Q2690" s="14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4.25" hidden="1" x14ac:dyDescent="0.7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168"/>
        <v>0</v>
      </c>
      <c r="P2691">
        <f t="shared" si="169"/>
        <v>1</v>
      </c>
      <c r="Q2691" s="14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59" hidden="1" x14ac:dyDescent="0.7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29.5" hidden="1" x14ac:dyDescent="0.7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4.25" hidden="1" x14ac:dyDescent="0.7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4.25" hidden="1" x14ac:dyDescent="0.7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59" hidden="1" x14ac:dyDescent="0.7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44.25" hidden="1" x14ac:dyDescent="0.7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59" hidden="1" x14ac:dyDescent="0.7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4.25" hidden="1" x14ac:dyDescent="0.7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4.25" hidden="1" x14ac:dyDescent="0.7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4.25" hidden="1" x14ac:dyDescent="0.7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4.25" hidden="1" x14ac:dyDescent="0.7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4.25" hidden="1" x14ac:dyDescent="0.7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 s="12">
        <f t="shared" si="169"/>
        <v>34.130000000000003</v>
      </c>
      <c r="Q2703" s="14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4.25" hidden="1" x14ac:dyDescent="0.7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 s="12">
        <f t="shared" si="169"/>
        <v>132.35</v>
      </c>
      <c r="Q2704" s="14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29.5" hidden="1" x14ac:dyDescent="0.7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 s="12">
        <f t="shared" si="169"/>
        <v>922.22</v>
      </c>
      <c r="Q2705" s="14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4.25" hidden="1" x14ac:dyDescent="0.7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 s="12">
        <f t="shared" si="169"/>
        <v>163.57</v>
      </c>
      <c r="Q2706" s="14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29.5" hidden="1" x14ac:dyDescent="0.7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 s="12">
        <f t="shared" si="169"/>
        <v>217.38</v>
      </c>
      <c r="Q2707" s="14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4.25" hidden="1" x14ac:dyDescent="0.7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 s="12">
        <f t="shared" si="169"/>
        <v>149.44</v>
      </c>
      <c r="Q2708" s="14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4.25" hidden="1" x14ac:dyDescent="0.7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 s="12">
        <f t="shared" si="169"/>
        <v>71.239999999999995</v>
      </c>
      <c r="Q2709" s="14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4.25" hidden="1" x14ac:dyDescent="0.7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 s="12">
        <f t="shared" si="169"/>
        <v>44.46</v>
      </c>
      <c r="Q2710" s="14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4.25" hidden="1" x14ac:dyDescent="0.7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 s="12">
        <f t="shared" si="169"/>
        <v>164.94</v>
      </c>
      <c r="Q2711" s="14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29.5" hidden="1" x14ac:dyDescent="0.7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 s="12">
        <f t="shared" si="169"/>
        <v>84.87</v>
      </c>
      <c r="Q2712" s="14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4.25" hidden="1" x14ac:dyDescent="0.7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 s="12">
        <f t="shared" si="169"/>
        <v>53.95</v>
      </c>
      <c r="Q2713" s="14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4.25" hidden="1" x14ac:dyDescent="0.7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 s="12">
        <f t="shared" si="169"/>
        <v>50.53</v>
      </c>
      <c r="Q2714" s="14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4.25" hidden="1" x14ac:dyDescent="0.7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 s="12">
        <f t="shared" si="169"/>
        <v>108</v>
      </c>
      <c r="Q2715" s="14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29.5" hidden="1" x14ac:dyDescent="0.7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 s="12">
        <f t="shared" si="169"/>
        <v>95.37</v>
      </c>
      <c r="Q2716" s="14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4.25" hidden="1" x14ac:dyDescent="0.7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 s="12">
        <f t="shared" si="169"/>
        <v>57.63</v>
      </c>
      <c r="Q2717" s="14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73.75" hidden="1" x14ac:dyDescent="0.7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 s="12">
        <f t="shared" si="169"/>
        <v>64.16</v>
      </c>
      <c r="Q2718" s="14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4.25" hidden="1" x14ac:dyDescent="0.7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 s="12">
        <f t="shared" si="169"/>
        <v>92.39</v>
      </c>
      <c r="Q2719" s="14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4.25" hidden="1" x14ac:dyDescent="0.7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 s="12">
        <f t="shared" si="169"/>
        <v>125.98</v>
      </c>
      <c r="Q2720" s="14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59" hidden="1" x14ac:dyDescent="0.7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 s="12">
        <f t="shared" si="169"/>
        <v>94.64</v>
      </c>
      <c r="Q2721" s="14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4.25" hidden="1" x14ac:dyDescent="0.7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 s="12">
        <f t="shared" si="169"/>
        <v>170.7</v>
      </c>
      <c r="Q2722" s="14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4.25" hidden="1" x14ac:dyDescent="0.7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4.25" hidden="1" x14ac:dyDescent="0.7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59" hidden="1" x14ac:dyDescent="0.7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4.25" hidden="1" x14ac:dyDescent="0.7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44.25" hidden="1" x14ac:dyDescent="0.7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29.5" hidden="1" x14ac:dyDescent="0.7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4.25" hidden="1" x14ac:dyDescent="0.7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29.5" hidden="1" x14ac:dyDescent="0.7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29.5" hidden="1" x14ac:dyDescent="0.7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44.25" hidden="1" x14ac:dyDescent="0.7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59" hidden="1" x14ac:dyDescent="0.7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4.25" hidden="1" x14ac:dyDescent="0.7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59" hidden="1" x14ac:dyDescent="0.7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4.25" hidden="1" x14ac:dyDescent="0.7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4.25" hidden="1" x14ac:dyDescent="0.7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59" hidden="1" x14ac:dyDescent="0.7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4.25" hidden="1" x14ac:dyDescent="0.7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4.25" hidden="1" x14ac:dyDescent="0.7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4.25" hidden="1" x14ac:dyDescent="0.7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44.25" hidden="1" x14ac:dyDescent="0.7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29.5" hidden="1" x14ac:dyDescent="0.7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4.25" hidden="1" x14ac:dyDescent="0.7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59" hidden="1" x14ac:dyDescent="0.7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4.25" hidden="1" x14ac:dyDescent="0.7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4.25" hidden="1" x14ac:dyDescent="0.7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4.25" hidden="1" x14ac:dyDescent="0.7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4.25" hidden="1" x14ac:dyDescent="0.7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4.25" hidden="1" x14ac:dyDescent="0.7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29.5" hidden="1" x14ac:dyDescent="0.7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4.25" hidden="1" x14ac:dyDescent="0.7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4.25" hidden="1" x14ac:dyDescent="0.7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4.25" hidden="1" x14ac:dyDescent="0.7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172">ROUND(E2754/D2754*100,0)</f>
        <v>11</v>
      </c>
      <c r="P2754">
        <f t="shared" ref="P2754:P2817" si="173">IFERROR(ROUND(E2754/L2754,2),0)</f>
        <v>39.29</v>
      </c>
      <c r="Q2754" s="14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4.25" hidden="1" x14ac:dyDescent="0.7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172"/>
        <v>19</v>
      </c>
      <c r="P2755">
        <f t="shared" si="173"/>
        <v>47.5</v>
      </c>
      <c r="Q2755" s="14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4.25" hidden="1" x14ac:dyDescent="0.7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4.25" hidden="1" x14ac:dyDescent="0.7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4.25" hidden="1" x14ac:dyDescent="0.7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29.5" hidden="1" x14ac:dyDescent="0.7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59" hidden="1" x14ac:dyDescent="0.7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4.25" hidden="1" x14ac:dyDescent="0.7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4.25" hidden="1" x14ac:dyDescent="0.7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29.5" hidden="1" x14ac:dyDescent="0.7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4.25" hidden="1" x14ac:dyDescent="0.7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29.5" hidden="1" x14ac:dyDescent="0.7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4.25" hidden="1" x14ac:dyDescent="0.7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4.25" hidden="1" x14ac:dyDescent="0.7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4.25" hidden="1" x14ac:dyDescent="0.7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4.25" hidden="1" x14ac:dyDescent="0.7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4.25" hidden="1" x14ac:dyDescent="0.7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4.25" hidden="1" x14ac:dyDescent="0.7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4.25" hidden="1" x14ac:dyDescent="0.7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4.25" hidden="1" x14ac:dyDescent="0.7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4.25" hidden="1" x14ac:dyDescent="0.7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4.25" hidden="1" x14ac:dyDescent="0.7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4.25" hidden="1" x14ac:dyDescent="0.7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4.25" hidden="1" x14ac:dyDescent="0.7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59" hidden="1" x14ac:dyDescent="0.7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4.25" hidden="1" x14ac:dyDescent="0.7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59" hidden="1" x14ac:dyDescent="0.7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4.25" hidden="1" x14ac:dyDescent="0.7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29.5" hidden="1" x14ac:dyDescent="0.7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44.25" hidden="1" x14ac:dyDescent="0.7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 s="12">
        <f t="shared" si="173"/>
        <v>47</v>
      </c>
      <c r="Q2783" s="14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29.5" hidden="1" x14ac:dyDescent="0.7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 s="12">
        <f t="shared" si="173"/>
        <v>66.67</v>
      </c>
      <c r="Q2784" s="14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4.25" hidden="1" x14ac:dyDescent="0.7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 s="12">
        <f t="shared" si="173"/>
        <v>18.77</v>
      </c>
      <c r="Q2785" s="14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4.25" hidden="1" x14ac:dyDescent="0.7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 s="12">
        <f t="shared" si="173"/>
        <v>66.11</v>
      </c>
      <c r="Q2786" s="14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4.25" hidden="1" x14ac:dyDescent="0.7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 s="12">
        <f t="shared" si="173"/>
        <v>36.86</v>
      </c>
      <c r="Q2787" s="14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29.5" hidden="1" x14ac:dyDescent="0.7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 s="12">
        <f t="shared" si="173"/>
        <v>39.81</v>
      </c>
      <c r="Q2788" s="14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4.25" hidden="1" x14ac:dyDescent="0.7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 s="12">
        <f t="shared" si="173"/>
        <v>31.5</v>
      </c>
      <c r="Q2789" s="14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4.25" hidden="1" x14ac:dyDescent="0.7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 s="12">
        <f t="shared" si="173"/>
        <v>102.5</v>
      </c>
      <c r="Q2790" s="14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29.5" hidden="1" x14ac:dyDescent="0.7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 s="12">
        <f t="shared" si="173"/>
        <v>126.46</v>
      </c>
      <c r="Q2791" s="14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4.25" hidden="1" x14ac:dyDescent="0.7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 s="12">
        <f t="shared" si="173"/>
        <v>47.88</v>
      </c>
      <c r="Q2792" s="14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59" hidden="1" x14ac:dyDescent="0.7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 s="12">
        <f t="shared" si="173"/>
        <v>73.209999999999994</v>
      </c>
      <c r="Q2793" s="14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4.25" hidden="1" x14ac:dyDescent="0.7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 s="12">
        <f t="shared" si="173"/>
        <v>89.67</v>
      </c>
      <c r="Q2794" s="14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59" hidden="1" x14ac:dyDescent="0.7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 s="12">
        <f t="shared" si="173"/>
        <v>151.46</v>
      </c>
      <c r="Q2795" s="14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59" hidden="1" x14ac:dyDescent="0.7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 s="12">
        <f t="shared" si="173"/>
        <v>25</v>
      </c>
      <c r="Q2796" s="14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4.25" hidden="1" x14ac:dyDescent="0.7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 s="12">
        <f t="shared" si="173"/>
        <v>36.5</v>
      </c>
      <c r="Q2797" s="14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4.25" hidden="1" x14ac:dyDescent="0.7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 s="12">
        <f t="shared" si="173"/>
        <v>44</v>
      </c>
      <c r="Q2798" s="14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4.25" hidden="1" x14ac:dyDescent="0.7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 s="12">
        <f t="shared" si="173"/>
        <v>87.36</v>
      </c>
      <c r="Q2799" s="14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59" hidden="1" x14ac:dyDescent="0.7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 s="12">
        <f t="shared" si="173"/>
        <v>36.47</v>
      </c>
      <c r="Q2800" s="14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59" hidden="1" x14ac:dyDescent="0.7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 s="12">
        <f t="shared" si="173"/>
        <v>44.86</v>
      </c>
      <c r="Q2801" s="14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4.25" hidden="1" x14ac:dyDescent="0.7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 s="12">
        <f t="shared" si="173"/>
        <v>42.9</v>
      </c>
      <c r="Q2802" s="14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4.25" hidden="1" x14ac:dyDescent="0.7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 s="12">
        <f t="shared" si="173"/>
        <v>51.23</v>
      </c>
      <c r="Q2803" s="14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4.25" hidden="1" x14ac:dyDescent="0.7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 s="12">
        <f t="shared" si="173"/>
        <v>33.94</v>
      </c>
      <c r="Q2804" s="14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4.25" hidden="1" x14ac:dyDescent="0.7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 s="12">
        <f t="shared" si="173"/>
        <v>90.74</v>
      </c>
      <c r="Q2805" s="14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4.25" hidden="1" x14ac:dyDescent="0.7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 s="12">
        <f t="shared" si="173"/>
        <v>50</v>
      </c>
      <c r="Q2806" s="14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59" hidden="1" x14ac:dyDescent="0.7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 s="12">
        <f t="shared" si="173"/>
        <v>24.44</v>
      </c>
      <c r="Q2807" s="14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4.25" hidden="1" x14ac:dyDescent="0.7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 s="12">
        <f t="shared" si="173"/>
        <v>44.25</v>
      </c>
      <c r="Q2808" s="14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idden="1" x14ac:dyDescent="0.7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 s="12">
        <f t="shared" si="173"/>
        <v>67.739999999999995</v>
      </c>
      <c r="Q2809" s="14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59" hidden="1" x14ac:dyDescent="0.7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 s="12">
        <f t="shared" si="173"/>
        <v>65.38</v>
      </c>
      <c r="Q2810" s="14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4.25" hidden="1" x14ac:dyDescent="0.7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 s="12">
        <f t="shared" si="173"/>
        <v>121.9</v>
      </c>
      <c r="Q2811" s="14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4.25" hidden="1" x14ac:dyDescent="0.7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 s="12">
        <f t="shared" si="173"/>
        <v>47.46</v>
      </c>
      <c r="Q2812" s="14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4.25" hidden="1" x14ac:dyDescent="0.7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 s="12">
        <f t="shared" si="173"/>
        <v>92.84</v>
      </c>
      <c r="Q2813" s="14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4.25" hidden="1" x14ac:dyDescent="0.7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 s="12">
        <f t="shared" si="173"/>
        <v>68.25</v>
      </c>
      <c r="Q2814" s="14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4.25" hidden="1" x14ac:dyDescent="0.7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 s="12">
        <f t="shared" si="173"/>
        <v>37.21</v>
      </c>
      <c r="Q2815" s="14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4.25" hidden="1" x14ac:dyDescent="0.7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 s="12">
        <f t="shared" si="173"/>
        <v>25.25</v>
      </c>
      <c r="Q2816" s="14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4.25" hidden="1" x14ac:dyDescent="0.7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 s="12">
        <f t="shared" si="173"/>
        <v>43.21</v>
      </c>
      <c r="Q2817" s="14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4.25" hidden="1" x14ac:dyDescent="0.7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176">ROUND(E2818/D2818*100,0)</f>
        <v>142</v>
      </c>
      <c r="P2818" s="12">
        <f t="shared" ref="P2818:P2881" si="177">IFERROR(ROUND(E2818/L2818,2),0)</f>
        <v>25.13</v>
      </c>
      <c r="Q2818" s="14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59" hidden="1" x14ac:dyDescent="0.7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176"/>
        <v>130</v>
      </c>
      <c r="P2819" s="12">
        <f t="shared" si="177"/>
        <v>23.64</v>
      </c>
      <c r="Q2819" s="14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4.25" hidden="1" x14ac:dyDescent="0.7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 s="12">
        <f t="shared" si="177"/>
        <v>103.95</v>
      </c>
      <c r="Q2820" s="14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4.25" hidden="1" x14ac:dyDescent="0.7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 s="12">
        <f t="shared" si="177"/>
        <v>50.38</v>
      </c>
      <c r="Q2821" s="14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4.25" hidden="1" x14ac:dyDescent="0.7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 s="12">
        <f t="shared" si="177"/>
        <v>13.6</v>
      </c>
      <c r="Q2822" s="14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59" hidden="1" x14ac:dyDescent="0.7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 s="12">
        <f t="shared" si="177"/>
        <v>28.57</v>
      </c>
      <c r="Q2823" s="14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59" hidden="1" x14ac:dyDescent="0.7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 s="12">
        <f t="shared" si="177"/>
        <v>63.83</v>
      </c>
      <c r="Q2824" s="14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59" hidden="1" x14ac:dyDescent="0.7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 s="12">
        <f t="shared" si="177"/>
        <v>8.86</v>
      </c>
      <c r="Q2825" s="14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4.25" hidden="1" x14ac:dyDescent="0.7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 s="12">
        <f t="shared" si="177"/>
        <v>50.67</v>
      </c>
      <c r="Q2826" s="14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59" hidden="1" x14ac:dyDescent="0.7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 s="12">
        <f t="shared" si="177"/>
        <v>60.78</v>
      </c>
      <c r="Q2827" s="14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59" hidden="1" x14ac:dyDescent="0.7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 s="12">
        <f t="shared" si="177"/>
        <v>113.42</v>
      </c>
      <c r="Q2828" s="14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59" hidden="1" x14ac:dyDescent="0.7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 s="12">
        <f t="shared" si="177"/>
        <v>104.57</v>
      </c>
      <c r="Q2829" s="14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4.25" hidden="1" x14ac:dyDescent="0.7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 s="12">
        <f t="shared" si="177"/>
        <v>98.31</v>
      </c>
      <c r="Q2830" s="14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4.25" hidden="1" x14ac:dyDescent="0.7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 s="12">
        <f t="shared" si="177"/>
        <v>35.04</v>
      </c>
      <c r="Q2831" s="14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29.5" hidden="1" x14ac:dyDescent="0.7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 s="12">
        <f t="shared" si="177"/>
        <v>272.73</v>
      </c>
      <c r="Q2832" s="14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44.25" hidden="1" x14ac:dyDescent="0.7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 s="12">
        <f t="shared" si="177"/>
        <v>63.85</v>
      </c>
      <c r="Q2833" s="14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4.25" hidden="1" x14ac:dyDescent="0.7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 s="12">
        <f t="shared" si="177"/>
        <v>30.19</v>
      </c>
      <c r="Q2834" s="14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7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 s="12">
        <f t="shared" si="177"/>
        <v>83.51</v>
      </c>
      <c r="Q2835" s="14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4.25" hidden="1" x14ac:dyDescent="0.7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 s="12">
        <f t="shared" si="177"/>
        <v>64.760000000000005</v>
      </c>
      <c r="Q2836" s="14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4.25" hidden="1" x14ac:dyDescent="0.7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 s="12">
        <f t="shared" si="177"/>
        <v>20.12</v>
      </c>
      <c r="Q2837" s="14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59" hidden="1" x14ac:dyDescent="0.7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 s="12">
        <f t="shared" si="177"/>
        <v>44.09</v>
      </c>
      <c r="Q2838" s="14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59" hidden="1" x14ac:dyDescent="0.7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 s="12">
        <f t="shared" si="177"/>
        <v>40.479999999999997</v>
      </c>
      <c r="Q2839" s="14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4.25" hidden="1" x14ac:dyDescent="0.7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 s="12">
        <f t="shared" si="177"/>
        <v>44.54</v>
      </c>
      <c r="Q2840" s="14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4.25" hidden="1" x14ac:dyDescent="0.7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 s="12">
        <f t="shared" si="177"/>
        <v>125.81</v>
      </c>
      <c r="Q2841" s="14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59" hidden="1" x14ac:dyDescent="0.7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 s="12">
        <f t="shared" si="177"/>
        <v>19.7</v>
      </c>
      <c r="Q2842" s="14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4.25" hidden="1" x14ac:dyDescent="0.7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 s="12">
        <f t="shared" si="177"/>
        <v>10</v>
      </c>
      <c r="Q2843" s="14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4.25" hidden="1" x14ac:dyDescent="0.7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 s="12">
        <f t="shared" si="177"/>
        <v>0</v>
      </c>
      <c r="Q2844" s="14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4.25" hidden="1" x14ac:dyDescent="0.7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 s="12">
        <f t="shared" si="177"/>
        <v>0</v>
      </c>
      <c r="Q2845" s="14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4.25" hidden="1" x14ac:dyDescent="0.7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 s="12">
        <f t="shared" si="177"/>
        <v>30</v>
      </c>
      <c r="Q2846" s="14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4.25" hidden="1" x14ac:dyDescent="0.7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 s="12">
        <f t="shared" si="177"/>
        <v>60.67</v>
      </c>
      <c r="Q2847" s="14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59" hidden="1" x14ac:dyDescent="0.7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 s="12">
        <f t="shared" si="177"/>
        <v>0</v>
      </c>
      <c r="Q2848" s="14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4.25" hidden="1" x14ac:dyDescent="0.7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 s="12">
        <f t="shared" si="177"/>
        <v>0</v>
      </c>
      <c r="Q2849" s="14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59" hidden="1" x14ac:dyDescent="0.7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 s="12">
        <f t="shared" si="177"/>
        <v>23.33</v>
      </c>
      <c r="Q2850" s="14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4.25" hidden="1" x14ac:dyDescent="0.7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 s="12">
        <f t="shared" si="177"/>
        <v>5</v>
      </c>
      <c r="Q2851" s="14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4.25" hidden="1" x14ac:dyDescent="0.7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 s="12">
        <f t="shared" si="177"/>
        <v>23.92</v>
      </c>
      <c r="Q2852" s="14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4.25" hidden="1" x14ac:dyDescent="0.7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 s="12">
        <f t="shared" si="177"/>
        <v>0</v>
      </c>
      <c r="Q2853" s="14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4.25" hidden="1" x14ac:dyDescent="0.7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 s="12">
        <f t="shared" si="177"/>
        <v>15.83</v>
      </c>
      <c r="Q2854" s="14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4.25" hidden="1" x14ac:dyDescent="0.7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 s="12">
        <f t="shared" si="177"/>
        <v>0</v>
      </c>
      <c r="Q2855" s="14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4.25" hidden="1" x14ac:dyDescent="0.7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 s="12">
        <f t="shared" si="177"/>
        <v>29.79</v>
      </c>
      <c r="Q2856" s="14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59" hidden="1" x14ac:dyDescent="0.7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 s="12">
        <f t="shared" si="177"/>
        <v>60</v>
      </c>
      <c r="Q2857" s="14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4.25" hidden="1" x14ac:dyDescent="0.7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 s="12">
        <f t="shared" si="177"/>
        <v>24.33</v>
      </c>
      <c r="Q2858" s="14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59" hidden="1" x14ac:dyDescent="0.7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 s="12">
        <f t="shared" si="177"/>
        <v>500</v>
      </c>
      <c r="Q2859" s="14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4.25" hidden="1" x14ac:dyDescent="0.7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 s="12">
        <f t="shared" si="177"/>
        <v>0</v>
      </c>
      <c r="Q2860" s="14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44.25" hidden="1" x14ac:dyDescent="0.7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 s="12">
        <f t="shared" si="177"/>
        <v>35</v>
      </c>
      <c r="Q2861" s="14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59" hidden="1" x14ac:dyDescent="0.7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 s="12">
        <f t="shared" si="177"/>
        <v>29.56</v>
      </c>
      <c r="Q2862" s="14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4.25" hidden="1" x14ac:dyDescent="0.7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 s="12">
        <f t="shared" si="177"/>
        <v>26.67</v>
      </c>
      <c r="Q2863" s="14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4.25" hidden="1" x14ac:dyDescent="0.7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 s="12">
        <f t="shared" si="177"/>
        <v>18.329999999999998</v>
      </c>
      <c r="Q2864" s="14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4.25" hidden="1" x14ac:dyDescent="0.7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 s="12">
        <f t="shared" si="177"/>
        <v>20</v>
      </c>
      <c r="Q2865" s="14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7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 s="12">
        <f t="shared" si="177"/>
        <v>13.33</v>
      </c>
      <c r="Q2866" s="14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4.25" hidden="1" x14ac:dyDescent="0.7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 s="12">
        <f t="shared" si="177"/>
        <v>0</v>
      </c>
      <c r="Q2867" s="14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4.25" hidden="1" x14ac:dyDescent="0.7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 s="12">
        <f t="shared" si="177"/>
        <v>22.5</v>
      </c>
      <c r="Q2868" s="14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59" hidden="1" x14ac:dyDescent="0.7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 s="12">
        <f t="shared" si="177"/>
        <v>50.4</v>
      </c>
      <c r="Q2869" s="14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59" hidden="1" x14ac:dyDescent="0.7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 s="12">
        <f t="shared" si="177"/>
        <v>105.03</v>
      </c>
      <c r="Q2870" s="14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59" hidden="1" x14ac:dyDescent="0.7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 s="12">
        <f t="shared" si="177"/>
        <v>35.4</v>
      </c>
      <c r="Q2871" s="14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59" hidden="1" x14ac:dyDescent="0.7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 s="12">
        <f t="shared" si="177"/>
        <v>83.33</v>
      </c>
      <c r="Q2872" s="14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4.25" hidden="1" x14ac:dyDescent="0.7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 s="12">
        <f t="shared" si="177"/>
        <v>35.92</v>
      </c>
      <c r="Q2873" s="14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44.25" hidden="1" x14ac:dyDescent="0.7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 s="12">
        <f t="shared" si="177"/>
        <v>0</v>
      </c>
      <c r="Q2874" s="14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59" hidden="1" x14ac:dyDescent="0.7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 s="12">
        <f t="shared" si="177"/>
        <v>119.13</v>
      </c>
      <c r="Q2875" s="14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4.25" hidden="1" x14ac:dyDescent="0.7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 s="12">
        <f t="shared" si="177"/>
        <v>90.33</v>
      </c>
      <c r="Q2876" s="14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4.25" hidden="1" x14ac:dyDescent="0.7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 s="12">
        <f t="shared" si="177"/>
        <v>2.33</v>
      </c>
      <c r="Q2877" s="14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4.25" hidden="1" x14ac:dyDescent="0.7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 s="12">
        <f t="shared" si="177"/>
        <v>0</v>
      </c>
      <c r="Q2878" s="14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4.25" hidden="1" x14ac:dyDescent="0.7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 s="12">
        <f t="shared" si="177"/>
        <v>108.33</v>
      </c>
      <c r="Q2879" s="14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4.25" hidden="1" x14ac:dyDescent="0.7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 s="12">
        <f t="shared" si="177"/>
        <v>15.75</v>
      </c>
      <c r="Q2880" s="14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4.25" hidden="1" x14ac:dyDescent="0.7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 s="12">
        <f t="shared" si="177"/>
        <v>29</v>
      </c>
      <c r="Q2881" s="14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4.25" hidden="1" x14ac:dyDescent="0.7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180">ROUND(E2882/D2882*100,0)</f>
        <v>23</v>
      </c>
      <c r="P2882" s="12">
        <f t="shared" ref="P2882:P2945" si="181">IFERROR(ROUND(E2882/L2882,2),0)</f>
        <v>96.55</v>
      </c>
      <c r="Q2882" s="14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4.25" hidden="1" x14ac:dyDescent="0.7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180"/>
        <v>0</v>
      </c>
      <c r="P2883" s="12">
        <f t="shared" si="181"/>
        <v>0</v>
      </c>
      <c r="Q2883" s="14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4.25" hidden="1" x14ac:dyDescent="0.7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 s="12">
        <f t="shared" si="181"/>
        <v>63</v>
      </c>
      <c r="Q2884" s="14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59" hidden="1" x14ac:dyDescent="0.7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 s="12">
        <f t="shared" si="181"/>
        <v>381.6</v>
      </c>
      <c r="Q2885" s="14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29.5" hidden="1" x14ac:dyDescent="0.7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 s="12">
        <f t="shared" si="181"/>
        <v>46.25</v>
      </c>
      <c r="Q2886" s="14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29.5" hidden="1" x14ac:dyDescent="0.7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 s="12">
        <f t="shared" si="181"/>
        <v>26</v>
      </c>
      <c r="Q2887" s="14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4.25" hidden="1" x14ac:dyDescent="0.7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 s="12">
        <f t="shared" si="181"/>
        <v>10</v>
      </c>
      <c r="Q2888" s="14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4.25" hidden="1" x14ac:dyDescent="0.7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 s="12">
        <f t="shared" si="181"/>
        <v>5</v>
      </c>
      <c r="Q2889" s="14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4.25" hidden="1" x14ac:dyDescent="0.7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 s="12">
        <f t="shared" si="181"/>
        <v>0</v>
      </c>
      <c r="Q2890" s="14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4.25" hidden="1" x14ac:dyDescent="0.7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 s="12">
        <f t="shared" si="181"/>
        <v>81.569999999999993</v>
      </c>
      <c r="Q2891" s="14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4.25" hidden="1" x14ac:dyDescent="0.7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 s="12">
        <f t="shared" si="181"/>
        <v>7</v>
      </c>
      <c r="Q2892" s="14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4.25" hidden="1" x14ac:dyDescent="0.7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 s="12">
        <f t="shared" si="181"/>
        <v>27.3</v>
      </c>
      <c r="Q2893" s="14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4.25" hidden="1" x14ac:dyDescent="0.7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 s="12">
        <f t="shared" si="181"/>
        <v>29.41</v>
      </c>
      <c r="Q2894" s="14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idden="1" x14ac:dyDescent="0.7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 s="12">
        <f t="shared" si="181"/>
        <v>12.5</v>
      </c>
      <c r="Q2895" s="14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29.5" hidden="1" x14ac:dyDescent="0.7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 s="12">
        <f t="shared" si="181"/>
        <v>0</v>
      </c>
      <c r="Q2896" s="14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4.25" hidden="1" x14ac:dyDescent="0.7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 s="12">
        <f t="shared" si="181"/>
        <v>5.75</v>
      </c>
      <c r="Q2897" s="14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4.25" hidden="1" x14ac:dyDescent="0.7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 s="12">
        <f t="shared" si="181"/>
        <v>52.08</v>
      </c>
      <c r="Q2898" s="14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4.25" hidden="1" x14ac:dyDescent="0.7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 s="12">
        <f t="shared" si="181"/>
        <v>183.33</v>
      </c>
      <c r="Q2899" s="14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4.25" hidden="1" x14ac:dyDescent="0.7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 s="12">
        <f t="shared" si="181"/>
        <v>26.33</v>
      </c>
      <c r="Q2900" s="14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4.25" hidden="1" x14ac:dyDescent="0.7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 s="12">
        <f t="shared" si="181"/>
        <v>0</v>
      </c>
      <c r="Q2901" s="14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59" hidden="1" x14ac:dyDescent="0.7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 s="12">
        <f t="shared" si="181"/>
        <v>486.43</v>
      </c>
      <c r="Q2902" s="14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4.25" hidden="1" x14ac:dyDescent="0.7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 s="12">
        <f t="shared" si="181"/>
        <v>3</v>
      </c>
      <c r="Q2903" s="14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4.25" hidden="1" x14ac:dyDescent="0.7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 s="12">
        <f t="shared" si="181"/>
        <v>25</v>
      </c>
      <c r="Q2904" s="14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4.25" hidden="1" x14ac:dyDescent="0.7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 s="12">
        <f t="shared" si="181"/>
        <v>9.75</v>
      </c>
      <c r="Q2905" s="14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4.25" hidden="1" x14ac:dyDescent="0.7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 s="12">
        <f t="shared" si="181"/>
        <v>18.75</v>
      </c>
      <c r="Q2906" s="14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4.25" hidden="1" x14ac:dyDescent="0.7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 s="12">
        <f t="shared" si="181"/>
        <v>36.590000000000003</v>
      </c>
      <c r="Q2907" s="14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59" hidden="1" x14ac:dyDescent="0.7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 s="12">
        <f t="shared" si="181"/>
        <v>80.709999999999994</v>
      </c>
      <c r="Q2908" s="14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4.25" hidden="1" x14ac:dyDescent="0.7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 s="12">
        <f t="shared" si="181"/>
        <v>1</v>
      </c>
      <c r="Q2909" s="14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59" hidden="1" x14ac:dyDescent="0.7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 s="12">
        <f t="shared" si="181"/>
        <v>52.8</v>
      </c>
      <c r="Q2910" s="14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59" hidden="1" x14ac:dyDescent="0.7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 s="12">
        <f t="shared" si="181"/>
        <v>20</v>
      </c>
      <c r="Q2911" s="14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4.25" hidden="1" x14ac:dyDescent="0.7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 s="12">
        <f t="shared" si="181"/>
        <v>1</v>
      </c>
      <c r="Q2912" s="14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59" hidden="1" x14ac:dyDescent="0.7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 s="12">
        <f t="shared" si="181"/>
        <v>46.93</v>
      </c>
      <c r="Q2913" s="14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4.25" hidden="1" x14ac:dyDescent="0.7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 s="12">
        <f t="shared" si="181"/>
        <v>78.08</v>
      </c>
      <c r="Q2914" s="14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4.25" hidden="1" x14ac:dyDescent="0.7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 s="12">
        <f t="shared" si="181"/>
        <v>1</v>
      </c>
      <c r="Q2915" s="14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29.5" hidden="1" x14ac:dyDescent="0.7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 s="12">
        <f t="shared" si="181"/>
        <v>1</v>
      </c>
      <c r="Q2916" s="14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4.25" hidden="1" x14ac:dyDescent="0.7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 s="12">
        <f t="shared" si="181"/>
        <v>203.67</v>
      </c>
      <c r="Q2917" s="14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4.25" hidden="1" x14ac:dyDescent="0.7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 s="12">
        <f t="shared" si="181"/>
        <v>20.71</v>
      </c>
      <c r="Q2918" s="14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4.25" hidden="1" x14ac:dyDescent="0.7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 s="12">
        <f t="shared" si="181"/>
        <v>48.56</v>
      </c>
      <c r="Q2919" s="14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4.25" hidden="1" x14ac:dyDescent="0.7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 s="12">
        <f t="shared" si="181"/>
        <v>68.099999999999994</v>
      </c>
      <c r="Q2920" s="14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4.25" hidden="1" x14ac:dyDescent="0.7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 s="12">
        <f t="shared" si="181"/>
        <v>8.5</v>
      </c>
      <c r="Q2921" s="14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4.25" hidden="1" x14ac:dyDescent="0.7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 s="12">
        <f t="shared" si="181"/>
        <v>51.62</v>
      </c>
      <c r="Q2922" s="14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29.5" hidden="1" x14ac:dyDescent="0.7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 s="12">
        <f t="shared" si="181"/>
        <v>43</v>
      </c>
      <c r="Q2923" s="14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4.25" x14ac:dyDescent="0.7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 s="12">
        <f t="shared" si="181"/>
        <v>83.33</v>
      </c>
      <c r="Q2924" s="14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4.25" hidden="1" x14ac:dyDescent="0.7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 s="12">
        <f t="shared" si="181"/>
        <v>30</v>
      </c>
      <c r="Q2925" s="14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4.25" hidden="1" x14ac:dyDescent="0.7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 s="12">
        <f t="shared" si="181"/>
        <v>175.51</v>
      </c>
      <c r="Q2926" s="14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4.25" hidden="1" x14ac:dyDescent="0.7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 s="12">
        <f t="shared" si="181"/>
        <v>231.66</v>
      </c>
      <c r="Q2927" s="14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4.25" hidden="1" x14ac:dyDescent="0.7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 s="12">
        <f t="shared" si="181"/>
        <v>75</v>
      </c>
      <c r="Q2928" s="14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4.25" hidden="1" x14ac:dyDescent="0.7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 s="12">
        <f t="shared" si="181"/>
        <v>112.14</v>
      </c>
      <c r="Q2929" s="14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29.5" hidden="1" x14ac:dyDescent="0.7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 s="12">
        <f t="shared" si="181"/>
        <v>41.67</v>
      </c>
      <c r="Q2930" s="14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4.25" hidden="1" x14ac:dyDescent="0.7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 s="12">
        <f t="shared" si="181"/>
        <v>255.17</v>
      </c>
      <c r="Q2931" s="14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4.25" x14ac:dyDescent="0.7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 s="12">
        <f t="shared" si="181"/>
        <v>162.77000000000001</v>
      </c>
      <c r="Q2932" s="14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59" hidden="1" x14ac:dyDescent="0.7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 s="12">
        <f t="shared" si="181"/>
        <v>88.33</v>
      </c>
      <c r="Q2933" s="14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4.25" hidden="1" x14ac:dyDescent="0.7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 s="12">
        <f t="shared" si="181"/>
        <v>85.74</v>
      </c>
      <c r="Q2934" s="14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4.25" hidden="1" x14ac:dyDescent="0.7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 s="12">
        <f t="shared" si="181"/>
        <v>47.57</v>
      </c>
      <c r="Q2935" s="14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4.25" hidden="1" x14ac:dyDescent="0.7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 s="12">
        <f t="shared" si="181"/>
        <v>72.97</v>
      </c>
      <c r="Q2936" s="14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4.25" hidden="1" x14ac:dyDescent="0.7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 s="12">
        <f t="shared" si="181"/>
        <v>90.54</v>
      </c>
      <c r="Q2937" s="14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4.25" hidden="1" x14ac:dyDescent="0.7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 s="12">
        <f t="shared" si="181"/>
        <v>37.65</v>
      </c>
      <c r="Q2938" s="14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29.5" x14ac:dyDescent="0.7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 s="12">
        <f t="shared" si="181"/>
        <v>36.36</v>
      </c>
      <c r="Q2939" s="14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4.25" hidden="1" x14ac:dyDescent="0.7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 s="12">
        <f t="shared" si="181"/>
        <v>126.72</v>
      </c>
      <c r="Q2940" s="14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4.25" hidden="1" x14ac:dyDescent="0.7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 s="12">
        <f t="shared" si="181"/>
        <v>329.2</v>
      </c>
      <c r="Q2941" s="14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4.25" hidden="1" x14ac:dyDescent="0.7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 s="12">
        <f t="shared" si="181"/>
        <v>81.239999999999995</v>
      </c>
      <c r="Q2942" s="14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4.25" hidden="1" x14ac:dyDescent="0.7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 s="12">
        <f t="shared" si="181"/>
        <v>1</v>
      </c>
      <c r="Q2943" s="14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4.25" hidden="1" x14ac:dyDescent="0.7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 s="12">
        <f t="shared" si="181"/>
        <v>202.23</v>
      </c>
      <c r="Q2944" s="14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4.25" hidden="1" x14ac:dyDescent="0.7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 s="12">
        <f t="shared" si="181"/>
        <v>0</v>
      </c>
      <c r="Q2945" s="14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4.25" hidden="1" x14ac:dyDescent="0.7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184">ROUND(E2946/D2946*100,0)</f>
        <v>1</v>
      </c>
      <c r="P2946" s="12">
        <f t="shared" ref="P2946:P3009" si="185">IFERROR(ROUND(E2946/L2946,2),0)</f>
        <v>100</v>
      </c>
      <c r="Q2946" s="14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59" hidden="1" x14ac:dyDescent="0.7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184"/>
        <v>0</v>
      </c>
      <c r="P2947" s="12">
        <f t="shared" si="185"/>
        <v>0</v>
      </c>
      <c r="Q2947" s="14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4.25" hidden="1" x14ac:dyDescent="0.7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 s="12">
        <f t="shared" si="185"/>
        <v>1</v>
      </c>
      <c r="Q2948" s="14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59" hidden="1" x14ac:dyDescent="0.7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 s="12">
        <f t="shared" si="185"/>
        <v>82.46</v>
      </c>
      <c r="Q2949" s="14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59" hidden="1" x14ac:dyDescent="0.7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 s="12">
        <f t="shared" si="185"/>
        <v>2.67</v>
      </c>
      <c r="Q2950" s="14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4.25" hidden="1" x14ac:dyDescent="0.7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 s="12">
        <f t="shared" si="185"/>
        <v>12.5</v>
      </c>
      <c r="Q2951" s="14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4.25" hidden="1" x14ac:dyDescent="0.7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 s="12">
        <f t="shared" si="185"/>
        <v>0</v>
      </c>
      <c r="Q2952" s="14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59" hidden="1" x14ac:dyDescent="0.7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 s="12">
        <f t="shared" si="185"/>
        <v>18.899999999999999</v>
      </c>
      <c r="Q2953" s="14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4.25" hidden="1" x14ac:dyDescent="0.7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 s="12">
        <f t="shared" si="185"/>
        <v>200.63</v>
      </c>
      <c r="Q2954" s="14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4.25" hidden="1" x14ac:dyDescent="0.7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 s="12">
        <f t="shared" si="185"/>
        <v>201.67</v>
      </c>
      <c r="Q2955" s="14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4.25" hidden="1" x14ac:dyDescent="0.7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 s="12">
        <f t="shared" si="185"/>
        <v>0</v>
      </c>
      <c r="Q2956" s="14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29.5" hidden="1" x14ac:dyDescent="0.7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 s="12">
        <f t="shared" si="185"/>
        <v>65</v>
      </c>
      <c r="Q2957" s="14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4.25" hidden="1" x14ac:dyDescent="0.7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 s="12">
        <f t="shared" si="185"/>
        <v>66.099999999999994</v>
      </c>
      <c r="Q2958" s="14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4.25" hidden="1" x14ac:dyDescent="0.7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 s="12">
        <f t="shared" si="185"/>
        <v>93.33</v>
      </c>
      <c r="Q2959" s="14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4.25" hidden="1" x14ac:dyDescent="0.7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 s="12">
        <f t="shared" si="185"/>
        <v>0</v>
      </c>
      <c r="Q2960" s="14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4.25" hidden="1" x14ac:dyDescent="0.7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 s="12">
        <f t="shared" si="185"/>
        <v>0</v>
      </c>
      <c r="Q2961" s="14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4.25" hidden="1" x14ac:dyDescent="0.7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 s="12">
        <f t="shared" si="185"/>
        <v>0</v>
      </c>
      <c r="Q2962" s="14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4.25" hidden="1" x14ac:dyDescent="0.7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 s="12">
        <f t="shared" si="185"/>
        <v>50.75</v>
      </c>
      <c r="Q2963" s="14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4.25" hidden="1" x14ac:dyDescent="0.7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 s="12">
        <f t="shared" si="185"/>
        <v>60.9</v>
      </c>
      <c r="Q2964" s="14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59" hidden="1" x14ac:dyDescent="0.7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 s="12">
        <f t="shared" si="185"/>
        <v>109.03</v>
      </c>
      <c r="Q2965" s="14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4.25" hidden="1" x14ac:dyDescent="0.7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 s="12">
        <f t="shared" si="185"/>
        <v>25.69</v>
      </c>
      <c r="Q2966" s="14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59" hidden="1" x14ac:dyDescent="0.7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 s="12">
        <f t="shared" si="185"/>
        <v>41.92</v>
      </c>
      <c r="Q2967" s="14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4.25" hidden="1" x14ac:dyDescent="0.7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 s="12">
        <f t="shared" si="185"/>
        <v>88.77</v>
      </c>
      <c r="Q2968" s="14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4.25" hidden="1" x14ac:dyDescent="0.7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 s="12">
        <f t="shared" si="185"/>
        <v>80.23</v>
      </c>
      <c r="Q2969" s="14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29.5" hidden="1" x14ac:dyDescent="0.7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 s="12">
        <f t="shared" si="185"/>
        <v>78.94</v>
      </c>
      <c r="Q2970" s="14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4.25" hidden="1" x14ac:dyDescent="0.7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 s="12">
        <f t="shared" si="185"/>
        <v>95.59</v>
      </c>
      <c r="Q2971" s="14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4.25" hidden="1" x14ac:dyDescent="0.7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 s="12">
        <f t="shared" si="185"/>
        <v>69.89</v>
      </c>
      <c r="Q2972" s="14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4.25" hidden="1" x14ac:dyDescent="0.7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 s="12">
        <f t="shared" si="185"/>
        <v>74.53</v>
      </c>
      <c r="Q2973" s="14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29.5" hidden="1" x14ac:dyDescent="0.7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 s="12">
        <f t="shared" si="185"/>
        <v>123.94</v>
      </c>
      <c r="Q2974" s="14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4.25" hidden="1" x14ac:dyDescent="0.7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 s="12">
        <f t="shared" si="185"/>
        <v>264.85000000000002</v>
      </c>
      <c r="Q2975" s="14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59" hidden="1" x14ac:dyDescent="0.7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 s="12">
        <f t="shared" si="185"/>
        <v>58.62</v>
      </c>
      <c r="Q2976" s="14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4.25" hidden="1" x14ac:dyDescent="0.7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 s="12">
        <f t="shared" si="185"/>
        <v>70.88</v>
      </c>
      <c r="Q2977" s="14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4.25" hidden="1" x14ac:dyDescent="0.7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 s="12">
        <f t="shared" si="185"/>
        <v>8.57</v>
      </c>
      <c r="Q2978" s="14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59" hidden="1" x14ac:dyDescent="0.7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 s="12">
        <f t="shared" si="185"/>
        <v>113.57</v>
      </c>
      <c r="Q2979" s="14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59" hidden="1" x14ac:dyDescent="0.7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 s="12">
        <f t="shared" si="185"/>
        <v>60.69</v>
      </c>
      <c r="Q2980" s="14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4.25" hidden="1" x14ac:dyDescent="0.7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 s="12">
        <f t="shared" si="185"/>
        <v>110.22</v>
      </c>
      <c r="Q2981" s="14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4.25" hidden="1" x14ac:dyDescent="0.7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 s="12">
        <f t="shared" si="185"/>
        <v>136.46</v>
      </c>
      <c r="Q2982" s="14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59" hidden="1" x14ac:dyDescent="0.7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 s="12">
        <f t="shared" si="185"/>
        <v>53.16</v>
      </c>
      <c r="Q2983" s="14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44.25" hidden="1" x14ac:dyDescent="0.7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 s="12">
        <f t="shared" si="185"/>
        <v>86.49</v>
      </c>
      <c r="Q2984" s="14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4.25" hidden="1" x14ac:dyDescent="0.7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 s="12">
        <f t="shared" si="185"/>
        <v>155.24</v>
      </c>
      <c r="Q2985" s="14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59" hidden="1" x14ac:dyDescent="0.7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 s="12">
        <f t="shared" si="185"/>
        <v>115.08</v>
      </c>
      <c r="Q2986" s="14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59" hidden="1" x14ac:dyDescent="0.7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 s="12">
        <f t="shared" si="185"/>
        <v>109.59</v>
      </c>
      <c r="Q2987" s="14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4.25" hidden="1" x14ac:dyDescent="0.7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 s="12">
        <f t="shared" si="185"/>
        <v>45.21</v>
      </c>
      <c r="Q2988" s="14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59" hidden="1" x14ac:dyDescent="0.7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 s="12">
        <f t="shared" si="185"/>
        <v>104.15</v>
      </c>
      <c r="Q2989" s="14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4.25" hidden="1" x14ac:dyDescent="0.7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 s="12">
        <f t="shared" si="185"/>
        <v>35.71</v>
      </c>
      <c r="Q2990" s="14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7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 s="12">
        <f t="shared" si="185"/>
        <v>97</v>
      </c>
      <c r="Q2991" s="14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4.25" hidden="1" x14ac:dyDescent="0.7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 s="12">
        <f t="shared" si="185"/>
        <v>370.37</v>
      </c>
      <c r="Q2992" s="14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4.25" hidden="1" x14ac:dyDescent="0.7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 s="12">
        <f t="shared" si="185"/>
        <v>94.41</v>
      </c>
      <c r="Q2993" s="14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4.25" hidden="1" x14ac:dyDescent="0.7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 s="12">
        <f t="shared" si="185"/>
        <v>48.98</v>
      </c>
      <c r="Q2994" s="14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7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 s="12">
        <f t="shared" si="185"/>
        <v>45.59</v>
      </c>
      <c r="Q2995" s="14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4.25" hidden="1" x14ac:dyDescent="0.7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 s="12">
        <f t="shared" si="185"/>
        <v>23.28</v>
      </c>
      <c r="Q2996" s="14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4.25" hidden="1" x14ac:dyDescent="0.7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 s="12">
        <f t="shared" si="185"/>
        <v>63.23</v>
      </c>
      <c r="Q2997" s="14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29.5" hidden="1" x14ac:dyDescent="0.7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 s="12">
        <f t="shared" si="185"/>
        <v>153.52000000000001</v>
      </c>
      <c r="Q2998" s="14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4.25" hidden="1" x14ac:dyDescent="0.7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 s="12">
        <f t="shared" si="185"/>
        <v>90.2</v>
      </c>
      <c r="Q2999" s="14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4.25" hidden="1" x14ac:dyDescent="0.7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 s="12">
        <f t="shared" si="185"/>
        <v>118.97</v>
      </c>
      <c r="Q3000" s="14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4.25" hidden="1" x14ac:dyDescent="0.7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 s="12">
        <f t="shared" si="185"/>
        <v>80.25</v>
      </c>
      <c r="Q3001" s="14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4.25" hidden="1" x14ac:dyDescent="0.7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 s="12">
        <f t="shared" si="185"/>
        <v>62.5</v>
      </c>
      <c r="Q3002" s="14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4.25" hidden="1" x14ac:dyDescent="0.7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 s="12">
        <f t="shared" si="185"/>
        <v>131.38</v>
      </c>
      <c r="Q3003" s="14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29.5" hidden="1" x14ac:dyDescent="0.7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 s="12">
        <f t="shared" si="185"/>
        <v>73.03</v>
      </c>
      <c r="Q3004" s="14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4.25" hidden="1" x14ac:dyDescent="0.7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 s="12">
        <f t="shared" si="185"/>
        <v>178.53</v>
      </c>
      <c r="Q3005" s="14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59" hidden="1" x14ac:dyDescent="0.7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 s="12">
        <f t="shared" si="185"/>
        <v>162.91</v>
      </c>
      <c r="Q3006" s="14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59" hidden="1" x14ac:dyDescent="0.7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 s="12">
        <f t="shared" si="185"/>
        <v>108.24</v>
      </c>
      <c r="Q3007" s="14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29.5" hidden="1" x14ac:dyDescent="0.7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 s="12">
        <f t="shared" si="185"/>
        <v>88.87</v>
      </c>
      <c r="Q3008" s="14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29.5" hidden="1" x14ac:dyDescent="0.7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 s="12">
        <f t="shared" si="185"/>
        <v>54</v>
      </c>
      <c r="Q3009" s="14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4.25" hidden="1" x14ac:dyDescent="0.7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188">ROUND(E3010/D3010*100,0)</f>
        <v>101</v>
      </c>
      <c r="P3010" s="12">
        <f t="shared" ref="P3010:P3073" si="189">IFERROR(ROUND(E3010/L3010,2),0)</f>
        <v>116.73</v>
      </c>
      <c r="Q3010" s="14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4.25" hidden="1" x14ac:dyDescent="0.7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188"/>
        <v>120</v>
      </c>
      <c r="P3011" s="12">
        <f t="shared" si="189"/>
        <v>233.9</v>
      </c>
      <c r="Q3011" s="14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4.25" hidden="1" x14ac:dyDescent="0.7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 s="12">
        <f t="shared" si="189"/>
        <v>158</v>
      </c>
      <c r="Q3012" s="14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4.25" hidden="1" x14ac:dyDescent="0.7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 s="12">
        <f t="shared" si="189"/>
        <v>14.84</v>
      </c>
      <c r="Q3013" s="14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4.25" hidden="1" x14ac:dyDescent="0.7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 s="12">
        <f t="shared" si="189"/>
        <v>85.18</v>
      </c>
      <c r="Q3014" s="14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4.25" hidden="1" x14ac:dyDescent="0.7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 s="12">
        <f t="shared" si="189"/>
        <v>146.69</v>
      </c>
      <c r="Q3015" s="14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4.25" hidden="1" x14ac:dyDescent="0.7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 s="12">
        <f t="shared" si="189"/>
        <v>50.76</v>
      </c>
      <c r="Q3016" s="14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4.25" hidden="1" x14ac:dyDescent="0.7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 s="12">
        <f t="shared" si="189"/>
        <v>87.7</v>
      </c>
      <c r="Q3017" s="14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59" hidden="1" x14ac:dyDescent="0.7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 s="12">
        <f t="shared" si="189"/>
        <v>242.28</v>
      </c>
      <c r="Q3018" s="14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4.25" hidden="1" x14ac:dyDescent="0.7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 s="12">
        <f t="shared" si="189"/>
        <v>146.44999999999999</v>
      </c>
      <c r="Q3019" s="14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4.25" hidden="1" x14ac:dyDescent="0.7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 s="12">
        <f t="shared" si="189"/>
        <v>103.17</v>
      </c>
      <c r="Q3020" s="14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4.25" hidden="1" x14ac:dyDescent="0.7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 s="12">
        <f t="shared" si="189"/>
        <v>80.459999999999994</v>
      </c>
      <c r="Q3021" s="14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59" hidden="1" x14ac:dyDescent="0.7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 s="12">
        <f t="shared" si="189"/>
        <v>234.67</v>
      </c>
      <c r="Q3022" s="14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4.25" hidden="1" x14ac:dyDescent="0.7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 s="12">
        <f t="shared" si="189"/>
        <v>50.69</v>
      </c>
      <c r="Q3023" s="14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4.25" hidden="1" x14ac:dyDescent="0.7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 s="12">
        <f t="shared" si="189"/>
        <v>162.71</v>
      </c>
      <c r="Q3024" s="14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59" hidden="1" x14ac:dyDescent="0.7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 s="12">
        <f t="shared" si="189"/>
        <v>120.17</v>
      </c>
      <c r="Q3025" s="14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4.25" hidden="1" x14ac:dyDescent="0.7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 s="12">
        <f t="shared" si="189"/>
        <v>67.7</v>
      </c>
      <c r="Q3026" s="14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4.25" hidden="1" x14ac:dyDescent="0.7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 s="12">
        <f t="shared" si="189"/>
        <v>52.1</v>
      </c>
      <c r="Q3027" s="14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59" hidden="1" x14ac:dyDescent="0.7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 s="12">
        <f t="shared" si="189"/>
        <v>51.6</v>
      </c>
      <c r="Q3028" s="14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4.25" hidden="1" x14ac:dyDescent="0.7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 s="12">
        <f t="shared" si="189"/>
        <v>164.3</v>
      </c>
      <c r="Q3029" s="14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29.5" hidden="1" x14ac:dyDescent="0.7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 s="12">
        <f t="shared" si="189"/>
        <v>84.86</v>
      </c>
      <c r="Q3030" s="14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4.25" hidden="1" x14ac:dyDescent="0.7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 s="12">
        <f t="shared" si="189"/>
        <v>94.55</v>
      </c>
      <c r="Q3031" s="14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4.25" hidden="1" x14ac:dyDescent="0.7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 s="12">
        <f t="shared" si="189"/>
        <v>45.54</v>
      </c>
      <c r="Q3032" s="14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3.75" hidden="1" x14ac:dyDescent="0.7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 s="12">
        <f t="shared" si="189"/>
        <v>51.72</v>
      </c>
      <c r="Q3033" s="14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4.25" hidden="1" x14ac:dyDescent="0.7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 s="12">
        <f t="shared" si="189"/>
        <v>50.88</v>
      </c>
      <c r="Q3034" s="14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4.25" hidden="1" x14ac:dyDescent="0.7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 s="12">
        <f t="shared" si="189"/>
        <v>191.13</v>
      </c>
      <c r="Q3035" s="14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73.75" hidden="1" x14ac:dyDescent="0.7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 s="12">
        <f t="shared" si="189"/>
        <v>89.31</v>
      </c>
      <c r="Q3036" s="14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29.5" hidden="1" x14ac:dyDescent="0.7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 s="12">
        <f t="shared" si="189"/>
        <v>88.59</v>
      </c>
      <c r="Q3037" s="14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4.25" hidden="1" x14ac:dyDescent="0.7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 s="12">
        <f t="shared" si="189"/>
        <v>96.3</v>
      </c>
      <c r="Q3038" s="14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59" hidden="1" x14ac:dyDescent="0.7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 s="12">
        <f t="shared" si="189"/>
        <v>33.31</v>
      </c>
      <c r="Q3039" s="14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4.25" hidden="1" x14ac:dyDescent="0.7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 s="12">
        <f t="shared" si="189"/>
        <v>37.22</v>
      </c>
      <c r="Q3040" s="14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4.25" hidden="1" x14ac:dyDescent="0.7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 s="12">
        <f t="shared" si="189"/>
        <v>92.13</v>
      </c>
      <c r="Q3041" s="14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4.25" hidden="1" x14ac:dyDescent="0.7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 s="12">
        <f t="shared" si="189"/>
        <v>76.790000000000006</v>
      </c>
      <c r="Q3042" s="14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29.5" hidden="1" x14ac:dyDescent="0.7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 s="12">
        <f t="shared" si="189"/>
        <v>96.53</v>
      </c>
      <c r="Q3043" s="14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59" hidden="1" x14ac:dyDescent="0.7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 s="12">
        <f t="shared" si="189"/>
        <v>51.89</v>
      </c>
      <c r="Q3044" s="14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4.25" hidden="1" x14ac:dyDescent="0.7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 s="12">
        <f t="shared" si="189"/>
        <v>128.91</v>
      </c>
      <c r="Q3045" s="14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4.25" hidden="1" x14ac:dyDescent="0.7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 s="12">
        <f t="shared" si="189"/>
        <v>84.11</v>
      </c>
      <c r="Q3046" s="14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59" hidden="1" x14ac:dyDescent="0.7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 s="12">
        <f t="shared" si="189"/>
        <v>82.94</v>
      </c>
      <c r="Q3047" s="14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59" hidden="1" x14ac:dyDescent="0.7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 s="12">
        <f t="shared" si="189"/>
        <v>259.95</v>
      </c>
      <c r="Q3048" s="14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4.25" hidden="1" x14ac:dyDescent="0.7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 s="12">
        <f t="shared" si="189"/>
        <v>37.25</v>
      </c>
      <c r="Q3049" s="14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59" hidden="1" x14ac:dyDescent="0.7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 s="12">
        <f t="shared" si="189"/>
        <v>177.02</v>
      </c>
      <c r="Q3050" s="14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59" hidden="1" x14ac:dyDescent="0.7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 s="12">
        <f t="shared" si="189"/>
        <v>74.069999999999993</v>
      </c>
      <c r="Q3051" s="14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29.5" hidden="1" x14ac:dyDescent="0.7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 s="12">
        <f t="shared" si="189"/>
        <v>70.67</v>
      </c>
      <c r="Q3052" s="14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59" hidden="1" x14ac:dyDescent="0.7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 s="12">
        <f t="shared" si="189"/>
        <v>23.63</v>
      </c>
      <c r="Q3053" s="14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44.25" hidden="1" x14ac:dyDescent="0.7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 s="12">
        <f t="shared" si="189"/>
        <v>37.5</v>
      </c>
      <c r="Q3054" s="14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59" hidden="1" x14ac:dyDescent="0.7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 s="12">
        <f t="shared" si="189"/>
        <v>13.33</v>
      </c>
      <c r="Q3055" s="14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59" hidden="1" x14ac:dyDescent="0.7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 s="12">
        <f t="shared" si="189"/>
        <v>0</v>
      </c>
      <c r="Q3056" s="14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4.25" hidden="1" x14ac:dyDescent="0.7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 s="12">
        <f t="shared" si="189"/>
        <v>1</v>
      </c>
      <c r="Q3057" s="14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4.25" hidden="1" x14ac:dyDescent="0.7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 s="12">
        <f t="shared" si="189"/>
        <v>0</v>
      </c>
      <c r="Q3058" s="14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4.25" hidden="1" x14ac:dyDescent="0.7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 s="12">
        <f t="shared" si="189"/>
        <v>0</v>
      </c>
      <c r="Q3059" s="14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59" hidden="1" x14ac:dyDescent="0.7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 s="12">
        <f t="shared" si="189"/>
        <v>1</v>
      </c>
      <c r="Q3060" s="14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4.25" hidden="1" x14ac:dyDescent="0.7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 s="12">
        <f t="shared" si="189"/>
        <v>41</v>
      </c>
      <c r="Q3061" s="14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29.5" hidden="1" x14ac:dyDescent="0.7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 s="12">
        <f t="shared" si="189"/>
        <v>55.83</v>
      </c>
      <c r="Q3062" s="14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7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 s="12">
        <f t="shared" si="189"/>
        <v>0</v>
      </c>
      <c r="Q3063" s="14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4.25" hidden="1" x14ac:dyDescent="0.7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 s="12">
        <f t="shared" si="189"/>
        <v>99.76</v>
      </c>
      <c r="Q3064" s="14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4.25" hidden="1" x14ac:dyDescent="0.7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 s="12">
        <f t="shared" si="189"/>
        <v>25.52</v>
      </c>
      <c r="Q3065" s="14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29.5" hidden="1" x14ac:dyDescent="0.7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 s="12">
        <f t="shared" si="189"/>
        <v>117.65</v>
      </c>
      <c r="Q3066" s="14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4.25" hidden="1" x14ac:dyDescent="0.7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 s="12">
        <f t="shared" si="189"/>
        <v>5</v>
      </c>
      <c r="Q3067" s="14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4.25" hidden="1" x14ac:dyDescent="0.7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 s="12">
        <f t="shared" si="189"/>
        <v>2796.67</v>
      </c>
      <c r="Q3068" s="14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4.25" hidden="1" x14ac:dyDescent="0.7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 s="12">
        <f t="shared" si="189"/>
        <v>200</v>
      </c>
      <c r="Q3069" s="14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59" hidden="1" x14ac:dyDescent="0.7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 s="12">
        <f t="shared" si="189"/>
        <v>87.5</v>
      </c>
      <c r="Q3070" s="14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4.25" hidden="1" x14ac:dyDescent="0.7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 s="12">
        <f t="shared" si="189"/>
        <v>20.14</v>
      </c>
      <c r="Q3071" s="14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4.25" hidden="1" x14ac:dyDescent="0.7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 s="12">
        <f t="shared" si="189"/>
        <v>20.88</v>
      </c>
      <c r="Q3072" s="14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4.25" hidden="1" x14ac:dyDescent="0.7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 s="12">
        <f t="shared" si="189"/>
        <v>61.31</v>
      </c>
      <c r="Q3073" s="14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59" hidden="1" x14ac:dyDescent="0.7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192">ROUND(E3074/D3074*100,0)</f>
        <v>0</v>
      </c>
      <c r="P3074" s="12">
        <f t="shared" ref="P3074:P3137" si="193">IFERROR(ROUND(E3074/L3074,2),0)</f>
        <v>1</v>
      </c>
      <c r="Q3074" s="14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4.25" hidden="1" x14ac:dyDescent="0.7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192"/>
        <v>0</v>
      </c>
      <c r="P3075" s="12">
        <f t="shared" si="193"/>
        <v>92.14</v>
      </c>
      <c r="Q3075" s="14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59" hidden="1" x14ac:dyDescent="0.7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 s="12">
        <f t="shared" si="193"/>
        <v>7.33</v>
      </c>
      <c r="Q3076" s="14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4.25" hidden="1" x14ac:dyDescent="0.7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 s="12">
        <f t="shared" si="193"/>
        <v>64.8</v>
      </c>
      <c r="Q3077" s="14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29.5" hidden="1" x14ac:dyDescent="0.7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 s="12">
        <f t="shared" si="193"/>
        <v>30.12</v>
      </c>
      <c r="Q3078" s="14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4.25" hidden="1" x14ac:dyDescent="0.7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 s="12">
        <f t="shared" si="193"/>
        <v>52.5</v>
      </c>
      <c r="Q3079" s="14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4.25" hidden="1" x14ac:dyDescent="0.7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 s="12">
        <f t="shared" si="193"/>
        <v>23.67</v>
      </c>
      <c r="Q3080" s="14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4.25" hidden="1" x14ac:dyDescent="0.7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 s="12">
        <f t="shared" si="193"/>
        <v>415.78</v>
      </c>
      <c r="Q3081" s="14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4.25" hidden="1" x14ac:dyDescent="0.7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 s="12">
        <f t="shared" si="193"/>
        <v>53.71</v>
      </c>
      <c r="Q3082" s="14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4.25" hidden="1" x14ac:dyDescent="0.7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 s="12">
        <f t="shared" si="193"/>
        <v>420.6</v>
      </c>
      <c r="Q3083" s="14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4.25" hidden="1" x14ac:dyDescent="0.7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 s="12">
        <f t="shared" si="193"/>
        <v>0</v>
      </c>
      <c r="Q3084" s="14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59" hidden="1" x14ac:dyDescent="0.7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 s="12">
        <f t="shared" si="193"/>
        <v>18.670000000000002</v>
      </c>
      <c r="Q3085" s="14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59" hidden="1" x14ac:dyDescent="0.7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 s="12">
        <f t="shared" si="193"/>
        <v>78.33</v>
      </c>
      <c r="Q3086" s="14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4.25" hidden="1" x14ac:dyDescent="0.7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 s="12">
        <f t="shared" si="193"/>
        <v>67.78</v>
      </c>
      <c r="Q3087" s="14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59" hidden="1" x14ac:dyDescent="0.7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 s="12">
        <f t="shared" si="193"/>
        <v>16.670000000000002</v>
      </c>
      <c r="Q3088" s="14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4.25" hidden="1" x14ac:dyDescent="0.7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 s="12">
        <f t="shared" si="193"/>
        <v>62.5</v>
      </c>
      <c r="Q3089" s="14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4.25" hidden="1" x14ac:dyDescent="0.7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 s="12">
        <f t="shared" si="193"/>
        <v>42</v>
      </c>
      <c r="Q3090" s="14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4.25" hidden="1" x14ac:dyDescent="0.7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 s="12">
        <f t="shared" si="193"/>
        <v>130.09</v>
      </c>
      <c r="Q3091" s="14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4.25" hidden="1" x14ac:dyDescent="0.7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 s="12">
        <f t="shared" si="193"/>
        <v>1270.22</v>
      </c>
      <c r="Q3092" s="14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59" hidden="1" x14ac:dyDescent="0.7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 s="12">
        <f t="shared" si="193"/>
        <v>88.44</v>
      </c>
      <c r="Q3093" s="14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4.25" hidden="1" x14ac:dyDescent="0.7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 s="12">
        <f t="shared" si="193"/>
        <v>56.34</v>
      </c>
      <c r="Q3094" s="14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59" hidden="1" x14ac:dyDescent="0.7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 s="12">
        <f t="shared" si="193"/>
        <v>53.53</v>
      </c>
      <c r="Q3095" s="14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44.25" hidden="1" x14ac:dyDescent="0.7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 s="12">
        <f t="shared" si="193"/>
        <v>25</v>
      </c>
      <c r="Q3096" s="14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4.25" hidden="1" x14ac:dyDescent="0.7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 s="12">
        <f t="shared" si="193"/>
        <v>50</v>
      </c>
      <c r="Q3097" s="14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4.25" hidden="1" x14ac:dyDescent="0.7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 s="12">
        <f t="shared" si="193"/>
        <v>56.79</v>
      </c>
      <c r="Q3098" s="14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4.25" hidden="1" x14ac:dyDescent="0.7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 s="12">
        <f t="shared" si="193"/>
        <v>40.83</v>
      </c>
      <c r="Q3099" s="14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59" hidden="1" x14ac:dyDescent="0.7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 s="12">
        <f t="shared" si="193"/>
        <v>65.11</v>
      </c>
      <c r="Q3100" s="14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4.25" hidden="1" x14ac:dyDescent="0.7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 s="12">
        <f t="shared" si="193"/>
        <v>55.6</v>
      </c>
      <c r="Q3101" s="14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4.25" hidden="1" x14ac:dyDescent="0.7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 s="12">
        <f t="shared" si="193"/>
        <v>140.54</v>
      </c>
      <c r="Q3102" s="14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59" hidden="1" x14ac:dyDescent="0.7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 s="12">
        <f t="shared" si="193"/>
        <v>25</v>
      </c>
      <c r="Q3103" s="14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59" hidden="1" x14ac:dyDescent="0.7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 s="12">
        <f t="shared" si="193"/>
        <v>69.53</v>
      </c>
      <c r="Q3104" s="14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29.5" hidden="1" x14ac:dyDescent="0.7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 s="12">
        <f t="shared" si="193"/>
        <v>5.5</v>
      </c>
      <c r="Q3105" s="14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4.25" hidden="1" x14ac:dyDescent="0.7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 s="12">
        <f t="shared" si="193"/>
        <v>237</v>
      </c>
      <c r="Q3106" s="14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4.25" hidden="1" x14ac:dyDescent="0.7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 s="12">
        <f t="shared" si="193"/>
        <v>79.87</v>
      </c>
      <c r="Q3107" s="14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59" hidden="1" x14ac:dyDescent="0.7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 s="12">
        <f t="shared" si="193"/>
        <v>10.25</v>
      </c>
      <c r="Q3108" s="14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4.25" hidden="1" x14ac:dyDescent="0.7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 s="12">
        <f t="shared" si="193"/>
        <v>272.58999999999997</v>
      </c>
      <c r="Q3109" s="14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29.5" hidden="1" x14ac:dyDescent="0.7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 s="12">
        <f t="shared" si="193"/>
        <v>13</v>
      </c>
      <c r="Q3110" s="14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4.25" hidden="1" x14ac:dyDescent="0.7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 s="12">
        <f t="shared" si="193"/>
        <v>58.18</v>
      </c>
      <c r="Q3111" s="14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4.25" hidden="1" x14ac:dyDescent="0.7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 s="12">
        <f t="shared" si="193"/>
        <v>10</v>
      </c>
      <c r="Q3112" s="14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44.25" hidden="1" x14ac:dyDescent="0.7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 s="12">
        <f t="shared" si="193"/>
        <v>70.11</v>
      </c>
      <c r="Q3113" s="14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4.25" hidden="1" x14ac:dyDescent="0.7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 s="12">
        <f t="shared" si="193"/>
        <v>57.89</v>
      </c>
      <c r="Q3114" s="14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4.25" hidden="1" x14ac:dyDescent="0.7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 s="12">
        <f t="shared" si="193"/>
        <v>125.27</v>
      </c>
      <c r="Q3115" s="14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4.25" hidden="1" x14ac:dyDescent="0.7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 s="12">
        <f t="shared" si="193"/>
        <v>0</v>
      </c>
      <c r="Q3116" s="14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4.25" hidden="1" x14ac:dyDescent="0.7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 s="12">
        <f t="shared" si="193"/>
        <v>300</v>
      </c>
      <c r="Q3117" s="14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4.25" hidden="1" x14ac:dyDescent="0.7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 s="12">
        <f t="shared" si="193"/>
        <v>43</v>
      </c>
      <c r="Q3118" s="14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4.25" hidden="1" x14ac:dyDescent="0.7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 s="12">
        <f t="shared" si="193"/>
        <v>1</v>
      </c>
      <c r="Q3119" s="14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29.5" hidden="1" x14ac:dyDescent="0.7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 s="12">
        <f t="shared" si="193"/>
        <v>775</v>
      </c>
      <c r="Q3120" s="14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59" hidden="1" x14ac:dyDescent="0.7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 s="12">
        <f t="shared" si="193"/>
        <v>5</v>
      </c>
      <c r="Q3121" s="14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4.25" hidden="1" x14ac:dyDescent="0.7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 s="12">
        <f t="shared" si="193"/>
        <v>12.8</v>
      </c>
      <c r="Q3122" s="14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29.5" hidden="1" x14ac:dyDescent="0.7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 s="12">
        <f t="shared" si="193"/>
        <v>10</v>
      </c>
      <c r="Q3123" s="14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7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 s="12">
        <f t="shared" si="193"/>
        <v>58</v>
      </c>
      <c r="Q3124" s="14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4.25" hidden="1" x14ac:dyDescent="0.7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 s="12">
        <f t="shared" si="193"/>
        <v>244.8</v>
      </c>
      <c r="Q3125" s="14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4.25" hidden="1" x14ac:dyDescent="0.7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 s="12">
        <f t="shared" si="193"/>
        <v>6.5</v>
      </c>
      <c r="Q3126" s="14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7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 s="12">
        <f t="shared" si="193"/>
        <v>0</v>
      </c>
      <c r="Q3127" s="14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73.75" hidden="1" x14ac:dyDescent="0.7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 s="12">
        <f t="shared" si="193"/>
        <v>61.18</v>
      </c>
      <c r="Q3128" s="14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4.25" hidden="1" x14ac:dyDescent="0.7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 s="12">
        <f t="shared" si="193"/>
        <v>0</v>
      </c>
      <c r="Q3129" s="14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4.25" hidden="1" x14ac:dyDescent="0.7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 s="12">
        <f t="shared" si="193"/>
        <v>139.24</v>
      </c>
      <c r="Q3130" s="14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59" hidden="1" x14ac:dyDescent="0.7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 s="12">
        <f t="shared" si="193"/>
        <v>10</v>
      </c>
      <c r="Q3131" s="14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4.25" hidden="1" x14ac:dyDescent="0.7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 s="12">
        <f t="shared" si="193"/>
        <v>93.75</v>
      </c>
      <c r="Q3132" s="14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29.5" hidden="1" x14ac:dyDescent="0.7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 s="12">
        <f t="shared" si="193"/>
        <v>53.75</v>
      </c>
      <c r="Q3133" s="14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29.5" hidden="1" x14ac:dyDescent="0.7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 s="12">
        <f t="shared" si="193"/>
        <v>10</v>
      </c>
      <c r="Q3134" s="14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4.25" hidden="1" x14ac:dyDescent="0.7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 s="12">
        <f t="shared" si="193"/>
        <v>33.75</v>
      </c>
      <c r="Q3135" s="14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4.25" hidden="1" x14ac:dyDescent="0.7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 s="12">
        <f t="shared" si="193"/>
        <v>18.75</v>
      </c>
      <c r="Q3136" s="14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4.25" hidden="1" x14ac:dyDescent="0.7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 s="12">
        <f t="shared" si="193"/>
        <v>23.14</v>
      </c>
      <c r="Q3137" s="14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4.25" hidden="1" x14ac:dyDescent="0.7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196">ROUND(E3138/D3138*100,0)</f>
        <v>128</v>
      </c>
      <c r="P3138" s="12">
        <f t="shared" ref="P3138:P3201" si="197">IFERROR(ROUND(E3138/L3138,2),0)</f>
        <v>29.05</v>
      </c>
      <c r="Q3138" s="14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29.5" hidden="1" x14ac:dyDescent="0.7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196"/>
        <v>3</v>
      </c>
      <c r="P3139" s="12">
        <f t="shared" si="197"/>
        <v>50</v>
      </c>
      <c r="Q3139" s="14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59" hidden="1" x14ac:dyDescent="0.7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 s="12">
        <f t="shared" si="197"/>
        <v>0</v>
      </c>
      <c r="Q3140" s="14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4.25" hidden="1" x14ac:dyDescent="0.7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 s="12">
        <f t="shared" si="197"/>
        <v>450</v>
      </c>
      <c r="Q3141" s="14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59" hidden="1" x14ac:dyDescent="0.7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 s="12">
        <f t="shared" si="197"/>
        <v>24</v>
      </c>
      <c r="Q3142" s="14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59" hidden="1" x14ac:dyDescent="0.7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 s="12">
        <f t="shared" si="197"/>
        <v>32.25</v>
      </c>
      <c r="Q3143" s="14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4.25" hidden="1" x14ac:dyDescent="0.7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 s="12">
        <f t="shared" si="197"/>
        <v>15</v>
      </c>
      <c r="Q3144" s="14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59" hidden="1" x14ac:dyDescent="0.7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 s="12">
        <f t="shared" si="197"/>
        <v>0</v>
      </c>
      <c r="Q3145" s="14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59" hidden="1" x14ac:dyDescent="0.7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 s="12">
        <f t="shared" si="197"/>
        <v>251.33</v>
      </c>
      <c r="Q3146" s="14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4.25" hidden="1" x14ac:dyDescent="0.7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 s="12">
        <f t="shared" si="197"/>
        <v>0</v>
      </c>
      <c r="Q3147" s="14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44.25" hidden="1" x14ac:dyDescent="0.7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 s="12">
        <f t="shared" si="197"/>
        <v>437.5</v>
      </c>
      <c r="Q3148" s="14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4.25" hidden="1" x14ac:dyDescent="0.7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 s="12">
        <f t="shared" si="197"/>
        <v>110.35</v>
      </c>
      <c r="Q3149" s="14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29.5" hidden="1" x14ac:dyDescent="0.7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 s="12">
        <f t="shared" si="197"/>
        <v>41.42</v>
      </c>
      <c r="Q3150" s="14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4.25" hidden="1" x14ac:dyDescent="0.7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 s="12">
        <f t="shared" si="197"/>
        <v>52</v>
      </c>
      <c r="Q3151" s="14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59" hidden="1" x14ac:dyDescent="0.7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 s="12">
        <f t="shared" si="197"/>
        <v>33.99</v>
      </c>
      <c r="Q3152" s="14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4.25" hidden="1" x14ac:dyDescent="0.7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 s="12">
        <f t="shared" si="197"/>
        <v>103.35</v>
      </c>
      <c r="Q3153" s="14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4.25" hidden="1" x14ac:dyDescent="0.7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 s="12">
        <f t="shared" si="197"/>
        <v>34.79</v>
      </c>
      <c r="Q3154" s="14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4.25" hidden="1" x14ac:dyDescent="0.7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 s="12">
        <f t="shared" si="197"/>
        <v>41.77</v>
      </c>
      <c r="Q3155" s="14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4.25" hidden="1" x14ac:dyDescent="0.7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 s="12">
        <f t="shared" si="197"/>
        <v>64.27</v>
      </c>
      <c r="Q3156" s="14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4.25" hidden="1" x14ac:dyDescent="0.7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 s="12">
        <f t="shared" si="197"/>
        <v>31.21</v>
      </c>
      <c r="Q3157" s="14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4.25" hidden="1" x14ac:dyDescent="0.7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 s="12">
        <f t="shared" si="197"/>
        <v>62.92</v>
      </c>
      <c r="Q3158" s="14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29.5" hidden="1" x14ac:dyDescent="0.7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 s="12">
        <f t="shared" si="197"/>
        <v>98.54</v>
      </c>
      <c r="Q3159" s="14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29.5" hidden="1" x14ac:dyDescent="0.7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 s="12">
        <f t="shared" si="197"/>
        <v>82.61</v>
      </c>
      <c r="Q3160" s="14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44.25" hidden="1" x14ac:dyDescent="0.7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 s="12">
        <f t="shared" si="197"/>
        <v>38.5</v>
      </c>
      <c r="Q3161" s="14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4.25" hidden="1" x14ac:dyDescent="0.7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 s="12">
        <f t="shared" si="197"/>
        <v>80.16</v>
      </c>
      <c r="Q3162" s="14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59" hidden="1" x14ac:dyDescent="0.7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 s="12">
        <f t="shared" si="197"/>
        <v>28.41</v>
      </c>
      <c r="Q3163" s="14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59" hidden="1" x14ac:dyDescent="0.7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 s="12">
        <f t="shared" si="197"/>
        <v>80.73</v>
      </c>
      <c r="Q3164" s="14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4.25" hidden="1" x14ac:dyDescent="0.7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 s="12">
        <f t="shared" si="197"/>
        <v>200.69</v>
      </c>
      <c r="Q3165" s="14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59" hidden="1" x14ac:dyDescent="0.7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 s="12">
        <f t="shared" si="197"/>
        <v>37.590000000000003</v>
      </c>
      <c r="Q3166" s="14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59" hidden="1" x14ac:dyDescent="0.7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 s="12">
        <f t="shared" si="197"/>
        <v>58.1</v>
      </c>
      <c r="Q3167" s="14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4.25" hidden="1" x14ac:dyDescent="0.7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 s="12">
        <f t="shared" si="197"/>
        <v>60.3</v>
      </c>
      <c r="Q3168" s="14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29.5" hidden="1" x14ac:dyDescent="0.7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 s="12">
        <f t="shared" si="197"/>
        <v>63.36</v>
      </c>
      <c r="Q3169" s="14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4.25" hidden="1" x14ac:dyDescent="0.7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 s="12">
        <f t="shared" si="197"/>
        <v>50.9</v>
      </c>
      <c r="Q3170" s="14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29.5" hidden="1" x14ac:dyDescent="0.7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 s="12">
        <f t="shared" si="197"/>
        <v>100.5</v>
      </c>
      <c r="Q3171" s="14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4.25" hidden="1" x14ac:dyDescent="0.7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 s="12">
        <f t="shared" si="197"/>
        <v>31.62</v>
      </c>
      <c r="Q3172" s="14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59" hidden="1" x14ac:dyDescent="0.7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 s="12">
        <f t="shared" si="197"/>
        <v>65.099999999999994</v>
      </c>
      <c r="Q3173" s="14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4.25" hidden="1" x14ac:dyDescent="0.7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 s="12">
        <f t="shared" si="197"/>
        <v>79.31</v>
      </c>
      <c r="Q3174" s="14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4.25" hidden="1" x14ac:dyDescent="0.7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 s="12">
        <f t="shared" si="197"/>
        <v>139.19</v>
      </c>
      <c r="Q3175" s="14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59" hidden="1" x14ac:dyDescent="0.7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 s="12">
        <f t="shared" si="197"/>
        <v>131.91</v>
      </c>
      <c r="Q3176" s="14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59" hidden="1" x14ac:dyDescent="0.7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 s="12">
        <f t="shared" si="197"/>
        <v>91.3</v>
      </c>
      <c r="Q3177" s="14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59" hidden="1" x14ac:dyDescent="0.7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 s="12">
        <f t="shared" si="197"/>
        <v>39.67</v>
      </c>
      <c r="Q3178" s="14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4.25" hidden="1" x14ac:dyDescent="0.7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 s="12">
        <f t="shared" si="197"/>
        <v>57.55</v>
      </c>
      <c r="Q3179" s="14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59" hidden="1" x14ac:dyDescent="0.7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 s="12">
        <f t="shared" si="197"/>
        <v>33.03</v>
      </c>
      <c r="Q3180" s="14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44.25" hidden="1" x14ac:dyDescent="0.7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 s="12">
        <f t="shared" si="197"/>
        <v>77.34</v>
      </c>
      <c r="Q3181" s="14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4.25" hidden="1" x14ac:dyDescent="0.7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 s="12">
        <f t="shared" si="197"/>
        <v>31.93</v>
      </c>
      <c r="Q3182" s="14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4.25" hidden="1" x14ac:dyDescent="0.7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 s="12">
        <f t="shared" si="197"/>
        <v>36.33</v>
      </c>
      <c r="Q3183" s="14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59" hidden="1" x14ac:dyDescent="0.7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 s="12">
        <f t="shared" si="197"/>
        <v>46.77</v>
      </c>
      <c r="Q3184" s="14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4.25" hidden="1" x14ac:dyDescent="0.7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 s="12">
        <f t="shared" si="197"/>
        <v>40.07</v>
      </c>
      <c r="Q3185" s="14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4.25" hidden="1" x14ac:dyDescent="0.7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 s="12">
        <f t="shared" si="197"/>
        <v>100.22</v>
      </c>
      <c r="Q3186" s="14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4.25" hidden="1" x14ac:dyDescent="0.7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 s="12">
        <f t="shared" si="197"/>
        <v>41.67</v>
      </c>
      <c r="Q3187" s="14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4.25" hidden="1" x14ac:dyDescent="0.7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 s="12">
        <f t="shared" si="197"/>
        <v>46.71</v>
      </c>
      <c r="Q3188" s="14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59" hidden="1" x14ac:dyDescent="0.7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 s="12">
        <f t="shared" si="197"/>
        <v>71.489999999999995</v>
      </c>
      <c r="Q3189" s="14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4.25" x14ac:dyDescent="0.7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 s="12">
        <f t="shared" si="197"/>
        <v>14.44</v>
      </c>
      <c r="Q3190" s="14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59" hidden="1" x14ac:dyDescent="0.7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 s="12">
        <f t="shared" si="197"/>
        <v>356.84</v>
      </c>
      <c r="Q3191" s="14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4.25" hidden="1" x14ac:dyDescent="0.7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 s="12">
        <f t="shared" si="197"/>
        <v>0</v>
      </c>
      <c r="Q3192" s="14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4.25" hidden="1" x14ac:dyDescent="0.7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 s="12">
        <f t="shared" si="197"/>
        <v>37.75</v>
      </c>
      <c r="Q3193" s="14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4.25" x14ac:dyDescent="0.7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 s="12">
        <f t="shared" si="197"/>
        <v>12.75</v>
      </c>
      <c r="Q3194" s="14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4.25" x14ac:dyDescent="0.7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 s="12">
        <f t="shared" si="197"/>
        <v>24.46</v>
      </c>
      <c r="Q3195" s="14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59" hidden="1" x14ac:dyDescent="0.7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 s="12">
        <f t="shared" si="197"/>
        <v>0</v>
      </c>
      <c r="Q3196" s="14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4.25" hidden="1" x14ac:dyDescent="0.7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 s="12">
        <f t="shared" si="197"/>
        <v>53.08</v>
      </c>
      <c r="Q3197" s="14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4.25" hidden="1" x14ac:dyDescent="0.7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 s="12">
        <f t="shared" si="197"/>
        <v>300</v>
      </c>
      <c r="Q3198" s="14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29.5" hidden="1" x14ac:dyDescent="0.7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 s="12">
        <f t="shared" si="197"/>
        <v>286.25</v>
      </c>
      <c r="Q3199" s="14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59" hidden="1" x14ac:dyDescent="0.7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 s="12">
        <f t="shared" si="197"/>
        <v>36.67</v>
      </c>
      <c r="Q3200" s="14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4.25" hidden="1" x14ac:dyDescent="0.7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 s="12">
        <f t="shared" si="197"/>
        <v>49.21</v>
      </c>
      <c r="Q3201" s="14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59" hidden="1" x14ac:dyDescent="0.7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00">ROUND(E3202/D3202*100,0)</f>
        <v>0</v>
      </c>
      <c r="P3202" s="12">
        <f t="shared" ref="P3202:P3265" si="201">IFERROR(ROUND(E3202/L3202,2),0)</f>
        <v>1</v>
      </c>
      <c r="Q3202" s="14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4.25" x14ac:dyDescent="0.7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00"/>
        <v>1</v>
      </c>
      <c r="P3203" s="12">
        <f t="shared" si="201"/>
        <v>12.5</v>
      </c>
      <c r="Q3203" s="14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4.25" hidden="1" x14ac:dyDescent="0.7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 s="12">
        <f t="shared" si="201"/>
        <v>109.04</v>
      </c>
      <c r="Q3204" s="14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4.25" hidden="1" x14ac:dyDescent="0.7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 s="12">
        <f t="shared" si="201"/>
        <v>41.67</v>
      </c>
      <c r="Q3205" s="14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4.25" hidden="1" x14ac:dyDescent="0.7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 s="12">
        <f t="shared" si="201"/>
        <v>0</v>
      </c>
      <c r="Q3206" s="14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4.25" x14ac:dyDescent="0.7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 s="12">
        <f t="shared" si="201"/>
        <v>22.75</v>
      </c>
      <c r="Q3207" s="14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4.25" hidden="1" x14ac:dyDescent="0.7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 s="12">
        <f t="shared" si="201"/>
        <v>0</v>
      </c>
      <c r="Q3208" s="14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4.25" hidden="1" x14ac:dyDescent="0.7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 s="12">
        <f t="shared" si="201"/>
        <v>70.83</v>
      </c>
      <c r="Q3209" s="14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4.25" hidden="1" x14ac:dyDescent="0.7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 s="12">
        <f t="shared" si="201"/>
        <v>63.11</v>
      </c>
      <c r="Q3210" s="14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4.25" hidden="1" x14ac:dyDescent="0.7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 s="12">
        <f t="shared" si="201"/>
        <v>50.16</v>
      </c>
      <c r="Q3211" s="14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4.25" hidden="1" x14ac:dyDescent="0.7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 s="12">
        <f t="shared" si="201"/>
        <v>62.88</v>
      </c>
      <c r="Q3212" s="14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59" hidden="1" x14ac:dyDescent="0.7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 s="12">
        <f t="shared" si="201"/>
        <v>85.53</v>
      </c>
      <c r="Q3213" s="14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29.5" hidden="1" x14ac:dyDescent="0.7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 s="12">
        <f t="shared" si="201"/>
        <v>53.72</v>
      </c>
      <c r="Q3214" s="14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4.25" hidden="1" x14ac:dyDescent="0.7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 s="12">
        <f t="shared" si="201"/>
        <v>127.81</v>
      </c>
      <c r="Q3215" s="14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59" hidden="1" x14ac:dyDescent="0.7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 s="12">
        <f t="shared" si="201"/>
        <v>106.57</v>
      </c>
      <c r="Q3216" s="14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59" hidden="1" x14ac:dyDescent="0.7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 s="12">
        <f t="shared" si="201"/>
        <v>262.11</v>
      </c>
      <c r="Q3217" s="14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4.25" hidden="1" x14ac:dyDescent="0.7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 s="12">
        <f t="shared" si="201"/>
        <v>57.17</v>
      </c>
      <c r="Q3218" s="14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29.5" hidden="1" x14ac:dyDescent="0.7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 s="12">
        <f t="shared" si="201"/>
        <v>50.2</v>
      </c>
      <c r="Q3219" s="14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4.25" hidden="1" x14ac:dyDescent="0.7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 s="12">
        <f t="shared" si="201"/>
        <v>66.59</v>
      </c>
      <c r="Q3220" s="14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44.25" hidden="1" x14ac:dyDescent="0.7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 s="12">
        <f t="shared" si="201"/>
        <v>168.25</v>
      </c>
      <c r="Q3221" s="14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29.5" hidden="1" x14ac:dyDescent="0.7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 s="12">
        <f t="shared" si="201"/>
        <v>256.37</v>
      </c>
      <c r="Q3222" s="14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59" hidden="1" x14ac:dyDescent="0.7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 s="12">
        <f t="shared" si="201"/>
        <v>36.61</v>
      </c>
      <c r="Q3223" s="14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4.25" hidden="1" x14ac:dyDescent="0.7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 s="12">
        <f t="shared" si="201"/>
        <v>37.14</v>
      </c>
      <c r="Q3224" s="14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29.5" hidden="1" x14ac:dyDescent="0.7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 s="12">
        <f t="shared" si="201"/>
        <v>45.88</v>
      </c>
      <c r="Q3225" s="14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59" hidden="1" x14ac:dyDescent="0.7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 s="12">
        <f t="shared" si="201"/>
        <v>141.71</v>
      </c>
      <c r="Q3226" s="14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4.25" hidden="1" x14ac:dyDescent="0.7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 s="12">
        <f t="shared" si="201"/>
        <v>52.49</v>
      </c>
      <c r="Q3227" s="14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4.25" hidden="1" x14ac:dyDescent="0.7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 s="12">
        <f t="shared" si="201"/>
        <v>59.52</v>
      </c>
      <c r="Q3228" s="14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4.25" hidden="1" x14ac:dyDescent="0.7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 s="12">
        <f t="shared" si="201"/>
        <v>50</v>
      </c>
      <c r="Q3229" s="14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29.5" hidden="1" x14ac:dyDescent="0.7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 s="12">
        <f t="shared" si="201"/>
        <v>193.62</v>
      </c>
      <c r="Q3230" s="14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4.25" hidden="1" x14ac:dyDescent="0.7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 s="12">
        <f t="shared" si="201"/>
        <v>106.8</v>
      </c>
      <c r="Q3231" s="14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4.25" hidden="1" x14ac:dyDescent="0.7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 s="12">
        <f t="shared" si="201"/>
        <v>77.22</v>
      </c>
      <c r="Q3232" s="14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4.25" hidden="1" x14ac:dyDescent="0.7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 s="12">
        <f t="shared" si="201"/>
        <v>57.5</v>
      </c>
      <c r="Q3233" s="14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4.25" hidden="1" x14ac:dyDescent="0.7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 s="12">
        <f t="shared" si="201"/>
        <v>50.46</v>
      </c>
      <c r="Q3234" s="14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4.25" hidden="1" x14ac:dyDescent="0.7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 s="12">
        <f t="shared" si="201"/>
        <v>97.38</v>
      </c>
      <c r="Q3235" s="14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4.25" hidden="1" x14ac:dyDescent="0.7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 s="12">
        <f t="shared" si="201"/>
        <v>34.92</v>
      </c>
      <c r="Q3236" s="14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4.25" hidden="1" x14ac:dyDescent="0.7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 s="12">
        <f t="shared" si="201"/>
        <v>85.53</v>
      </c>
      <c r="Q3237" s="14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4.25" hidden="1" x14ac:dyDescent="0.7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 s="12">
        <f t="shared" si="201"/>
        <v>182.91</v>
      </c>
      <c r="Q3238" s="14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29.5" hidden="1" x14ac:dyDescent="0.7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 s="12">
        <f t="shared" si="201"/>
        <v>131.13999999999999</v>
      </c>
      <c r="Q3239" s="14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4.25" hidden="1" x14ac:dyDescent="0.7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 s="12">
        <f t="shared" si="201"/>
        <v>39.81</v>
      </c>
      <c r="Q3240" s="14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59" hidden="1" x14ac:dyDescent="0.7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 s="12">
        <f t="shared" si="201"/>
        <v>59.7</v>
      </c>
      <c r="Q3241" s="14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4.25" hidden="1" x14ac:dyDescent="0.7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 s="12">
        <f t="shared" si="201"/>
        <v>88.74</v>
      </c>
      <c r="Q3242" s="14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59" hidden="1" x14ac:dyDescent="0.7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 s="12">
        <f t="shared" si="201"/>
        <v>58.69</v>
      </c>
      <c r="Q3243" s="14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29.5" hidden="1" x14ac:dyDescent="0.7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 s="12">
        <f t="shared" si="201"/>
        <v>69.569999999999993</v>
      </c>
      <c r="Q3244" s="14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4.25" hidden="1" x14ac:dyDescent="0.7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 s="12">
        <f t="shared" si="201"/>
        <v>115.87</v>
      </c>
      <c r="Q3245" s="14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4.25" hidden="1" x14ac:dyDescent="0.7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 s="12">
        <f t="shared" si="201"/>
        <v>23.87</v>
      </c>
      <c r="Q3246" s="14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4.25" hidden="1" x14ac:dyDescent="0.7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 s="12">
        <f t="shared" si="201"/>
        <v>81.13</v>
      </c>
      <c r="Q3247" s="14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4.25" hidden="1" x14ac:dyDescent="0.7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 s="12">
        <f t="shared" si="201"/>
        <v>57.63</v>
      </c>
      <c r="Q3248" s="14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4.25" hidden="1" x14ac:dyDescent="0.7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 s="12">
        <f t="shared" si="201"/>
        <v>46.43</v>
      </c>
      <c r="Q3249" s="14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29.5" hidden="1" x14ac:dyDescent="0.7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 s="12">
        <f t="shared" si="201"/>
        <v>60.48</v>
      </c>
      <c r="Q3250" s="14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4.25" hidden="1" x14ac:dyDescent="0.7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 s="12">
        <f t="shared" si="201"/>
        <v>65.58</v>
      </c>
      <c r="Q3251" s="14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59" hidden="1" x14ac:dyDescent="0.7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 s="12">
        <f t="shared" si="201"/>
        <v>119.19</v>
      </c>
      <c r="Q3252" s="14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4.25" hidden="1" x14ac:dyDescent="0.7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 s="12">
        <f t="shared" si="201"/>
        <v>83.05</v>
      </c>
      <c r="Q3253" s="14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44.25" hidden="1" x14ac:dyDescent="0.7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 s="12">
        <f t="shared" si="201"/>
        <v>57.52</v>
      </c>
      <c r="Q3254" s="14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4.25" hidden="1" x14ac:dyDescent="0.7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 s="12">
        <f t="shared" si="201"/>
        <v>177.09</v>
      </c>
      <c r="Q3255" s="14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4.25" hidden="1" x14ac:dyDescent="0.7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 s="12">
        <f t="shared" si="201"/>
        <v>70.77</v>
      </c>
      <c r="Q3256" s="14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59" hidden="1" x14ac:dyDescent="0.7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 s="12">
        <f t="shared" si="201"/>
        <v>29.17</v>
      </c>
      <c r="Q3257" s="14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4.25" hidden="1" x14ac:dyDescent="0.7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 s="12">
        <f t="shared" si="201"/>
        <v>72.760000000000005</v>
      </c>
      <c r="Q3258" s="14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4.25" hidden="1" x14ac:dyDescent="0.7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 s="12">
        <f t="shared" si="201"/>
        <v>51.85</v>
      </c>
      <c r="Q3259" s="14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44.25" hidden="1" x14ac:dyDescent="0.7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 s="12">
        <f t="shared" si="201"/>
        <v>98.2</v>
      </c>
      <c r="Q3260" s="14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4.25" hidden="1" x14ac:dyDescent="0.7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 s="12">
        <f t="shared" si="201"/>
        <v>251.74</v>
      </c>
      <c r="Q3261" s="14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4.25" hidden="1" x14ac:dyDescent="0.7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 s="12">
        <f t="shared" si="201"/>
        <v>74.819999999999993</v>
      </c>
      <c r="Q3262" s="14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4.25" hidden="1" x14ac:dyDescent="0.7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 s="12">
        <f t="shared" si="201"/>
        <v>67.650000000000006</v>
      </c>
      <c r="Q3263" s="14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29.5" hidden="1" x14ac:dyDescent="0.7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 s="12">
        <f t="shared" si="201"/>
        <v>93.81</v>
      </c>
      <c r="Q3264" s="14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29.5" hidden="1" x14ac:dyDescent="0.7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 s="12">
        <f t="shared" si="201"/>
        <v>41.24</v>
      </c>
      <c r="Q3265" s="14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29.5" hidden="1" x14ac:dyDescent="0.7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04">ROUND(E3266/D3266*100,0)</f>
        <v>103</v>
      </c>
      <c r="P3266" s="12">
        <f t="shared" ref="P3266:P3329" si="205">IFERROR(ROUND(E3266/L3266,2),0)</f>
        <v>52.55</v>
      </c>
      <c r="Q3266" s="14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4.25" hidden="1" x14ac:dyDescent="0.7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04"/>
        <v>164</v>
      </c>
      <c r="P3267" s="12">
        <f t="shared" si="205"/>
        <v>70.290000000000006</v>
      </c>
      <c r="Q3267" s="14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4.25" hidden="1" x14ac:dyDescent="0.7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 s="12">
        <f t="shared" si="205"/>
        <v>48.33</v>
      </c>
      <c r="Q3268" s="14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4.25" hidden="1" x14ac:dyDescent="0.7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 s="12">
        <f t="shared" si="205"/>
        <v>53.18</v>
      </c>
      <c r="Q3269" s="14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4.25" hidden="1" x14ac:dyDescent="0.7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 s="12">
        <f t="shared" si="205"/>
        <v>60.95</v>
      </c>
      <c r="Q3270" s="14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4.25" hidden="1" x14ac:dyDescent="0.7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 s="12">
        <f t="shared" si="205"/>
        <v>116</v>
      </c>
      <c r="Q3271" s="14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59" hidden="1" x14ac:dyDescent="0.7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 s="12">
        <f t="shared" si="205"/>
        <v>61</v>
      </c>
      <c r="Q3272" s="14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idden="1" x14ac:dyDescent="0.7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 s="12">
        <f t="shared" si="205"/>
        <v>38.24</v>
      </c>
      <c r="Q3273" s="14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4.25" hidden="1" x14ac:dyDescent="0.7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 s="12">
        <f t="shared" si="205"/>
        <v>106.5</v>
      </c>
      <c r="Q3274" s="14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59" hidden="1" x14ac:dyDescent="0.7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 s="12">
        <f t="shared" si="205"/>
        <v>204.57</v>
      </c>
      <c r="Q3275" s="14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4.25" hidden="1" x14ac:dyDescent="0.7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 s="12">
        <f t="shared" si="205"/>
        <v>54.91</v>
      </c>
      <c r="Q3276" s="14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4.25" hidden="1" x14ac:dyDescent="0.7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 s="12">
        <f t="shared" si="205"/>
        <v>150.41999999999999</v>
      </c>
      <c r="Q3277" s="14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4.25" hidden="1" x14ac:dyDescent="0.7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 s="12">
        <f t="shared" si="205"/>
        <v>52.58</v>
      </c>
      <c r="Q3278" s="14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59" hidden="1" x14ac:dyDescent="0.7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 s="12">
        <f t="shared" si="205"/>
        <v>54.3</v>
      </c>
      <c r="Q3279" s="14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4.25" hidden="1" x14ac:dyDescent="0.7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 s="12">
        <f t="shared" si="205"/>
        <v>76.03</v>
      </c>
      <c r="Q3280" s="14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59" hidden="1" x14ac:dyDescent="0.7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 s="12">
        <f t="shared" si="205"/>
        <v>105.21</v>
      </c>
      <c r="Q3281" s="14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59" hidden="1" x14ac:dyDescent="0.7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 s="12">
        <f t="shared" si="205"/>
        <v>68.67</v>
      </c>
      <c r="Q3282" s="14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29.5" hidden="1" x14ac:dyDescent="0.7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 s="12">
        <f t="shared" si="205"/>
        <v>129.36000000000001</v>
      </c>
      <c r="Q3283" s="14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4.25" hidden="1" x14ac:dyDescent="0.7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 s="12">
        <f t="shared" si="205"/>
        <v>134.26</v>
      </c>
      <c r="Q3284" s="14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59" hidden="1" x14ac:dyDescent="0.7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 s="12">
        <f t="shared" si="205"/>
        <v>17.829999999999998</v>
      </c>
      <c r="Q3285" s="14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4.25" hidden="1" x14ac:dyDescent="0.7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 s="12">
        <f t="shared" si="205"/>
        <v>203.2</v>
      </c>
      <c r="Q3286" s="14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7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 s="12">
        <f t="shared" si="205"/>
        <v>69.19</v>
      </c>
      <c r="Q3287" s="14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59" hidden="1" x14ac:dyDescent="0.7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 s="12">
        <f t="shared" si="205"/>
        <v>125.12</v>
      </c>
      <c r="Q3288" s="14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29.5" hidden="1" x14ac:dyDescent="0.7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 s="12">
        <f t="shared" si="205"/>
        <v>73.53</v>
      </c>
      <c r="Q3289" s="14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4.25" hidden="1" x14ac:dyDescent="0.7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 s="12">
        <f t="shared" si="205"/>
        <v>48.44</v>
      </c>
      <c r="Q3290" s="14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59" hidden="1" x14ac:dyDescent="0.7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 s="12">
        <f t="shared" si="205"/>
        <v>26.61</v>
      </c>
      <c r="Q3291" s="14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3.75" hidden="1" x14ac:dyDescent="0.7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 s="12">
        <f t="shared" si="205"/>
        <v>33.67</v>
      </c>
      <c r="Q3292" s="14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59" hidden="1" x14ac:dyDescent="0.7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 s="12">
        <f t="shared" si="205"/>
        <v>40.71</v>
      </c>
      <c r="Q3293" s="14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4.25" hidden="1" x14ac:dyDescent="0.7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 s="12">
        <f t="shared" si="205"/>
        <v>19.27</v>
      </c>
      <c r="Q3294" s="14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59" hidden="1" x14ac:dyDescent="0.7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 s="12">
        <f t="shared" si="205"/>
        <v>84.29</v>
      </c>
      <c r="Q3295" s="14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4.25" hidden="1" x14ac:dyDescent="0.7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 s="12">
        <f t="shared" si="205"/>
        <v>29.58</v>
      </c>
      <c r="Q3296" s="14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4.25" hidden="1" x14ac:dyDescent="0.7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 s="12">
        <f t="shared" si="205"/>
        <v>26.67</v>
      </c>
      <c r="Q3297" s="14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4.25" hidden="1" x14ac:dyDescent="0.7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 s="12">
        <f t="shared" si="205"/>
        <v>45.98</v>
      </c>
      <c r="Q3298" s="14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4.25" hidden="1" x14ac:dyDescent="0.7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 s="12">
        <f t="shared" si="205"/>
        <v>125.09</v>
      </c>
      <c r="Q3299" s="14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4.25" hidden="1" x14ac:dyDescent="0.7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 s="12">
        <f t="shared" si="205"/>
        <v>141.29</v>
      </c>
      <c r="Q3300" s="14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4.25" hidden="1" x14ac:dyDescent="0.7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 s="12">
        <f t="shared" si="205"/>
        <v>55.33</v>
      </c>
      <c r="Q3301" s="14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4.25" hidden="1" x14ac:dyDescent="0.7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 s="12">
        <f t="shared" si="205"/>
        <v>46.42</v>
      </c>
      <c r="Q3302" s="14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4.25" hidden="1" x14ac:dyDescent="0.7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 s="12">
        <f t="shared" si="205"/>
        <v>57.2</v>
      </c>
      <c r="Q3303" s="14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7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 s="12">
        <f t="shared" si="205"/>
        <v>173.7</v>
      </c>
      <c r="Q3304" s="14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4.25" hidden="1" x14ac:dyDescent="0.7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 s="12">
        <f t="shared" si="205"/>
        <v>59.6</v>
      </c>
      <c r="Q3305" s="14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4.25" hidden="1" x14ac:dyDescent="0.7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 s="12">
        <f t="shared" si="205"/>
        <v>89.59</v>
      </c>
      <c r="Q3306" s="14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4.25" hidden="1" x14ac:dyDescent="0.7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 s="12">
        <f t="shared" si="205"/>
        <v>204.05</v>
      </c>
      <c r="Q3307" s="14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59" hidden="1" x14ac:dyDescent="0.7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 s="12">
        <f t="shared" si="205"/>
        <v>48.7</v>
      </c>
      <c r="Q3308" s="14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4.25" hidden="1" x14ac:dyDescent="0.7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 s="12">
        <f t="shared" si="205"/>
        <v>53.34</v>
      </c>
      <c r="Q3309" s="14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4.25" hidden="1" x14ac:dyDescent="0.7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 s="12">
        <f t="shared" si="205"/>
        <v>75.09</v>
      </c>
      <c r="Q3310" s="14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29.5" hidden="1" x14ac:dyDescent="0.7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 s="12">
        <f t="shared" si="205"/>
        <v>18</v>
      </c>
      <c r="Q3311" s="14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29.5" hidden="1" x14ac:dyDescent="0.7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 s="12">
        <f t="shared" si="205"/>
        <v>209.84</v>
      </c>
      <c r="Q3312" s="14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4.25" hidden="1" x14ac:dyDescent="0.7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 s="12">
        <f t="shared" si="205"/>
        <v>61.02</v>
      </c>
      <c r="Q3313" s="14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4.25" hidden="1" x14ac:dyDescent="0.7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 s="12">
        <f t="shared" si="205"/>
        <v>61</v>
      </c>
      <c r="Q3314" s="14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4.25" hidden="1" x14ac:dyDescent="0.7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 s="12">
        <f t="shared" si="205"/>
        <v>80.03</v>
      </c>
      <c r="Q3315" s="14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4.25" hidden="1" x14ac:dyDescent="0.7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 s="12">
        <f t="shared" si="205"/>
        <v>29.07</v>
      </c>
      <c r="Q3316" s="14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4.25" hidden="1" x14ac:dyDescent="0.7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 s="12">
        <f t="shared" si="205"/>
        <v>49.44</v>
      </c>
      <c r="Q3317" s="14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3.75" hidden="1" x14ac:dyDescent="0.7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 s="12">
        <f t="shared" si="205"/>
        <v>93.98</v>
      </c>
      <c r="Q3318" s="14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4.25" hidden="1" x14ac:dyDescent="0.7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 s="12">
        <f t="shared" si="205"/>
        <v>61.94</v>
      </c>
      <c r="Q3319" s="14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29.5" hidden="1" x14ac:dyDescent="0.7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 s="12">
        <f t="shared" si="205"/>
        <v>78.5</v>
      </c>
      <c r="Q3320" s="14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59" hidden="1" x14ac:dyDescent="0.7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 s="12">
        <f t="shared" si="205"/>
        <v>33.75</v>
      </c>
      <c r="Q3321" s="14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4.25" hidden="1" x14ac:dyDescent="0.7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 s="12">
        <f t="shared" si="205"/>
        <v>66.45</v>
      </c>
      <c r="Q3322" s="14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59" hidden="1" x14ac:dyDescent="0.7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 s="12">
        <f t="shared" si="205"/>
        <v>35.799999999999997</v>
      </c>
      <c r="Q3323" s="14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4.25" hidden="1" x14ac:dyDescent="0.7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 s="12">
        <f t="shared" si="205"/>
        <v>145.65</v>
      </c>
      <c r="Q3324" s="14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4.25" hidden="1" x14ac:dyDescent="0.7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 s="12">
        <f t="shared" si="205"/>
        <v>25.69</v>
      </c>
      <c r="Q3325" s="14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4.25" hidden="1" x14ac:dyDescent="0.7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 s="12">
        <f t="shared" si="205"/>
        <v>152.5</v>
      </c>
      <c r="Q3326" s="14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4.25" hidden="1" x14ac:dyDescent="0.7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 s="12">
        <f t="shared" si="205"/>
        <v>30</v>
      </c>
      <c r="Q3327" s="14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4.25" hidden="1" x14ac:dyDescent="0.7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 s="12">
        <f t="shared" si="205"/>
        <v>142.28</v>
      </c>
      <c r="Q3328" s="14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4.25" hidden="1" x14ac:dyDescent="0.7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 s="12">
        <f t="shared" si="205"/>
        <v>24.55</v>
      </c>
      <c r="Q3329" s="14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4.25" hidden="1" x14ac:dyDescent="0.7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08">ROUND(E3330/D3330*100,0)</f>
        <v>146</v>
      </c>
      <c r="P3330" s="12">
        <f t="shared" ref="P3330:P3393" si="209">IFERROR(ROUND(E3330/L3330,2),0)</f>
        <v>292.77999999999997</v>
      </c>
      <c r="Q3330" s="14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4.25" hidden="1" x14ac:dyDescent="0.7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08"/>
        <v>117</v>
      </c>
      <c r="P3331" s="12">
        <f t="shared" si="209"/>
        <v>44.92</v>
      </c>
      <c r="Q3331" s="14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4.25" hidden="1" x14ac:dyDescent="0.7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 s="12">
        <f t="shared" si="209"/>
        <v>23.1</v>
      </c>
      <c r="Q3332" s="14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4.25" hidden="1" x14ac:dyDescent="0.7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 s="12">
        <f t="shared" si="209"/>
        <v>80.400000000000006</v>
      </c>
      <c r="Q3333" s="14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4.25" hidden="1" x14ac:dyDescent="0.7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 s="12">
        <f t="shared" si="209"/>
        <v>72.290000000000006</v>
      </c>
      <c r="Q3334" s="14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4.25" hidden="1" x14ac:dyDescent="0.7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 s="12">
        <f t="shared" si="209"/>
        <v>32.97</v>
      </c>
      <c r="Q3335" s="14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29.5" hidden="1" x14ac:dyDescent="0.7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 s="12">
        <f t="shared" si="209"/>
        <v>116.65</v>
      </c>
      <c r="Q3336" s="14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4.25" hidden="1" x14ac:dyDescent="0.7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 s="12">
        <f t="shared" si="209"/>
        <v>79.62</v>
      </c>
      <c r="Q3337" s="14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4.25" hidden="1" x14ac:dyDescent="0.7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 s="12">
        <f t="shared" si="209"/>
        <v>27.78</v>
      </c>
      <c r="Q3338" s="14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4.25" hidden="1" x14ac:dyDescent="0.7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 s="12">
        <f t="shared" si="209"/>
        <v>81.03</v>
      </c>
      <c r="Q3339" s="14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29.5" hidden="1" x14ac:dyDescent="0.7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 s="12">
        <f t="shared" si="209"/>
        <v>136.85</v>
      </c>
      <c r="Q3340" s="14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44.25" hidden="1" x14ac:dyDescent="0.7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 s="12">
        <f t="shared" si="209"/>
        <v>177.62</v>
      </c>
      <c r="Q3341" s="14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4.25" hidden="1" x14ac:dyDescent="0.7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 s="12">
        <f t="shared" si="209"/>
        <v>109.08</v>
      </c>
      <c r="Q3342" s="14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4.25" hidden="1" x14ac:dyDescent="0.7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 s="12">
        <f t="shared" si="209"/>
        <v>119.64</v>
      </c>
      <c r="Q3343" s="14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44.25" hidden="1" x14ac:dyDescent="0.7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 s="12">
        <f t="shared" si="209"/>
        <v>78.209999999999994</v>
      </c>
      <c r="Q3344" s="14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4.25" hidden="1" x14ac:dyDescent="0.7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 s="12">
        <f t="shared" si="209"/>
        <v>52.17</v>
      </c>
      <c r="Q3345" s="14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4.25" hidden="1" x14ac:dyDescent="0.7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 s="12">
        <f t="shared" si="209"/>
        <v>114.13</v>
      </c>
      <c r="Q3346" s="14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4.25" hidden="1" x14ac:dyDescent="0.7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 s="12">
        <f t="shared" si="209"/>
        <v>50</v>
      </c>
      <c r="Q3347" s="14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4.25" hidden="1" x14ac:dyDescent="0.7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 s="12">
        <f t="shared" si="209"/>
        <v>91.67</v>
      </c>
      <c r="Q3348" s="14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59" hidden="1" x14ac:dyDescent="0.7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 s="12">
        <f t="shared" si="209"/>
        <v>108.59</v>
      </c>
      <c r="Q3349" s="14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4.25" hidden="1" x14ac:dyDescent="0.7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 s="12">
        <f t="shared" si="209"/>
        <v>69.819999999999993</v>
      </c>
      <c r="Q3350" s="14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4.25" hidden="1" x14ac:dyDescent="0.7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 s="12">
        <f t="shared" si="209"/>
        <v>109.57</v>
      </c>
      <c r="Q3351" s="14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59" hidden="1" x14ac:dyDescent="0.7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 s="12">
        <f t="shared" si="209"/>
        <v>71.67</v>
      </c>
      <c r="Q3352" s="14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4.25" hidden="1" x14ac:dyDescent="0.7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 s="12">
        <f t="shared" si="209"/>
        <v>93.61</v>
      </c>
      <c r="Q3353" s="14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59" hidden="1" x14ac:dyDescent="0.7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 s="12">
        <f t="shared" si="209"/>
        <v>76.8</v>
      </c>
      <c r="Q3354" s="14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4.25" hidden="1" x14ac:dyDescent="0.7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 s="12">
        <f t="shared" si="209"/>
        <v>35.799999999999997</v>
      </c>
      <c r="Q3355" s="14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44.25" hidden="1" x14ac:dyDescent="0.7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 s="12">
        <f t="shared" si="209"/>
        <v>55.6</v>
      </c>
      <c r="Q3356" s="14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4.25" hidden="1" x14ac:dyDescent="0.7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 s="12">
        <f t="shared" si="209"/>
        <v>147.33000000000001</v>
      </c>
      <c r="Q3357" s="14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4.25" hidden="1" x14ac:dyDescent="0.7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 s="12">
        <f t="shared" si="209"/>
        <v>56.33</v>
      </c>
      <c r="Q3358" s="14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4.25" hidden="1" x14ac:dyDescent="0.7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 s="12">
        <f t="shared" si="209"/>
        <v>96.19</v>
      </c>
      <c r="Q3359" s="14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4.25" hidden="1" x14ac:dyDescent="0.7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 s="12">
        <f t="shared" si="209"/>
        <v>63.57</v>
      </c>
      <c r="Q3360" s="14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44.25" hidden="1" x14ac:dyDescent="0.7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 s="12">
        <f t="shared" si="209"/>
        <v>184.78</v>
      </c>
      <c r="Q3361" s="14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29.5" hidden="1" x14ac:dyDescent="0.7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 s="12">
        <f t="shared" si="209"/>
        <v>126.72</v>
      </c>
      <c r="Q3362" s="14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59" hidden="1" x14ac:dyDescent="0.7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 s="12">
        <f t="shared" si="209"/>
        <v>83.43</v>
      </c>
      <c r="Q3363" s="14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4.25" hidden="1" x14ac:dyDescent="0.7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 s="12">
        <f t="shared" si="209"/>
        <v>54.5</v>
      </c>
      <c r="Q3364" s="14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4.25" hidden="1" x14ac:dyDescent="0.7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 s="12">
        <f t="shared" si="209"/>
        <v>302.31</v>
      </c>
      <c r="Q3365" s="14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4.25" hidden="1" x14ac:dyDescent="0.7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 s="12">
        <f t="shared" si="209"/>
        <v>44.14</v>
      </c>
      <c r="Q3366" s="14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4.25" hidden="1" x14ac:dyDescent="0.7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 s="12">
        <f t="shared" si="209"/>
        <v>866.67</v>
      </c>
      <c r="Q3367" s="14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4.25" hidden="1" x14ac:dyDescent="0.7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 s="12">
        <f t="shared" si="209"/>
        <v>61.39</v>
      </c>
      <c r="Q3368" s="14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4.25" hidden="1" x14ac:dyDescent="0.7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 s="12">
        <f t="shared" si="209"/>
        <v>29.67</v>
      </c>
      <c r="Q3369" s="14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4.25" hidden="1" x14ac:dyDescent="0.7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 s="12">
        <f t="shared" si="209"/>
        <v>45.48</v>
      </c>
      <c r="Q3370" s="14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4.25" hidden="1" x14ac:dyDescent="0.7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 s="12">
        <f t="shared" si="209"/>
        <v>96.2</v>
      </c>
      <c r="Q3371" s="14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29.5" hidden="1" x14ac:dyDescent="0.7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 s="12">
        <f t="shared" si="209"/>
        <v>67.92</v>
      </c>
      <c r="Q3372" s="14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29.5" hidden="1" x14ac:dyDescent="0.7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 s="12">
        <f t="shared" si="209"/>
        <v>30.78</v>
      </c>
      <c r="Q3373" s="14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4.25" hidden="1" x14ac:dyDescent="0.7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 s="12">
        <f t="shared" si="209"/>
        <v>38.33</v>
      </c>
      <c r="Q3374" s="14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4.25" hidden="1" x14ac:dyDescent="0.7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 s="12">
        <f t="shared" si="209"/>
        <v>66.83</v>
      </c>
      <c r="Q3375" s="14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4.25" hidden="1" x14ac:dyDescent="0.7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 s="12">
        <f t="shared" si="209"/>
        <v>71.73</v>
      </c>
      <c r="Q3376" s="14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4.25" hidden="1" x14ac:dyDescent="0.7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 s="12">
        <f t="shared" si="209"/>
        <v>176.47</v>
      </c>
      <c r="Q3377" s="14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4.25" hidden="1" x14ac:dyDescent="0.7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 s="12">
        <f t="shared" si="209"/>
        <v>421.11</v>
      </c>
      <c r="Q3378" s="14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4.25" hidden="1" x14ac:dyDescent="0.7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 s="12">
        <f t="shared" si="209"/>
        <v>104.99</v>
      </c>
      <c r="Q3379" s="14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4.25" hidden="1" x14ac:dyDescent="0.7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 s="12">
        <f t="shared" si="209"/>
        <v>28.19</v>
      </c>
      <c r="Q3380" s="14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59" hidden="1" x14ac:dyDescent="0.7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 s="12">
        <f t="shared" si="209"/>
        <v>54.55</v>
      </c>
      <c r="Q3381" s="14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59" hidden="1" x14ac:dyDescent="0.7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 s="12">
        <f t="shared" si="209"/>
        <v>111.89</v>
      </c>
      <c r="Q3382" s="14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4.25" hidden="1" x14ac:dyDescent="0.7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 s="12">
        <f t="shared" si="209"/>
        <v>85.21</v>
      </c>
      <c r="Q3383" s="14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59" hidden="1" x14ac:dyDescent="0.7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 s="12">
        <f t="shared" si="209"/>
        <v>76.650000000000006</v>
      </c>
      <c r="Q3384" s="14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4.25" hidden="1" x14ac:dyDescent="0.7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 s="12">
        <f t="shared" si="209"/>
        <v>65.17</v>
      </c>
      <c r="Q3385" s="14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4.25" hidden="1" x14ac:dyDescent="0.7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 s="12">
        <f t="shared" si="209"/>
        <v>93.76</v>
      </c>
      <c r="Q3386" s="14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59" hidden="1" x14ac:dyDescent="0.7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 s="12">
        <f t="shared" si="209"/>
        <v>133.33000000000001</v>
      </c>
      <c r="Q3387" s="14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4.25" hidden="1" x14ac:dyDescent="0.7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 s="12">
        <f t="shared" si="209"/>
        <v>51.22</v>
      </c>
      <c r="Q3388" s="14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59" hidden="1" x14ac:dyDescent="0.7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 s="12">
        <f t="shared" si="209"/>
        <v>100.17</v>
      </c>
      <c r="Q3389" s="14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59" hidden="1" x14ac:dyDescent="0.7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 s="12">
        <f t="shared" si="209"/>
        <v>34.6</v>
      </c>
      <c r="Q3390" s="14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4.25" hidden="1" x14ac:dyDescent="0.7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 s="12">
        <f t="shared" si="209"/>
        <v>184.68</v>
      </c>
      <c r="Q3391" s="14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59" hidden="1" x14ac:dyDescent="0.7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 s="12">
        <f t="shared" si="209"/>
        <v>69.819999999999993</v>
      </c>
      <c r="Q3392" s="14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4.25" hidden="1" x14ac:dyDescent="0.7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 s="12">
        <f t="shared" si="209"/>
        <v>61.94</v>
      </c>
      <c r="Q3393" s="14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59" hidden="1" x14ac:dyDescent="0.7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12">ROUND(E3394/D3394*100,0)</f>
        <v>100</v>
      </c>
      <c r="P3394" s="12">
        <f t="shared" ref="P3394:P3457" si="213">IFERROR(ROUND(E3394/L3394,2),0)</f>
        <v>41.67</v>
      </c>
      <c r="Q3394" s="14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4.25" hidden="1" x14ac:dyDescent="0.7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12"/>
        <v>106</v>
      </c>
      <c r="P3395" s="12">
        <f t="shared" si="213"/>
        <v>36.07</v>
      </c>
      <c r="Q3395" s="14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4.25" hidden="1" x14ac:dyDescent="0.7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 s="12">
        <f t="shared" si="213"/>
        <v>29</v>
      </c>
      <c r="Q3396" s="14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29.5" hidden="1" x14ac:dyDescent="0.7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 s="12">
        <f t="shared" si="213"/>
        <v>24.21</v>
      </c>
      <c r="Q3397" s="14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4.25" hidden="1" x14ac:dyDescent="0.7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 s="12">
        <f t="shared" si="213"/>
        <v>55.89</v>
      </c>
      <c r="Q3398" s="14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29.5" hidden="1" x14ac:dyDescent="0.7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 s="12">
        <f t="shared" si="213"/>
        <v>11.67</v>
      </c>
      <c r="Q3399" s="14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4.25" hidden="1" x14ac:dyDescent="0.7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 s="12">
        <f t="shared" si="213"/>
        <v>68.349999999999994</v>
      </c>
      <c r="Q3400" s="14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4.25" hidden="1" x14ac:dyDescent="0.7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 s="12">
        <f t="shared" si="213"/>
        <v>27.07</v>
      </c>
      <c r="Q3401" s="14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4.25" hidden="1" x14ac:dyDescent="0.7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 s="12">
        <f t="shared" si="213"/>
        <v>118.13</v>
      </c>
      <c r="Q3402" s="14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59" hidden="1" x14ac:dyDescent="0.7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 s="12">
        <f t="shared" si="213"/>
        <v>44.76</v>
      </c>
      <c r="Q3403" s="14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4.25" hidden="1" x14ac:dyDescent="0.7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 s="12">
        <f t="shared" si="213"/>
        <v>99.79</v>
      </c>
      <c r="Q3404" s="14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4.25" hidden="1" x14ac:dyDescent="0.7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 s="12">
        <f t="shared" si="213"/>
        <v>117.65</v>
      </c>
      <c r="Q3405" s="14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59" hidden="1" x14ac:dyDescent="0.7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 s="12">
        <f t="shared" si="213"/>
        <v>203.33</v>
      </c>
      <c r="Q3406" s="14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4.25" hidden="1" x14ac:dyDescent="0.7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 s="12">
        <f t="shared" si="213"/>
        <v>28.32</v>
      </c>
      <c r="Q3407" s="14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44.25" hidden="1" x14ac:dyDescent="0.7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 s="12">
        <f t="shared" si="213"/>
        <v>110.23</v>
      </c>
      <c r="Q3408" s="14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59" hidden="1" x14ac:dyDescent="0.7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 s="12">
        <f t="shared" si="213"/>
        <v>31.97</v>
      </c>
      <c r="Q3409" s="14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4.25" hidden="1" x14ac:dyDescent="0.7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 s="12">
        <f t="shared" si="213"/>
        <v>58.61</v>
      </c>
      <c r="Q3410" s="14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4.25" hidden="1" x14ac:dyDescent="0.7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 s="12">
        <f t="shared" si="213"/>
        <v>29.43</v>
      </c>
      <c r="Q3411" s="14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4.25" hidden="1" x14ac:dyDescent="0.7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 s="12">
        <f t="shared" si="213"/>
        <v>81.38</v>
      </c>
      <c r="Q3412" s="14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4.25" hidden="1" x14ac:dyDescent="0.7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 s="12">
        <f t="shared" si="213"/>
        <v>199.17</v>
      </c>
      <c r="Q3413" s="14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4.25" hidden="1" x14ac:dyDescent="0.7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 s="12">
        <f t="shared" si="213"/>
        <v>115.38</v>
      </c>
      <c r="Q3414" s="14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59" hidden="1" x14ac:dyDescent="0.7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 s="12">
        <f t="shared" si="213"/>
        <v>46.43</v>
      </c>
      <c r="Q3415" s="14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4.25" hidden="1" x14ac:dyDescent="0.7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 s="12">
        <f t="shared" si="213"/>
        <v>70.569999999999993</v>
      </c>
      <c r="Q3416" s="14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4.25" hidden="1" x14ac:dyDescent="0.7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 s="12">
        <f t="shared" si="213"/>
        <v>22.22</v>
      </c>
      <c r="Q3417" s="14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59" hidden="1" x14ac:dyDescent="0.7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 s="12">
        <f t="shared" si="213"/>
        <v>159.47</v>
      </c>
      <c r="Q3418" s="14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4.25" hidden="1" x14ac:dyDescent="0.7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 s="12">
        <f t="shared" si="213"/>
        <v>37.78</v>
      </c>
      <c r="Q3419" s="14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4.25" hidden="1" x14ac:dyDescent="0.7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 s="12">
        <f t="shared" si="213"/>
        <v>72.05</v>
      </c>
      <c r="Q3420" s="14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59" hidden="1" x14ac:dyDescent="0.7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 s="12">
        <f t="shared" si="213"/>
        <v>63.7</v>
      </c>
      <c r="Q3421" s="14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4.25" hidden="1" x14ac:dyDescent="0.7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 s="12">
        <f t="shared" si="213"/>
        <v>28.41</v>
      </c>
      <c r="Q3422" s="14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4.25" hidden="1" x14ac:dyDescent="0.7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 s="12">
        <f t="shared" si="213"/>
        <v>103.21</v>
      </c>
      <c r="Q3423" s="14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4.25" hidden="1" x14ac:dyDescent="0.7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 s="12">
        <f t="shared" si="213"/>
        <v>71.150000000000006</v>
      </c>
      <c r="Q3424" s="14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4.25" hidden="1" x14ac:dyDescent="0.7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 s="12">
        <f t="shared" si="213"/>
        <v>35</v>
      </c>
      <c r="Q3425" s="14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4.25" hidden="1" x14ac:dyDescent="0.7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 s="12">
        <f t="shared" si="213"/>
        <v>81.78</v>
      </c>
      <c r="Q3426" s="14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4.25" hidden="1" x14ac:dyDescent="0.7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 s="12">
        <f t="shared" si="213"/>
        <v>297.02999999999997</v>
      </c>
      <c r="Q3427" s="14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4.25" hidden="1" x14ac:dyDescent="0.7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 s="12">
        <f t="shared" si="213"/>
        <v>46.61</v>
      </c>
      <c r="Q3428" s="14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4.25" hidden="1" x14ac:dyDescent="0.7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 s="12">
        <f t="shared" si="213"/>
        <v>51.72</v>
      </c>
      <c r="Q3429" s="14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4.25" hidden="1" x14ac:dyDescent="0.7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 s="12">
        <f t="shared" si="213"/>
        <v>40.29</v>
      </c>
      <c r="Q3430" s="14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4.25" hidden="1" x14ac:dyDescent="0.7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 s="12">
        <f t="shared" si="213"/>
        <v>16.25</v>
      </c>
      <c r="Q3431" s="14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4.25" hidden="1" x14ac:dyDescent="0.7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 s="12">
        <f t="shared" si="213"/>
        <v>30.15</v>
      </c>
      <c r="Q3432" s="14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4.25" hidden="1" x14ac:dyDescent="0.7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 s="12">
        <f t="shared" si="213"/>
        <v>95.24</v>
      </c>
      <c r="Q3433" s="14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4.25" hidden="1" x14ac:dyDescent="0.7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 s="12">
        <f t="shared" si="213"/>
        <v>52.21</v>
      </c>
      <c r="Q3434" s="14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4.25" hidden="1" x14ac:dyDescent="0.7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 s="12">
        <f t="shared" si="213"/>
        <v>134.15</v>
      </c>
      <c r="Q3435" s="14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4.25" hidden="1" x14ac:dyDescent="0.7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 s="12">
        <f t="shared" si="213"/>
        <v>62.83</v>
      </c>
      <c r="Q3436" s="14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4.25" hidden="1" x14ac:dyDescent="0.7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 s="12">
        <f t="shared" si="213"/>
        <v>58.95</v>
      </c>
      <c r="Q3437" s="14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4.25" hidden="1" x14ac:dyDescent="0.7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 s="12">
        <f t="shared" si="213"/>
        <v>143.11000000000001</v>
      </c>
      <c r="Q3438" s="14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59" hidden="1" x14ac:dyDescent="0.7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 s="12">
        <f t="shared" si="213"/>
        <v>84.17</v>
      </c>
      <c r="Q3439" s="14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4.25" hidden="1" x14ac:dyDescent="0.7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 s="12">
        <f t="shared" si="213"/>
        <v>186.07</v>
      </c>
      <c r="Q3440" s="14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29.5" hidden="1" x14ac:dyDescent="0.7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 s="12">
        <f t="shared" si="213"/>
        <v>89.79</v>
      </c>
      <c r="Q3441" s="14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4.25" hidden="1" x14ac:dyDescent="0.7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 s="12">
        <f t="shared" si="213"/>
        <v>64.16</v>
      </c>
      <c r="Q3442" s="14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4.25" hidden="1" x14ac:dyDescent="0.7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 s="12">
        <f t="shared" si="213"/>
        <v>59.65</v>
      </c>
      <c r="Q3443" s="14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4.25" hidden="1" x14ac:dyDescent="0.7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 s="12">
        <f t="shared" si="213"/>
        <v>31.25</v>
      </c>
      <c r="Q3444" s="14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4.25" hidden="1" x14ac:dyDescent="0.7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 s="12">
        <f t="shared" si="213"/>
        <v>41.22</v>
      </c>
      <c r="Q3445" s="14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4.25" hidden="1" x14ac:dyDescent="0.7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 s="12">
        <f t="shared" si="213"/>
        <v>43.35</v>
      </c>
      <c r="Q3446" s="14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4.25" hidden="1" x14ac:dyDescent="0.7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 s="12">
        <f t="shared" si="213"/>
        <v>64.52</v>
      </c>
      <c r="Q3447" s="14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4.25" hidden="1" x14ac:dyDescent="0.7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 s="12">
        <f t="shared" si="213"/>
        <v>43.28</v>
      </c>
      <c r="Q3448" s="14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29.5" hidden="1" x14ac:dyDescent="0.7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 s="12">
        <f t="shared" si="213"/>
        <v>77</v>
      </c>
      <c r="Q3449" s="14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4.25" hidden="1" x14ac:dyDescent="0.7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 s="12">
        <f t="shared" si="213"/>
        <v>51.22</v>
      </c>
      <c r="Q3450" s="14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4.25" hidden="1" x14ac:dyDescent="0.7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 s="12">
        <f t="shared" si="213"/>
        <v>68.25</v>
      </c>
      <c r="Q3451" s="14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4.25" hidden="1" x14ac:dyDescent="0.7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 s="12">
        <f t="shared" si="213"/>
        <v>19.489999999999998</v>
      </c>
      <c r="Q3452" s="14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4.25" hidden="1" x14ac:dyDescent="0.7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 s="12">
        <f t="shared" si="213"/>
        <v>41.13</v>
      </c>
      <c r="Q3453" s="14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4.25" hidden="1" x14ac:dyDescent="0.7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 s="12">
        <f t="shared" si="213"/>
        <v>41.41</v>
      </c>
      <c r="Q3454" s="14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4.25" hidden="1" x14ac:dyDescent="0.7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 s="12">
        <f t="shared" si="213"/>
        <v>27.5</v>
      </c>
      <c r="Q3455" s="14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59" hidden="1" x14ac:dyDescent="0.7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 s="12">
        <f t="shared" si="213"/>
        <v>33.57</v>
      </c>
      <c r="Q3456" s="14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4.25" hidden="1" x14ac:dyDescent="0.7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 s="12">
        <f t="shared" si="213"/>
        <v>145.87</v>
      </c>
      <c r="Q3457" s="14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4.25" hidden="1" x14ac:dyDescent="0.7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16">ROUND(E3458/D3458*100,0)</f>
        <v>191</v>
      </c>
      <c r="P3458" s="12">
        <f t="shared" ref="P3458:P3521" si="217">IFERROR(ROUND(E3458/L3458,2),0)</f>
        <v>358.69</v>
      </c>
      <c r="Q3458" s="14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29.5" hidden="1" x14ac:dyDescent="0.7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16"/>
        <v>140</v>
      </c>
      <c r="P3459" s="12">
        <f t="shared" si="217"/>
        <v>50.98</v>
      </c>
      <c r="Q3459" s="14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4.25" hidden="1" x14ac:dyDescent="0.7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 s="12">
        <f t="shared" si="217"/>
        <v>45.04</v>
      </c>
      <c r="Q3460" s="14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4.25" hidden="1" x14ac:dyDescent="0.7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 s="12">
        <f t="shared" si="217"/>
        <v>17.53</v>
      </c>
      <c r="Q3461" s="14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4.25" hidden="1" x14ac:dyDescent="0.7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 s="12">
        <f t="shared" si="217"/>
        <v>50</v>
      </c>
      <c r="Q3462" s="14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59" hidden="1" x14ac:dyDescent="0.7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 s="12">
        <f t="shared" si="217"/>
        <v>57.92</v>
      </c>
      <c r="Q3463" s="14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4.25" hidden="1" x14ac:dyDescent="0.7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 s="12">
        <f t="shared" si="217"/>
        <v>29.71</v>
      </c>
      <c r="Q3464" s="14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4.25" hidden="1" x14ac:dyDescent="0.7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 s="12">
        <f t="shared" si="217"/>
        <v>90.68</v>
      </c>
      <c r="Q3465" s="14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59" hidden="1" x14ac:dyDescent="0.7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 s="12">
        <f t="shared" si="217"/>
        <v>55.01</v>
      </c>
      <c r="Q3466" s="14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4.25" hidden="1" x14ac:dyDescent="0.7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 s="12">
        <f t="shared" si="217"/>
        <v>57.22</v>
      </c>
      <c r="Q3467" s="14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44.25" hidden="1" x14ac:dyDescent="0.7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 s="12">
        <f t="shared" si="217"/>
        <v>72.95</v>
      </c>
      <c r="Q3468" s="14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7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 s="12">
        <f t="shared" si="217"/>
        <v>64.47</v>
      </c>
      <c r="Q3469" s="14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4.25" hidden="1" x14ac:dyDescent="0.7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 s="12">
        <f t="shared" si="217"/>
        <v>716.35</v>
      </c>
      <c r="Q3470" s="14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59" hidden="1" x14ac:dyDescent="0.7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 s="12">
        <f t="shared" si="217"/>
        <v>50.4</v>
      </c>
      <c r="Q3471" s="14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29.5" hidden="1" x14ac:dyDescent="0.7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 s="12">
        <f t="shared" si="217"/>
        <v>41.67</v>
      </c>
      <c r="Q3472" s="14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4.25" hidden="1" x14ac:dyDescent="0.7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 s="12">
        <f t="shared" si="217"/>
        <v>35.770000000000003</v>
      </c>
      <c r="Q3473" s="14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4.25" hidden="1" x14ac:dyDescent="0.7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 s="12">
        <f t="shared" si="217"/>
        <v>88.74</v>
      </c>
      <c r="Q3474" s="14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4.25" hidden="1" x14ac:dyDescent="0.7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 s="12">
        <f t="shared" si="217"/>
        <v>148.47999999999999</v>
      </c>
      <c r="Q3475" s="14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4.25" hidden="1" x14ac:dyDescent="0.7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 s="12">
        <f t="shared" si="217"/>
        <v>51.79</v>
      </c>
      <c r="Q3476" s="14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4.25" hidden="1" x14ac:dyDescent="0.7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 s="12">
        <f t="shared" si="217"/>
        <v>20</v>
      </c>
      <c r="Q3477" s="14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59" hidden="1" x14ac:dyDescent="0.7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 s="12">
        <f t="shared" si="217"/>
        <v>52</v>
      </c>
      <c r="Q3478" s="14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4.25" hidden="1" x14ac:dyDescent="0.7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 s="12">
        <f t="shared" si="217"/>
        <v>53.23</v>
      </c>
      <c r="Q3479" s="14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4.25" hidden="1" x14ac:dyDescent="0.7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 s="12">
        <f t="shared" si="217"/>
        <v>39.6</v>
      </c>
      <c r="Q3480" s="14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4.25" hidden="1" x14ac:dyDescent="0.7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 s="12">
        <f t="shared" si="217"/>
        <v>34.25</v>
      </c>
      <c r="Q3481" s="14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4.25" hidden="1" x14ac:dyDescent="0.7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 s="12">
        <f t="shared" si="217"/>
        <v>164.62</v>
      </c>
      <c r="Q3482" s="14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4.25" hidden="1" x14ac:dyDescent="0.7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 s="12">
        <f t="shared" si="217"/>
        <v>125.05</v>
      </c>
      <c r="Q3483" s="14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4.25" hidden="1" x14ac:dyDescent="0.7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 s="12">
        <f t="shared" si="217"/>
        <v>51.88</v>
      </c>
      <c r="Q3484" s="14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4.25" hidden="1" x14ac:dyDescent="0.7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 s="12">
        <f t="shared" si="217"/>
        <v>40.29</v>
      </c>
      <c r="Q3485" s="14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59" hidden="1" x14ac:dyDescent="0.7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 s="12">
        <f t="shared" si="217"/>
        <v>64.91</v>
      </c>
      <c r="Q3486" s="14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4.25" hidden="1" x14ac:dyDescent="0.7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 s="12">
        <f t="shared" si="217"/>
        <v>55.33</v>
      </c>
      <c r="Q3487" s="14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4.25" hidden="1" x14ac:dyDescent="0.7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 s="12">
        <f t="shared" si="217"/>
        <v>83.14</v>
      </c>
      <c r="Q3488" s="14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4.25" hidden="1" x14ac:dyDescent="0.7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 s="12">
        <f t="shared" si="217"/>
        <v>38.71</v>
      </c>
      <c r="Q3489" s="14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59" hidden="1" x14ac:dyDescent="0.7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 s="12">
        <f t="shared" si="217"/>
        <v>125.38</v>
      </c>
      <c r="Q3490" s="14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4.25" hidden="1" x14ac:dyDescent="0.7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 s="12">
        <f t="shared" si="217"/>
        <v>78.260000000000005</v>
      </c>
      <c r="Q3491" s="14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4.25" hidden="1" x14ac:dyDescent="0.7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 s="12">
        <f t="shared" si="217"/>
        <v>47.22</v>
      </c>
      <c r="Q3492" s="14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59" hidden="1" x14ac:dyDescent="0.7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 s="12">
        <f t="shared" si="217"/>
        <v>79.099999999999994</v>
      </c>
      <c r="Q3493" s="14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4.25" hidden="1" x14ac:dyDescent="0.7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 s="12">
        <f t="shared" si="217"/>
        <v>114.29</v>
      </c>
      <c r="Q3494" s="14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4.25" hidden="1" x14ac:dyDescent="0.7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 s="12">
        <f t="shared" si="217"/>
        <v>51.72</v>
      </c>
      <c r="Q3495" s="14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4.25" hidden="1" x14ac:dyDescent="0.7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 s="12">
        <f t="shared" si="217"/>
        <v>30.77</v>
      </c>
      <c r="Q3496" s="14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4.25" hidden="1" x14ac:dyDescent="0.7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 s="12">
        <f t="shared" si="217"/>
        <v>74.209999999999994</v>
      </c>
      <c r="Q3497" s="14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59" hidden="1" x14ac:dyDescent="0.7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 s="12">
        <f t="shared" si="217"/>
        <v>47.85</v>
      </c>
      <c r="Q3498" s="14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59" hidden="1" x14ac:dyDescent="0.7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 s="12">
        <f t="shared" si="217"/>
        <v>34.409999999999997</v>
      </c>
      <c r="Q3499" s="14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59" hidden="1" x14ac:dyDescent="0.7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 s="12">
        <f t="shared" si="217"/>
        <v>40.24</v>
      </c>
      <c r="Q3500" s="14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4.25" hidden="1" x14ac:dyDescent="0.7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 s="12">
        <f t="shared" si="217"/>
        <v>60.29</v>
      </c>
      <c r="Q3501" s="14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59" hidden="1" x14ac:dyDescent="0.7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 s="12">
        <f t="shared" si="217"/>
        <v>25.31</v>
      </c>
      <c r="Q3502" s="14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4.25" hidden="1" x14ac:dyDescent="0.7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 s="12">
        <f t="shared" si="217"/>
        <v>35.950000000000003</v>
      </c>
      <c r="Q3503" s="14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4.25" hidden="1" x14ac:dyDescent="0.7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 s="12">
        <f t="shared" si="217"/>
        <v>136</v>
      </c>
      <c r="Q3504" s="14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4.25" hidden="1" x14ac:dyDescent="0.7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 s="12">
        <f t="shared" si="217"/>
        <v>70.760000000000005</v>
      </c>
      <c r="Q3505" s="14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4.25" hidden="1" x14ac:dyDescent="0.7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 s="12">
        <f t="shared" si="217"/>
        <v>125</v>
      </c>
      <c r="Q3506" s="14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88.5" hidden="1" x14ac:dyDescent="0.7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 s="12">
        <f t="shared" si="217"/>
        <v>66.510000000000005</v>
      </c>
      <c r="Q3507" s="14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4.25" hidden="1" x14ac:dyDescent="0.7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 s="12">
        <f t="shared" si="217"/>
        <v>105</v>
      </c>
      <c r="Q3508" s="14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4.25" hidden="1" x14ac:dyDescent="0.7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 s="12">
        <f t="shared" si="217"/>
        <v>145</v>
      </c>
      <c r="Q3509" s="14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4.25" hidden="1" x14ac:dyDescent="0.7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 s="12">
        <f t="shared" si="217"/>
        <v>12</v>
      </c>
      <c r="Q3510" s="14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4.25" hidden="1" x14ac:dyDescent="0.7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 s="12">
        <f t="shared" si="217"/>
        <v>96.67</v>
      </c>
      <c r="Q3511" s="14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59" hidden="1" x14ac:dyDescent="0.7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 s="12">
        <f t="shared" si="217"/>
        <v>60.33</v>
      </c>
      <c r="Q3512" s="14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4.25" hidden="1" x14ac:dyDescent="0.7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 s="12">
        <f t="shared" si="217"/>
        <v>79.89</v>
      </c>
      <c r="Q3513" s="14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4.25" hidden="1" x14ac:dyDescent="0.7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 s="12">
        <f t="shared" si="217"/>
        <v>58.82</v>
      </c>
      <c r="Q3514" s="14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4.25" hidden="1" x14ac:dyDescent="0.7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 s="12">
        <f t="shared" si="217"/>
        <v>75.34</v>
      </c>
      <c r="Q3515" s="14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4.25" hidden="1" x14ac:dyDescent="0.7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 s="12">
        <f t="shared" si="217"/>
        <v>55</v>
      </c>
      <c r="Q3516" s="14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4.25" hidden="1" x14ac:dyDescent="0.7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 s="12">
        <f t="shared" si="217"/>
        <v>66.959999999999994</v>
      </c>
      <c r="Q3517" s="14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4.25" hidden="1" x14ac:dyDescent="0.7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 s="12">
        <f t="shared" si="217"/>
        <v>227.27</v>
      </c>
      <c r="Q3518" s="14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4.25" hidden="1" x14ac:dyDescent="0.7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 s="12">
        <f t="shared" si="217"/>
        <v>307.69</v>
      </c>
      <c r="Q3519" s="14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4.25" hidden="1" x14ac:dyDescent="0.7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 s="12">
        <f t="shared" si="217"/>
        <v>50.02</v>
      </c>
      <c r="Q3520" s="14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4.25" hidden="1" x14ac:dyDescent="0.7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 s="12">
        <f t="shared" si="217"/>
        <v>72.39</v>
      </c>
      <c r="Q3521" s="14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44.25" hidden="1" x14ac:dyDescent="0.7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20">ROUND(E3522/D3522*100,0)</f>
        <v>101</v>
      </c>
      <c r="P3522" s="12">
        <f t="shared" ref="P3522:P3585" si="221">IFERROR(ROUND(E3522/L3522,2),0)</f>
        <v>95.95</v>
      </c>
      <c r="Q3522" s="14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59" hidden="1" x14ac:dyDescent="0.7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20"/>
        <v>169</v>
      </c>
      <c r="P3523" s="12">
        <f t="shared" si="221"/>
        <v>45.62</v>
      </c>
      <c r="Q3523" s="14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4.25" hidden="1" x14ac:dyDescent="0.7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 s="12">
        <f t="shared" si="221"/>
        <v>41.03</v>
      </c>
      <c r="Q3524" s="14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4.25" hidden="1" x14ac:dyDescent="0.7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 s="12">
        <f t="shared" si="221"/>
        <v>56.83</v>
      </c>
      <c r="Q3525" s="14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4.25" hidden="1" x14ac:dyDescent="0.7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 s="12">
        <f t="shared" si="221"/>
        <v>137.24</v>
      </c>
      <c r="Q3526" s="14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4.25" hidden="1" x14ac:dyDescent="0.7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 s="12">
        <f t="shared" si="221"/>
        <v>75.709999999999994</v>
      </c>
      <c r="Q3527" s="14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4.25" hidden="1" x14ac:dyDescent="0.7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 s="12">
        <f t="shared" si="221"/>
        <v>99</v>
      </c>
      <c r="Q3528" s="14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4.25" hidden="1" x14ac:dyDescent="0.7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 s="12">
        <f t="shared" si="221"/>
        <v>81.569999999999993</v>
      </c>
      <c r="Q3529" s="14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4.25" hidden="1" x14ac:dyDescent="0.7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 s="12">
        <f t="shared" si="221"/>
        <v>45.11</v>
      </c>
      <c r="Q3530" s="14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59" hidden="1" x14ac:dyDescent="0.7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 s="12">
        <f t="shared" si="221"/>
        <v>36.67</v>
      </c>
      <c r="Q3531" s="14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4.25" hidden="1" x14ac:dyDescent="0.7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 s="12">
        <f t="shared" si="221"/>
        <v>125</v>
      </c>
      <c r="Q3532" s="14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7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 s="12">
        <f t="shared" si="221"/>
        <v>49.23</v>
      </c>
      <c r="Q3533" s="14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59" hidden="1" x14ac:dyDescent="0.7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 s="12">
        <f t="shared" si="221"/>
        <v>42.3</v>
      </c>
      <c r="Q3534" s="14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59" hidden="1" x14ac:dyDescent="0.7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 s="12">
        <f t="shared" si="221"/>
        <v>78.88</v>
      </c>
      <c r="Q3535" s="14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44.25" hidden="1" x14ac:dyDescent="0.7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 s="12">
        <f t="shared" si="221"/>
        <v>38.28</v>
      </c>
      <c r="Q3536" s="14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4.25" hidden="1" x14ac:dyDescent="0.7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 s="12">
        <f t="shared" si="221"/>
        <v>44.85</v>
      </c>
      <c r="Q3537" s="14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4.25" hidden="1" x14ac:dyDescent="0.7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 s="12">
        <f t="shared" si="221"/>
        <v>13.53</v>
      </c>
      <c r="Q3538" s="14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4.25" hidden="1" x14ac:dyDescent="0.7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 s="12">
        <f t="shared" si="221"/>
        <v>43.5</v>
      </c>
      <c r="Q3539" s="14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4.25" hidden="1" x14ac:dyDescent="0.7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 s="12">
        <f t="shared" si="221"/>
        <v>30.95</v>
      </c>
      <c r="Q3540" s="14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4.25" hidden="1" x14ac:dyDescent="0.7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 s="12">
        <f t="shared" si="221"/>
        <v>55.23</v>
      </c>
      <c r="Q3541" s="14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59" hidden="1" x14ac:dyDescent="0.7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 s="12">
        <f t="shared" si="221"/>
        <v>46.13</v>
      </c>
      <c r="Q3542" s="14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4.25" hidden="1" x14ac:dyDescent="0.7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 s="12">
        <f t="shared" si="221"/>
        <v>39.380000000000003</v>
      </c>
      <c r="Q3543" s="14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4.25" hidden="1" x14ac:dyDescent="0.7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 s="12">
        <f t="shared" si="221"/>
        <v>66.150000000000006</v>
      </c>
      <c r="Q3544" s="14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4.25" hidden="1" x14ac:dyDescent="0.7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 s="12">
        <f t="shared" si="221"/>
        <v>54.14</v>
      </c>
      <c r="Q3545" s="14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29.5" hidden="1" x14ac:dyDescent="0.7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 s="12">
        <f t="shared" si="221"/>
        <v>104.17</v>
      </c>
      <c r="Q3546" s="14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4.25" hidden="1" x14ac:dyDescent="0.7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 s="12">
        <f t="shared" si="221"/>
        <v>31.38</v>
      </c>
      <c r="Q3547" s="14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4.25" hidden="1" x14ac:dyDescent="0.7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 s="12">
        <f t="shared" si="221"/>
        <v>59.21</v>
      </c>
      <c r="Q3548" s="14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4.25" hidden="1" x14ac:dyDescent="0.7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 s="12">
        <f t="shared" si="221"/>
        <v>119.18</v>
      </c>
      <c r="Q3549" s="14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4.25" hidden="1" x14ac:dyDescent="0.7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 s="12">
        <f t="shared" si="221"/>
        <v>164.62</v>
      </c>
      <c r="Q3550" s="14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4.25" hidden="1" x14ac:dyDescent="0.7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 s="12">
        <f t="shared" si="221"/>
        <v>24.29</v>
      </c>
      <c r="Q3551" s="14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59" hidden="1" x14ac:dyDescent="0.7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 s="12">
        <f t="shared" si="221"/>
        <v>40.94</v>
      </c>
      <c r="Q3552" s="14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4.25" hidden="1" x14ac:dyDescent="0.7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 s="12">
        <f t="shared" si="221"/>
        <v>61.1</v>
      </c>
      <c r="Q3553" s="14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4.25" hidden="1" x14ac:dyDescent="0.7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 s="12">
        <f t="shared" si="221"/>
        <v>38.65</v>
      </c>
      <c r="Q3554" s="14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4.25" hidden="1" x14ac:dyDescent="0.7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 s="12">
        <f t="shared" si="221"/>
        <v>56.2</v>
      </c>
      <c r="Q3555" s="14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4.25" hidden="1" x14ac:dyDescent="0.7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 s="12">
        <f t="shared" si="221"/>
        <v>107</v>
      </c>
      <c r="Q3556" s="14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4.25" hidden="1" x14ac:dyDescent="0.7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 s="12">
        <f t="shared" si="221"/>
        <v>171.43</v>
      </c>
      <c r="Q3557" s="14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59" hidden="1" x14ac:dyDescent="0.7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 s="12">
        <f t="shared" si="221"/>
        <v>110.5</v>
      </c>
      <c r="Q3558" s="14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59" hidden="1" x14ac:dyDescent="0.7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 s="12">
        <f t="shared" si="221"/>
        <v>179.28</v>
      </c>
      <c r="Q3559" s="14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4.25" hidden="1" x14ac:dyDescent="0.7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 s="12">
        <f t="shared" si="221"/>
        <v>22.91</v>
      </c>
      <c r="Q3560" s="14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59" hidden="1" x14ac:dyDescent="0.7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 s="12">
        <f t="shared" si="221"/>
        <v>43.13</v>
      </c>
      <c r="Q3561" s="14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4.25" hidden="1" x14ac:dyDescent="0.7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 s="12">
        <f t="shared" si="221"/>
        <v>46.89</v>
      </c>
      <c r="Q3562" s="14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03.25" hidden="1" x14ac:dyDescent="0.7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 s="12">
        <f t="shared" si="221"/>
        <v>47.41</v>
      </c>
      <c r="Q3563" s="14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4.25" hidden="1" x14ac:dyDescent="0.7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 s="12">
        <f t="shared" si="221"/>
        <v>15.13</v>
      </c>
      <c r="Q3564" s="14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4.25" hidden="1" x14ac:dyDescent="0.7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 s="12">
        <f t="shared" si="221"/>
        <v>21.1</v>
      </c>
      <c r="Q3565" s="14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29.5" hidden="1" x14ac:dyDescent="0.7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 s="12">
        <f t="shared" si="221"/>
        <v>59.12</v>
      </c>
      <c r="Q3566" s="14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4.25" hidden="1" x14ac:dyDescent="0.7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 s="12">
        <f t="shared" si="221"/>
        <v>97.92</v>
      </c>
      <c r="Q3567" s="14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4.25" hidden="1" x14ac:dyDescent="0.7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 s="12">
        <f t="shared" si="221"/>
        <v>55.13</v>
      </c>
      <c r="Q3568" s="14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4.25" hidden="1" x14ac:dyDescent="0.7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 s="12">
        <f t="shared" si="221"/>
        <v>26.54</v>
      </c>
      <c r="Q3569" s="14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4.25" hidden="1" x14ac:dyDescent="0.7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 s="12">
        <f t="shared" si="221"/>
        <v>58.42</v>
      </c>
      <c r="Q3570" s="14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4.25" hidden="1" x14ac:dyDescent="0.7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 s="12">
        <f t="shared" si="221"/>
        <v>122.54</v>
      </c>
      <c r="Q3571" s="14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4.25" hidden="1" x14ac:dyDescent="0.7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 s="12">
        <f t="shared" si="221"/>
        <v>87.96</v>
      </c>
      <c r="Q3572" s="14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4.25" hidden="1" x14ac:dyDescent="0.7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 s="12">
        <f t="shared" si="221"/>
        <v>73.239999999999995</v>
      </c>
      <c r="Q3573" s="14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29.5" hidden="1" x14ac:dyDescent="0.7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 s="12">
        <f t="shared" si="221"/>
        <v>55.56</v>
      </c>
      <c r="Q3574" s="14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44.25" hidden="1" x14ac:dyDescent="0.7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 s="12">
        <f t="shared" si="221"/>
        <v>39.54</v>
      </c>
      <c r="Q3575" s="14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4.25" hidden="1" x14ac:dyDescent="0.7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 s="12">
        <f t="shared" si="221"/>
        <v>136.78</v>
      </c>
      <c r="Q3576" s="14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4.25" hidden="1" x14ac:dyDescent="0.7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 s="12">
        <f t="shared" si="221"/>
        <v>99.34</v>
      </c>
      <c r="Q3577" s="14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4.25" hidden="1" x14ac:dyDescent="0.7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 s="12">
        <f t="shared" si="221"/>
        <v>20</v>
      </c>
      <c r="Q3578" s="14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4.25" hidden="1" x14ac:dyDescent="0.7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 s="12">
        <f t="shared" si="221"/>
        <v>28.89</v>
      </c>
      <c r="Q3579" s="14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4.25" hidden="1" x14ac:dyDescent="0.7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 s="12">
        <f t="shared" si="221"/>
        <v>40.549999999999997</v>
      </c>
      <c r="Q3580" s="14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4.25" hidden="1" x14ac:dyDescent="0.7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 s="12">
        <f t="shared" si="221"/>
        <v>35.71</v>
      </c>
      <c r="Q3581" s="14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4.25" hidden="1" x14ac:dyDescent="0.7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 s="12">
        <f t="shared" si="221"/>
        <v>37.96</v>
      </c>
      <c r="Q3582" s="14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4.25" hidden="1" x14ac:dyDescent="0.7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 s="12">
        <f t="shared" si="221"/>
        <v>33.33</v>
      </c>
      <c r="Q3583" s="14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4.25" hidden="1" x14ac:dyDescent="0.7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 s="12">
        <f t="shared" si="221"/>
        <v>58.57</v>
      </c>
      <c r="Q3584" s="14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4.25" hidden="1" x14ac:dyDescent="0.7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 s="12">
        <f t="shared" si="221"/>
        <v>135.63</v>
      </c>
      <c r="Q3585" s="14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88.5" hidden="1" x14ac:dyDescent="0.7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24">ROUND(E3586/D3586*100,0)</f>
        <v>116</v>
      </c>
      <c r="P3586" s="12">
        <f t="shared" ref="P3586:P3649" si="225">IFERROR(ROUND(E3586/L3586,2),0)</f>
        <v>30.94</v>
      </c>
      <c r="Q3586" s="14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4.25" hidden="1" x14ac:dyDescent="0.7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24"/>
        <v>119</v>
      </c>
      <c r="P3587" s="12">
        <f t="shared" si="225"/>
        <v>176.09</v>
      </c>
      <c r="Q3587" s="14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29.5" hidden="1" x14ac:dyDescent="0.7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 s="12">
        <f t="shared" si="225"/>
        <v>151.97999999999999</v>
      </c>
      <c r="Q3588" s="14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4.25" hidden="1" x14ac:dyDescent="0.7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 s="12">
        <f t="shared" si="225"/>
        <v>22.61</v>
      </c>
      <c r="Q3589" s="14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4.25" hidden="1" x14ac:dyDescent="0.7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 s="12">
        <f t="shared" si="225"/>
        <v>18.27</v>
      </c>
      <c r="Q3590" s="14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4.25" hidden="1" x14ac:dyDescent="0.7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 s="12">
        <f t="shared" si="225"/>
        <v>82.26</v>
      </c>
      <c r="Q3591" s="14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4.25" hidden="1" x14ac:dyDescent="0.7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 s="12">
        <f t="shared" si="225"/>
        <v>68.53</v>
      </c>
      <c r="Q3592" s="14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4.25" hidden="1" x14ac:dyDescent="0.7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 s="12">
        <f t="shared" si="225"/>
        <v>68.06</v>
      </c>
      <c r="Q3593" s="14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4.25" hidden="1" x14ac:dyDescent="0.7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 s="12">
        <f t="shared" si="225"/>
        <v>72.709999999999994</v>
      </c>
      <c r="Q3594" s="14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4.25" hidden="1" x14ac:dyDescent="0.7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 s="12">
        <f t="shared" si="225"/>
        <v>77.19</v>
      </c>
      <c r="Q3595" s="14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59" hidden="1" x14ac:dyDescent="0.7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 s="12">
        <f t="shared" si="225"/>
        <v>55.97</v>
      </c>
      <c r="Q3596" s="14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29.5" hidden="1" x14ac:dyDescent="0.7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 s="12">
        <f t="shared" si="225"/>
        <v>49.69</v>
      </c>
      <c r="Q3597" s="14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4.25" hidden="1" x14ac:dyDescent="0.7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 s="12">
        <f t="shared" si="225"/>
        <v>79</v>
      </c>
      <c r="Q3598" s="14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29.5" hidden="1" x14ac:dyDescent="0.7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 s="12">
        <f t="shared" si="225"/>
        <v>77.73</v>
      </c>
      <c r="Q3599" s="14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4.25" hidden="1" x14ac:dyDescent="0.7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 s="12">
        <f t="shared" si="225"/>
        <v>40.78</v>
      </c>
      <c r="Q3600" s="14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4.25" hidden="1" x14ac:dyDescent="0.7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 s="12">
        <f t="shared" si="225"/>
        <v>59.41</v>
      </c>
      <c r="Q3601" s="14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29.5" hidden="1" x14ac:dyDescent="0.7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 s="12">
        <f t="shared" si="225"/>
        <v>3.25</v>
      </c>
      <c r="Q3602" s="14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4.25" hidden="1" x14ac:dyDescent="0.7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 s="12">
        <f t="shared" si="225"/>
        <v>39.380000000000003</v>
      </c>
      <c r="Q3603" s="14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59" hidden="1" x14ac:dyDescent="0.7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 s="12">
        <f t="shared" si="225"/>
        <v>81.67</v>
      </c>
      <c r="Q3604" s="14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4.25" hidden="1" x14ac:dyDescent="0.7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 s="12">
        <f t="shared" si="225"/>
        <v>44.91</v>
      </c>
      <c r="Q3605" s="14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4.25" hidden="1" x14ac:dyDescent="0.7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 s="12">
        <f t="shared" si="225"/>
        <v>49.06</v>
      </c>
      <c r="Q3606" s="14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59" hidden="1" x14ac:dyDescent="0.7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 s="12">
        <f t="shared" si="225"/>
        <v>30.67</v>
      </c>
      <c r="Q3607" s="14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4.25" hidden="1" x14ac:dyDescent="0.7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 s="12">
        <f t="shared" si="225"/>
        <v>61.06</v>
      </c>
      <c r="Q3608" s="14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29.5" hidden="1" x14ac:dyDescent="0.7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 s="12">
        <f t="shared" si="225"/>
        <v>29</v>
      </c>
      <c r="Q3609" s="14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4.25" hidden="1" x14ac:dyDescent="0.7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 s="12">
        <f t="shared" si="225"/>
        <v>29.63</v>
      </c>
      <c r="Q3610" s="14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4.25" hidden="1" x14ac:dyDescent="0.7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 s="12">
        <f t="shared" si="225"/>
        <v>143.1</v>
      </c>
      <c r="Q3611" s="14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4.25" hidden="1" x14ac:dyDescent="0.7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 s="12">
        <f t="shared" si="225"/>
        <v>52.35</v>
      </c>
      <c r="Q3612" s="14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4.25" hidden="1" x14ac:dyDescent="0.7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 s="12">
        <f t="shared" si="225"/>
        <v>66.67</v>
      </c>
      <c r="Q3613" s="14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4.25" hidden="1" x14ac:dyDescent="0.7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 s="12">
        <f t="shared" si="225"/>
        <v>126.67</v>
      </c>
      <c r="Q3614" s="14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44.25" hidden="1" x14ac:dyDescent="0.7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 s="12">
        <f t="shared" si="225"/>
        <v>62.5</v>
      </c>
      <c r="Q3615" s="14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4.25" hidden="1" x14ac:dyDescent="0.7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 s="12">
        <f t="shared" si="225"/>
        <v>35.49</v>
      </c>
      <c r="Q3616" s="14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4.25" hidden="1" x14ac:dyDescent="0.7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 s="12">
        <f t="shared" si="225"/>
        <v>37.08</v>
      </c>
      <c r="Q3617" s="14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4.25" hidden="1" x14ac:dyDescent="0.7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 s="12">
        <f t="shared" si="225"/>
        <v>69.33</v>
      </c>
      <c r="Q3618" s="14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4.25" hidden="1" x14ac:dyDescent="0.7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 s="12">
        <f t="shared" si="225"/>
        <v>17.25</v>
      </c>
      <c r="Q3619" s="14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4.25" hidden="1" x14ac:dyDescent="0.7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 s="12">
        <f t="shared" si="225"/>
        <v>36.07</v>
      </c>
      <c r="Q3620" s="14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4.25" hidden="1" x14ac:dyDescent="0.7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 s="12">
        <f t="shared" si="225"/>
        <v>66.47</v>
      </c>
      <c r="Q3621" s="14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4.25" hidden="1" x14ac:dyDescent="0.7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 s="12">
        <f t="shared" si="225"/>
        <v>56.07</v>
      </c>
      <c r="Q3622" s="14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4.25" hidden="1" x14ac:dyDescent="0.7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 s="12">
        <f t="shared" si="225"/>
        <v>47.03</v>
      </c>
      <c r="Q3623" s="14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29.5" hidden="1" x14ac:dyDescent="0.7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 s="12">
        <f t="shared" si="225"/>
        <v>47.67</v>
      </c>
      <c r="Q3624" s="14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29.5" hidden="1" x14ac:dyDescent="0.7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 s="12">
        <f t="shared" si="225"/>
        <v>88.24</v>
      </c>
      <c r="Q3625" s="14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3.75" hidden="1" x14ac:dyDescent="0.7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 s="12">
        <f t="shared" si="225"/>
        <v>80.72</v>
      </c>
      <c r="Q3626" s="14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59" hidden="1" x14ac:dyDescent="0.7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 s="12">
        <f t="shared" si="225"/>
        <v>39.49</v>
      </c>
      <c r="Q3627" s="14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4.25" hidden="1" x14ac:dyDescent="0.7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 s="12">
        <f t="shared" si="225"/>
        <v>84.85</v>
      </c>
      <c r="Q3628" s="14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4.25" hidden="1" x14ac:dyDescent="0.7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 s="12">
        <f t="shared" si="225"/>
        <v>68.97</v>
      </c>
      <c r="Q3629" s="14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4.25" hidden="1" x14ac:dyDescent="0.7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 s="12">
        <f t="shared" si="225"/>
        <v>0</v>
      </c>
      <c r="Q3630" s="14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59" hidden="1" x14ac:dyDescent="0.7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 s="12">
        <f t="shared" si="225"/>
        <v>1</v>
      </c>
      <c r="Q3631" s="14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4.25" x14ac:dyDescent="0.7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 s="12">
        <f t="shared" si="225"/>
        <v>1</v>
      </c>
      <c r="Q3632" s="14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59" hidden="1" x14ac:dyDescent="0.7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 s="12">
        <f t="shared" si="225"/>
        <v>147.88</v>
      </c>
      <c r="Q3633" s="14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4.25" x14ac:dyDescent="0.7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 s="12">
        <f t="shared" si="225"/>
        <v>100</v>
      </c>
      <c r="Q3634" s="14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4.25" hidden="1" x14ac:dyDescent="0.7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 s="12">
        <f t="shared" si="225"/>
        <v>56.84</v>
      </c>
      <c r="Q3635" s="14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4.25" hidden="1" x14ac:dyDescent="0.7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 s="12">
        <f t="shared" si="225"/>
        <v>176.94</v>
      </c>
      <c r="Q3636" s="14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29.5" hidden="1" x14ac:dyDescent="0.7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 s="12">
        <f t="shared" si="225"/>
        <v>127.6</v>
      </c>
      <c r="Q3637" s="14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4.25" hidden="1" x14ac:dyDescent="0.7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 s="12">
        <f t="shared" si="225"/>
        <v>0</v>
      </c>
      <c r="Q3638" s="14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59" hidden="1" x14ac:dyDescent="0.7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 s="12">
        <f t="shared" si="225"/>
        <v>66.14</v>
      </c>
      <c r="Q3639" s="14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29.5" hidden="1" x14ac:dyDescent="0.7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 s="12">
        <f t="shared" si="225"/>
        <v>108</v>
      </c>
      <c r="Q3640" s="14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4.25" hidden="1" x14ac:dyDescent="0.7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 s="12">
        <f t="shared" si="225"/>
        <v>1</v>
      </c>
      <c r="Q3641" s="14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3.75" hidden="1" x14ac:dyDescent="0.7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 s="12">
        <f t="shared" si="225"/>
        <v>18.329999999999998</v>
      </c>
      <c r="Q3642" s="14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4.25" hidden="1" x14ac:dyDescent="0.7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 s="12">
        <f t="shared" si="225"/>
        <v>0</v>
      </c>
      <c r="Q3643" s="14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59" hidden="1" x14ac:dyDescent="0.7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 s="12">
        <f t="shared" si="225"/>
        <v>7.5</v>
      </c>
      <c r="Q3644" s="14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4.25" hidden="1" x14ac:dyDescent="0.7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 s="12">
        <f t="shared" si="225"/>
        <v>0</v>
      </c>
      <c r="Q3645" s="14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4.25" hidden="1" x14ac:dyDescent="0.7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 s="12">
        <f t="shared" si="225"/>
        <v>68.42</v>
      </c>
      <c r="Q3646" s="14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4.25" hidden="1" x14ac:dyDescent="0.7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 s="12">
        <f t="shared" si="225"/>
        <v>1</v>
      </c>
      <c r="Q3647" s="14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4.25" hidden="1" x14ac:dyDescent="0.7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 s="12">
        <f t="shared" si="225"/>
        <v>60.13</v>
      </c>
      <c r="Q3648" s="14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4.25" x14ac:dyDescent="0.7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 s="12">
        <f t="shared" si="225"/>
        <v>15</v>
      </c>
      <c r="Q3649" s="14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29.5" hidden="1" x14ac:dyDescent="0.7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28">ROUND(E3650/D3650*100,0)</f>
        <v>100</v>
      </c>
      <c r="P3650" s="12">
        <f t="shared" ref="P3650:P3713" si="229">IFERROR(ROUND(E3650/L3650,2),0)</f>
        <v>550.04</v>
      </c>
      <c r="Q3650" s="14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4.25" hidden="1" x14ac:dyDescent="0.7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28"/>
        <v>104</v>
      </c>
      <c r="P3651" s="12">
        <f t="shared" si="229"/>
        <v>97.5</v>
      </c>
      <c r="Q3651" s="14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4.25" hidden="1" x14ac:dyDescent="0.7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 s="12">
        <f t="shared" si="229"/>
        <v>29.41</v>
      </c>
      <c r="Q3652" s="14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4.25" hidden="1" x14ac:dyDescent="0.7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 s="12">
        <f t="shared" si="229"/>
        <v>57.78</v>
      </c>
      <c r="Q3653" s="14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4.25" hidden="1" x14ac:dyDescent="0.7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 s="12">
        <f t="shared" si="229"/>
        <v>44.24</v>
      </c>
      <c r="Q3654" s="14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59" hidden="1" x14ac:dyDescent="0.7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 s="12">
        <f t="shared" si="229"/>
        <v>60.91</v>
      </c>
      <c r="Q3655" s="14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59" hidden="1" x14ac:dyDescent="0.7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 s="12">
        <f t="shared" si="229"/>
        <v>68.84</v>
      </c>
      <c r="Q3656" s="14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59" hidden="1" x14ac:dyDescent="0.7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 s="12">
        <f t="shared" si="229"/>
        <v>73.58</v>
      </c>
      <c r="Q3657" s="14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4.25" hidden="1" x14ac:dyDescent="0.7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 s="12">
        <f t="shared" si="229"/>
        <v>115.02</v>
      </c>
      <c r="Q3658" s="14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59" hidden="1" x14ac:dyDescent="0.7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 s="12">
        <f t="shared" si="229"/>
        <v>110.75</v>
      </c>
      <c r="Q3659" s="14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29.5" hidden="1" x14ac:dyDescent="0.7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 s="12">
        <f t="shared" si="229"/>
        <v>75.5</v>
      </c>
      <c r="Q3660" s="14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4.25" hidden="1" x14ac:dyDescent="0.7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 s="12">
        <f t="shared" si="229"/>
        <v>235.46</v>
      </c>
      <c r="Q3661" s="14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59" hidden="1" x14ac:dyDescent="0.7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 s="12">
        <f t="shared" si="229"/>
        <v>11.36</v>
      </c>
      <c r="Q3662" s="14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4.25" hidden="1" x14ac:dyDescent="0.7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 s="12">
        <f t="shared" si="229"/>
        <v>92.5</v>
      </c>
      <c r="Q3663" s="14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59" hidden="1" x14ac:dyDescent="0.7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 s="12">
        <f t="shared" si="229"/>
        <v>202.85</v>
      </c>
      <c r="Q3664" s="14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4.25" hidden="1" x14ac:dyDescent="0.7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 s="12">
        <f t="shared" si="229"/>
        <v>26</v>
      </c>
      <c r="Q3665" s="14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4.25" hidden="1" x14ac:dyDescent="0.7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 s="12">
        <f t="shared" si="229"/>
        <v>46.05</v>
      </c>
      <c r="Q3666" s="14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4.25" hidden="1" x14ac:dyDescent="0.7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 s="12">
        <f t="shared" si="229"/>
        <v>51</v>
      </c>
      <c r="Q3667" s="14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29.5" hidden="1" x14ac:dyDescent="0.7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 s="12">
        <f t="shared" si="229"/>
        <v>31.58</v>
      </c>
      <c r="Q3668" s="14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4.25" hidden="1" x14ac:dyDescent="0.7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 s="12">
        <f t="shared" si="229"/>
        <v>53.36</v>
      </c>
      <c r="Q3669" s="14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4.25" hidden="1" x14ac:dyDescent="0.7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 s="12">
        <f t="shared" si="229"/>
        <v>36.96</v>
      </c>
      <c r="Q3670" s="14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4.25" hidden="1" x14ac:dyDescent="0.7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 s="12">
        <f t="shared" si="229"/>
        <v>81.290000000000006</v>
      </c>
      <c r="Q3671" s="14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4.25" hidden="1" x14ac:dyDescent="0.7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 s="12">
        <f t="shared" si="229"/>
        <v>20.079999999999998</v>
      </c>
      <c r="Q3672" s="14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4.25" hidden="1" x14ac:dyDescent="0.7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 s="12">
        <f t="shared" si="229"/>
        <v>88.25</v>
      </c>
      <c r="Q3673" s="14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59" hidden="1" x14ac:dyDescent="0.7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 s="12">
        <f t="shared" si="229"/>
        <v>53.44</v>
      </c>
      <c r="Q3674" s="14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4.25" hidden="1" x14ac:dyDescent="0.7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 s="12">
        <f t="shared" si="229"/>
        <v>39.869999999999997</v>
      </c>
      <c r="Q3675" s="14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4.25" hidden="1" x14ac:dyDescent="0.7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 s="12">
        <f t="shared" si="229"/>
        <v>145.16</v>
      </c>
      <c r="Q3676" s="14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4.25" hidden="1" x14ac:dyDescent="0.7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 s="12">
        <f t="shared" si="229"/>
        <v>23.33</v>
      </c>
      <c r="Q3677" s="14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4.25" hidden="1" x14ac:dyDescent="0.7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 s="12">
        <f t="shared" si="229"/>
        <v>64.38</v>
      </c>
      <c r="Q3678" s="14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4.25" hidden="1" x14ac:dyDescent="0.7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 s="12">
        <f t="shared" si="229"/>
        <v>62.05</v>
      </c>
      <c r="Q3679" s="14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44.25" hidden="1" x14ac:dyDescent="0.7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 s="12">
        <f t="shared" si="229"/>
        <v>66.13</v>
      </c>
      <c r="Q3680" s="14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4.25" hidden="1" x14ac:dyDescent="0.7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 s="12">
        <f t="shared" si="229"/>
        <v>73.400000000000006</v>
      </c>
      <c r="Q3681" s="14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4.25" hidden="1" x14ac:dyDescent="0.7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 s="12">
        <f t="shared" si="229"/>
        <v>99.5</v>
      </c>
      <c r="Q3682" s="14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59" hidden="1" x14ac:dyDescent="0.7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 s="12">
        <f t="shared" si="229"/>
        <v>62.17</v>
      </c>
      <c r="Q3683" s="14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4.25" hidden="1" x14ac:dyDescent="0.7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 s="12">
        <f t="shared" si="229"/>
        <v>62.33</v>
      </c>
      <c r="Q3684" s="14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4.25" hidden="1" x14ac:dyDescent="0.7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 s="12">
        <f t="shared" si="229"/>
        <v>58.79</v>
      </c>
      <c r="Q3685" s="14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4.25" hidden="1" x14ac:dyDescent="0.7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 s="12">
        <f t="shared" si="229"/>
        <v>45.35</v>
      </c>
      <c r="Q3686" s="14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4.25" hidden="1" x14ac:dyDescent="0.7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 s="12">
        <f t="shared" si="229"/>
        <v>41.94</v>
      </c>
      <c r="Q3687" s="14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4.25" hidden="1" x14ac:dyDescent="0.7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 s="12">
        <f t="shared" si="229"/>
        <v>59.17</v>
      </c>
      <c r="Q3688" s="14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4.25" hidden="1" x14ac:dyDescent="0.7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 s="12">
        <f t="shared" si="229"/>
        <v>200.49</v>
      </c>
      <c r="Q3689" s="14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4.25" hidden="1" x14ac:dyDescent="0.7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 s="12">
        <f t="shared" si="229"/>
        <v>83.97</v>
      </c>
      <c r="Q3690" s="14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4.25" hidden="1" x14ac:dyDescent="0.7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 s="12">
        <f t="shared" si="229"/>
        <v>57.26</v>
      </c>
      <c r="Q3691" s="14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4.25" hidden="1" x14ac:dyDescent="0.7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 s="12">
        <f t="shared" si="229"/>
        <v>58.06</v>
      </c>
      <c r="Q3692" s="14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29.5" hidden="1" x14ac:dyDescent="0.7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 s="12">
        <f t="shared" si="229"/>
        <v>186.8</v>
      </c>
      <c r="Q3693" s="14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29.5" hidden="1" x14ac:dyDescent="0.7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 s="12">
        <f t="shared" si="229"/>
        <v>74.12</v>
      </c>
      <c r="Q3694" s="14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4.25" hidden="1" x14ac:dyDescent="0.7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 s="12">
        <f t="shared" si="229"/>
        <v>30.71</v>
      </c>
      <c r="Q3695" s="14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59" hidden="1" x14ac:dyDescent="0.7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 s="12">
        <f t="shared" si="229"/>
        <v>62.67</v>
      </c>
      <c r="Q3696" s="14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59" hidden="1" x14ac:dyDescent="0.7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 s="12">
        <f t="shared" si="229"/>
        <v>121.36</v>
      </c>
      <c r="Q3697" s="14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4.25" hidden="1" x14ac:dyDescent="0.7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 s="12">
        <f t="shared" si="229"/>
        <v>39.74</v>
      </c>
      <c r="Q3698" s="14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4.25" hidden="1" x14ac:dyDescent="0.7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 s="12">
        <f t="shared" si="229"/>
        <v>72</v>
      </c>
      <c r="Q3699" s="14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4.25" hidden="1" x14ac:dyDescent="0.7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 s="12">
        <f t="shared" si="229"/>
        <v>40.630000000000003</v>
      </c>
      <c r="Q3700" s="14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59" hidden="1" x14ac:dyDescent="0.7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 s="12">
        <f t="shared" si="229"/>
        <v>63</v>
      </c>
      <c r="Q3701" s="14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29.5" hidden="1" x14ac:dyDescent="0.7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 s="12">
        <f t="shared" si="229"/>
        <v>33.67</v>
      </c>
      <c r="Q3702" s="14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4.25" hidden="1" x14ac:dyDescent="0.7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 s="12">
        <f t="shared" si="229"/>
        <v>38.590000000000003</v>
      </c>
      <c r="Q3703" s="14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59" hidden="1" x14ac:dyDescent="0.7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 s="12">
        <f t="shared" si="229"/>
        <v>155.94999999999999</v>
      </c>
      <c r="Q3704" s="14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4.25" hidden="1" x14ac:dyDescent="0.7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 s="12">
        <f t="shared" si="229"/>
        <v>43.2</v>
      </c>
      <c r="Q3705" s="14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4.25" hidden="1" x14ac:dyDescent="0.7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 s="12">
        <f t="shared" si="229"/>
        <v>15.15</v>
      </c>
      <c r="Q3706" s="14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4.25" hidden="1" x14ac:dyDescent="0.7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 s="12">
        <f t="shared" si="229"/>
        <v>83.57</v>
      </c>
      <c r="Q3707" s="14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4.25" hidden="1" x14ac:dyDescent="0.7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 s="12">
        <f t="shared" si="229"/>
        <v>140</v>
      </c>
      <c r="Q3708" s="14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4.25" hidden="1" x14ac:dyDescent="0.7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 s="12">
        <f t="shared" si="229"/>
        <v>80.87</v>
      </c>
      <c r="Q3709" s="14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59" hidden="1" x14ac:dyDescent="0.7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 s="12">
        <f t="shared" si="229"/>
        <v>53.85</v>
      </c>
      <c r="Q3710" s="14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4.25" hidden="1" x14ac:dyDescent="0.7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 s="12">
        <f t="shared" si="229"/>
        <v>30.93</v>
      </c>
      <c r="Q3711" s="14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29.5" hidden="1" x14ac:dyDescent="0.7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 s="12">
        <f t="shared" si="229"/>
        <v>67.959999999999994</v>
      </c>
      <c r="Q3712" s="14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29.5" hidden="1" x14ac:dyDescent="0.7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 s="12">
        <f t="shared" si="229"/>
        <v>27.14</v>
      </c>
      <c r="Q3713" s="14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59" hidden="1" x14ac:dyDescent="0.7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32">ROUND(E3714/D3714*100,0)</f>
        <v>154</v>
      </c>
      <c r="P3714" s="12">
        <f t="shared" ref="P3714:P3777" si="233">IFERROR(ROUND(E3714/L3714,2),0)</f>
        <v>110.87</v>
      </c>
      <c r="Q3714" s="14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4.25" hidden="1" x14ac:dyDescent="0.7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32"/>
        <v>102</v>
      </c>
      <c r="P3715" s="12">
        <f t="shared" si="233"/>
        <v>106.84</v>
      </c>
      <c r="Q3715" s="14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4.25" hidden="1" x14ac:dyDescent="0.7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 s="12">
        <f t="shared" si="233"/>
        <v>105.52</v>
      </c>
      <c r="Q3716" s="14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4.25" hidden="1" x14ac:dyDescent="0.7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 s="12">
        <f t="shared" si="233"/>
        <v>132.96</v>
      </c>
      <c r="Q3717" s="14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4.25" hidden="1" x14ac:dyDescent="0.7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 s="12">
        <f t="shared" si="233"/>
        <v>51.92</v>
      </c>
      <c r="Q3718" s="14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4.25" hidden="1" x14ac:dyDescent="0.7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 s="12">
        <f t="shared" si="233"/>
        <v>310</v>
      </c>
      <c r="Q3719" s="14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4.25" hidden="1" x14ac:dyDescent="0.7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 s="12">
        <f t="shared" si="233"/>
        <v>26.02</v>
      </c>
      <c r="Q3720" s="14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29.5" hidden="1" x14ac:dyDescent="0.7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 s="12">
        <f t="shared" si="233"/>
        <v>105</v>
      </c>
      <c r="Q3721" s="14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29.5" hidden="1" x14ac:dyDescent="0.7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 s="12">
        <f t="shared" si="233"/>
        <v>86.23</v>
      </c>
      <c r="Q3722" s="14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59" hidden="1" x14ac:dyDescent="0.7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 s="12">
        <f t="shared" si="233"/>
        <v>114.55</v>
      </c>
      <c r="Q3723" s="14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59" hidden="1" x14ac:dyDescent="0.7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 s="12">
        <f t="shared" si="233"/>
        <v>47.66</v>
      </c>
      <c r="Q3724" s="14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29.5" hidden="1" x14ac:dyDescent="0.7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 s="12">
        <f t="shared" si="233"/>
        <v>72.89</v>
      </c>
      <c r="Q3725" s="14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4.25" hidden="1" x14ac:dyDescent="0.7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 s="12">
        <f t="shared" si="233"/>
        <v>49.55</v>
      </c>
      <c r="Q3726" s="14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4.25" hidden="1" x14ac:dyDescent="0.7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 s="12">
        <f t="shared" si="233"/>
        <v>25.4</v>
      </c>
      <c r="Q3727" s="14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4.25" hidden="1" x14ac:dyDescent="0.7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 s="12">
        <f t="shared" si="233"/>
        <v>62.59</v>
      </c>
      <c r="Q3728" s="14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4.25" hidden="1" x14ac:dyDescent="0.7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 s="12">
        <f t="shared" si="233"/>
        <v>61.06</v>
      </c>
      <c r="Q3729" s="14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4.25" hidden="1" x14ac:dyDescent="0.7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 s="12">
        <f t="shared" si="233"/>
        <v>60.06</v>
      </c>
      <c r="Q3730" s="14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59" hidden="1" x14ac:dyDescent="0.7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 s="12">
        <f t="shared" si="233"/>
        <v>72.400000000000006</v>
      </c>
      <c r="Q3731" s="14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4.25" hidden="1" x14ac:dyDescent="0.7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 s="12">
        <f t="shared" si="233"/>
        <v>100</v>
      </c>
      <c r="Q3732" s="14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4.25" hidden="1" x14ac:dyDescent="0.7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 s="12">
        <f t="shared" si="233"/>
        <v>51.67</v>
      </c>
      <c r="Q3733" s="14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4.25" hidden="1" x14ac:dyDescent="0.7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 s="12">
        <f t="shared" si="233"/>
        <v>32.75</v>
      </c>
      <c r="Q3734" s="14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4.25" hidden="1" x14ac:dyDescent="0.7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 s="12">
        <f t="shared" si="233"/>
        <v>0</v>
      </c>
      <c r="Q3735" s="14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59" hidden="1" x14ac:dyDescent="0.7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 s="12">
        <f t="shared" si="233"/>
        <v>61</v>
      </c>
      <c r="Q3736" s="14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29.5" hidden="1" x14ac:dyDescent="0.7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 s="12">
        <f t="shared" si="233"/>
        <v>10</v>
      </c>
      <c r="Q3737" s="14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4.25" hidden="1" x14ac:dyDescent="0.7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 s="12">
        <f t="shared" si="233"/>
        <v>10</v>
      </c>
      <c r="Q3738" s="14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44.25" hidden="1" x14ac:dyDescent="0.7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 s="12">
        <f t="shared" si="233"/>
        <v>37.5</v>
      </c>
      <c r="Q3739" s="14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29.5" hidden="1" x14ac:dyDescent="0.7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 s="12">
        <f t="shared" si="233"/>
        <v>45</v>
      </c>
      <c r="Q3740" s="14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4.25" hidden="1" x14ac:dyDescent="0.7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 s="12">
        <f t="shared" si="233"/>
        <v>100.63</v>
      </c>
      <c r="Q3741" s="14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4.25" hidden="1" x14ac:dyDescent="0.7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 s="12">
        <f t="shared" si="233"/>
        <v>25.57</v>
      </c>
      <c r="Q3742" s="14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4.25" hidden="1" x14ac:dyDescent="0.7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 s="12">
        <f t="shared" si="233"/>
        <v>0</v>
      </c>
      <c r="Q3743" s="14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4.25" hidden="1" x14ac:dyDescent="0.7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 s="12">
        <f t="shared" si="233"/>
        <v>25</v>
      </c>
      <c r="Q3744" s="14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29.5" hidden="1" x14ac:dyDescent="0.7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 s="12">
        <f t="shared" si="233"/>
        <v>0</v>
      </c>
      <c r="Q3745" s="14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59" hidden="1" x14ac:dyDescent="0.7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 s="12">
        <f t="shared" si="233"/>
        <v>0</v>
      </c>
      <c r="Q3746" s="14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4.25" hidden="1" x14ac:dyDescent="0.7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 s="12">
        <f t="shared" si="233"/>
        <v>10</v>
      </c>
      <c r="Q3747" s="14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29.5" hidden="1" x14ac:dyDescent="0.7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 s="12">
        <f t="shared" si="233"/>
        <v>202</v>
      </c>
      <c r="Q3748" s="14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29.5" hidden="1" x14ac:dyDescent="0.7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 s="12">
        <f t="shared" si="233"/>
        <v>25</v>
      </c>
      <c r="Q3749" s="14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4.25" hidden="1" x14ac:dyDescent="0.7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 s="12">
        <f t="shared" si="233"/>
        <v>99.54</v>
      </c>
      <c r="Q3750" s="14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4.25" hidden="1" x14ac:dyDescent="0.7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 s="12">
        <f t="shared" si="233"/>
        <v>75</v>
      </c>
      <c r="Q3751" s="14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88.5" hidden="1" x14ac:dyDescent="0.7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 s="12">
        <f t="shared" si="233"/>
        <v>215.25</v>
      </c>
      <c r="Q3752" s="14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4.25" hidden="1" x14ac:dyDescent="0.7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 s="12">
        <f t="shared" si="233"/>
        <v>120.55</v>
      </c>
      <c r="Q3753" s="14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59" x14ac:dyDescent="0.7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 s="12">
        <f t="shared" si="233"/>
        <v>37.67</v>
      </c>
      <c r="Q3754" s="14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4.25" hidden="1" x14ac:dyDescent="0.7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 s="12">
        <f t="shared" si="233"/>
        <v>172.23</v>
      </c>
      <c r="Q3755" s="14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4.25" hidden="1" x14ac:dyDescent="0.7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 s="12">
        <f t="shared" si="233"/>
        <v>111.11</v>
      </c>
      <c r="Q3756" s="14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4.25" x14ac:dyDescent="0.7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 s="12">
        <f t="shared" si="233"/>
        <v>25.46</v>
      </c>
      <c r="Q3757" s="14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4.25" hidden="1" x14ac:dyDescent="0.7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 s="12">
        <f t="shared" si="233"/>
        <v>267.64999999999998</v>
      </c>
      <c r="Q3758" s="14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4.25" hidden="1" x14ac:dyDescent="0.7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 s="12">
        <f t="shared" si="233"/>
        <v>75.959999999999994</v>
      </c>
      <c r="Q3759" s="14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29.5" hidden="1" x14ac:dyDescent="0.7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 s="12">
        <f t="shared" si="233"/>
        <v>59.04</v>
      </c>
      <c r="Q3760" s="14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29.5" hidden="1" x14ac:dyDescent="0.7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 s="12">
        <f t="shared" si="233"/>
        <v>50.11</v>
      </c>
      <c r="Q3761" s="14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4.25" hidden="1" x14ac:dyDescent="0.7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 s="12">
        <f t="shared" si="233"/>
        <v>55.5</v>
      </c>
      <c r="Q3762" s="14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59" x14ac:dyDescent="0.7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 s="12">
        <f t="shared" si="233"/>
        <v>166.67</v>
      </c>
      <c r="Q3763" s="14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4.25" x14ac:dyDescent="0.7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 s="12">
        <f t="shared" si="233"/>
        <v>47.43</v>
      </c>
      <c r="Q3764" s="14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29.5" hidden="1" x14ac:dyDescent="0.7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 s="12">
        <f t="shared" si="233"/>
        <v>64.94</v>
      </c>
      <c r="Q3765" s="14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4.25" hidden="1" x14ac:dyDescent="0.7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 s="12">
        <f t="shared" si="233"/>
        <v>55.56</v>
      </c>
      <c r="Q3766" s="14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4.25" hidden="1" x14ac:dyDescent="0.7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 s="12">
        <f t="shared" si="233"/>
        <v>74.22</v>
      </c>
      <c r="Q3767" s="14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44.25" hidden="1" x14ac:dyDescent="0.7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 s="12">
        <f t="shared" si="233"/>
        <v>106.93</v>
      </c>
      <c r="Q3768" s="14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4.25" hidden="1" x14ac:dyDescent="0.7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 s="12">
        <f t="shared" si="233"/>
        <v>41.7</v>
      </c>
      <c r="Q3769" s="14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4.25" hidden="1" x14ac:dyDescent="0.7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 s="12">
        <f t="shared" si="233"/>
        <v>74.239999999999995</v>
      </c>
      <c r="Q3770" s="14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4.25" hidden="1" x14ac:dyDescent="0.7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 s="12">
        <f t="shared" si="233"/>
        <v>73.33</v>
      </c>
      <c r="Q3771" s="14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4.25" x14ac:dyDescent="0.7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 s="12">
        <f t="shared" si="233"/>
        <v>100</v>
      </c>
      <c r="Q3772" s="14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29.5" hidden="1" x14ac:dyDescent="0.7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 s="12">
        <f t="shared" si="233"/>
        <v>38.42</v>
      </c>
      <c r="Q3773" s="14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4.25" hidden="1" x14ac:dyDescent="0.7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 s="12">
        <f t="shared" si="233"/>
        <v>166.97</v>
      </c>
      <c r="Q3774" s="14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29.5" hidden="1" x14ac:dyDescent="0.7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 s="12">
        <f t="shared" si="233"/>
        <v>94.91</v>
      </c>
      <c r="Q3775" s="14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59" hidden="1" x14ac:dyDescent="0.7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 s="12">
        <f t="shared" si="233"/>
        <v>100</v>
      </c>
      <c r="Q3776" s="14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4.25" hidden="1" x14ac:dyDescent="0.7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 s="12">
        <f t="shared" si="233"/>
        <v>143.21</v>
      </c>
      <c r="Q3777" s="14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59" hidden="1" x14ac:dyDescent="0.7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36">ROUND(E3778/D3778*100,0)</f>
        <v>107</v>
      </c>
      <c r="P3778" s="12">
        <f t="shared" ref="P3778:P3841" si="237">IFERROR(ROUND(E3778/L3778,2),0)</f>
        <v>90.82</v>
      </c>
      <c r="Q3778" s="14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4.25" hidden="1" x14ac:dyDescent="0.7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36"/>
        <v>143</v>
      </c>
      <c r="P3779" s="12">
        <f t="shared" si="237"/>
        <v>48.54</v>
      </c>
      <c r="Q3779" s="14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29.5" hidden="1" x14ac:dyDescent="0.7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 s="12">
        <f t="shared" si="237"/>
        <v>70.03</v>
      </c>
      <c r="Q3780" s="14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29.5" hidden="1" x14ac:dyDescent="0.7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 s="12">
        <f t="shared" si="237"/>
        <v>135.63</v>
      </c>
      <c r="Q3781" s="14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4.25" hidden="1" x14ac:dyDescent="0.7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 s="12">
        <f t="shared" si="237"/>
        <v>100</v>
      </c>
      <c r="Q3782" s="14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59" hidden="1" x14ac:dyDescent="0.7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 s="12">
        <f t="shared" si="237"/>
        <v>94.9</v>
      </c>
      <c r="Q3783" s="14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4.25" x14ac:dyDescent="0.7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 s="12">
        <f t="shared" si="237"/>
        <v>75.37</v>
      </c>
      <c r="Q3784" s="14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4.25" hidden="1" x14ac:dyDescent="0.7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 s="12">
        <f t="shared" si="237"/>
        <v>64.459999999999994</v>
      </c>
      <c r="Q3785" s="14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4.25" hidden="1" x14ac:dyDescent="0.7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 s="12">
        <f t="shared" si="237"/>
        <v>115</v>
      </c>
      <c r="Q3786" s="14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4.25" x14ac:dyDescent="0.7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 s="12">
        <f t="shared" si="237"/>
        <v>100.5</v>
      </c>
      <c r="Q3787" s="14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4.25" hidden="1" x14ac:dyDescent="0.7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 s="12">
        <f t="shared" si="237"/>
        <v>93.77</v>
      </c>
      <c r="Q3788" s="14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4.25" hidden="1" x14ac:dyDescent="0.7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 s="12">
        <f t="shared" si="237"/>
        <v>35.1</v>
      </c>
      <c r="Q3789" s="14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3.75" hidden="1" x14ac:dyDescent="0.7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 s="12">
        <f t="shared" si="237"/>
        <v>500</v>
      </c>
      <c r="Q3790" s="14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4.25" x14ac:dyDescent="0.7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 s="12">
        <f t="shared" si="237"/>
        <v>29</v>
      </c>
      <c r="Q3791" s="14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4.25" hidden="1" x14ac:dyDescent="0.7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 s="12">
        <f t="shared" si="237"/>
        <v>0</v>
      </c>
      <c r="Q3792" s="14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29.5" hidden="1" x14ac:dyDescent="0.7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 s="12">
        <f t="shared" si="237"/>
        <v>0</v>
      </c>
      <c r="Q3793" s="14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29.5" hidden="1" x14ac:dyDescent="0.7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 s="12">
        <f t="shared" si="237"/>
        <v>17.5</v>
      </c>
      <c r="Q3794" s="14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4.25" hidden="1" x14ac:dyDescent="0.7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 s="12">
        <f t="shared" si="237"/>
        <v>174</v>
      </c>
      <c r="Q3795" s="14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59" x14ac:dyDescent="0.7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 s="12">
        <f t="shared" si="237"/>
        <v>50</v>
      </c>
      <c r="Q3796" s="14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4.25" x14ac:dyDescent="0.7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 s="12">
        <f t="shared" si="237"/>
        <v>5</v>
      </c>
      <c r="Q3797" s="14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4.25" hidden="1" x14ac:dyDescent="0.7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 s="12">
        <f t="shared" si="237"/>
        <v>1</v>
      </c>
      <c r="Q3798" s="14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59" hidden="1" x14ac:dyDescent="0.7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 s="12">
        <f t="shared" si="237"/>
        <v>145.41</v>
      </c>
      <c r="Q3799" s="14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4.25" hidden="1" x14ac:dyDescent="0.7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 s="12">
        <f t="shared" si="237"/>
        <v>205</v>
      </c>
      <c r="Q3800" s="14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44.25" hidden="1" x14ac:dyDescent="0.7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 s="12">
        <f t="shared" si="237"/>
        <v>100.5</v>
      </c>
      <c r="Q3801" s="14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4.25" hidden="1" x14ac:dyDescent="0.7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 s="12">
        <f t="shared" si="237"/>
        <v>55.06</v>
      </c>
      <c r="Q3802" s="14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4.25" hidden="1" x14ac:dyDescent="0.7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 s="12">
        <f t="shared" si="237"/>
        <v>47.33</v>
      </c>
      <c r="Q3803" s="14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4.25" hidden="1" x14ac:dyDescent="0.7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 s="12">
        <f t="shared" si="237"/>
        <v>0</v>
      </c>
      <c r="Q3804" s="14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29.5" hidden="1" x14ac:dyDescent="0.7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 s="12">
        <f t="shared" si="237"/>
        <v>58.95</v>
      </c>
      <c r="Q3805" s="14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4.25" hidden="1" x14ac:dyDescent="0.7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 s="12">
        <f t="shared" si="237"/>
        <v>0</v>
      </c>
      <c r="Q3806" s="14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4.25" hidden="1" x14ac:dyDescent="0.7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 s="12">
        <f t="shared" si="237"/>
        <v>1.5</v>
      </c>
      <c r="Q3807" s="14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59" hidden="1" x14ac:dyDescent="0.7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 s="12">
        <f t="shared" si="237"/>
        <v>5</v>
      </c>
      <c r="Q3808" s="14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4.25" hidden="1" x14ac:dyDescent="0.7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 s="12">
        <f t="shared" si="237"/>
        <v>50.56</v>
      </c>
      <c r="Q3809" s="14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4.25" hidden="1" x14ac:dyDescent="0.7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 s="12">
        <f t="shared" si="237"/>
        <v>41.67</v>
      </c>
      <c r="Q3810" s="14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59" hidden="1" x14ac:dyDescent="0.7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 s="12">
        <f t="shared" si="237"/>
        <v>53.29</v>
      </c>
      <c r="Q3811" s="14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4.25" hidden="1" x14ac:dyDescent="0.7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 s="12">
        <f t="shared" si="237"/>
        <v>70.23</v>
      </c>
      <c r="Q3812" s="14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4.25" hidden="1" x14ac:dyDescent="0.7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 s="12">
        <f t="shared" si="237"/>
        <v>43.42</v>
      </c>
      <c r="Q3813" s="14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4.25" hidden="1" x14ac:dyDescent="0.7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 s="12">
        <f t="shared" si="237"/>
        <v>199.18</v>
      </c>
      <c r="Q3814" s="14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4.25" hidden="1" x14ac:dyDescent="0.7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 s="12">
        <f t="shared" si="237"/>
        <v>78.52</v>
      </c>
      <c r="Q3815" s="14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4.25" hidden="1" x14ac:dyDescent="0.7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 s="12">
        <f t="shared" si="237"/>
        <v>61.82</v>
      </c>
      <c r="Q3816" s="14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29.5" hidden="1" x14ac:dyDescent="0.7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 s="12">
        <f t="shared" si="237"/>
        <v>50</v>
      </c>
      <c r="Q3817" s="14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59" hidden="1" x14ac:dyDescent="0.7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 s="12">
        <f t="shared" si="237"/>
        <v>48.34</v>
      </c>
      <c r="Q3818" s="14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4.25" hidden="1" x14ac:dyDescent="0.7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 s="12">
        <f t="shared" si="237"/>
        <v>107.25</v>
      </c>
      <c r="Q3819" s="14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4.25" hidden="1" x14ac:dyDescent="0.7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 s="12">
        <f t="shared" si="237"/>
        <v>57</v>
      </c>
      <c r="Q3820" s="14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4.25" hidden="1" x14ac:dyDescent="0.7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 s="12">
        <f t="shared" si="237"/>
        <v>40.92</v>
      </c>
      <c r="Q3821" s="14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4.25" hidden="1" x14ac:dyDescent="0.7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 s="12">
        <f t="shared" si="237"/>
        <v>21.5</v>
      </c>
      <c r="Q3822" s="14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4.25" hidden="1" x14ac:dyDescent="0.7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 s="12">
        <f t="shared" si="237"/>
        <v>79.540000000000006</v>
      </c>
      <c r="Q3823" s="14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59" hidden="1" x14ac:dyDescent="0.7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 s="12">
        <f t="shared" si="237"/>
        <v>72.38</v>
      </c>
      <c r="Q3824" s="14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4.25" hidden="1" x14ac:dyDescent="0.7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 s="12">
        <f t="shared" si="237"/>
        <v>64.63</v>
      </c>
      <c r="Q3825" s="14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4.25" hidden="1" x14ac:dyDescent="0.7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 s="12">
        <f t="shared" si="237"/>
        <v>38.57</v>
      </c>
      <c r="Q3826" s="14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4.25" hidden="1" x14ac:dyDescent="0.7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 s="12">
        <f t="shared" si="237"/>
        <v>107.57</v>
      </c>
      <c r="Q3827" s="14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29.5" hidden="1" x14ac:dyDescent="0.7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 s="12">
        <f t="shared" si="237"/>
        <v>27.5</v>
      </c>
      <c r="Q3828" s="14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59" hidden="1" x14ac:dyDescent="0.7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 s="12">
        <f t="shared" si="237"/>
        <v>70.459999999999994</v>
      </c>
      <c r="Q3829" s="14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4.25" hidden="1" x14ac:dyDescent="0.7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 s="12">
        <f t="shared" si="237"/>
        <v>178.57</v>
      </c>
      <c r="Q3830" s="14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4.25" hidden="1" x14ac:dyDescent="0.7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 s="12">
        <f t="shared" si="237"/>
        <v>62.63</v>
      </c>
      <c r="Q3831" s="14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4.25" hidden="1" x14ac:dyDescent="0.7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 s="12">
        <f t="shared" si="237"/>
        <v>75</v>
      </c>
      <c r="Q3832" s="14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59" hidden="1" x14ac:dyDescent="0.7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 s="12">
        <f t="shared" si="237"/>
        <v>58.9</v>
      </c>
      <c r="Q3833" s="14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4.25" hidden="1" x14ac:dyDescent="0.7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 s="12">
        <f t="shared" si="237"/>
        <v>139.56</v>
      </c>
      <c r="Q3834" s="14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59" hidden="1" x14ac:dyDescent="0.7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 s="12">
        <f t="shared" si="237"/>
        <v>70</v>
      </c>
      <c r="Q3835" s="14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4.25" hidden="1" x14ac:dyDescent="0.7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 s="12">
        <f t="shared" si="237"/>
        <v>57.39</v>
      </c>
      <c r="Q3836" s="14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4.25" hidden="1" x14ac:dyDescent="0.7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 s="12">
        <f t="shared" si="237"/>
        <v>40</v>
      </c>
      <c r="Q3837" s="14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4.25" hidden="1" x14ac:dyDescent="0.7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 s="12">
        <f t="shared" si="237"/>
        <v>64.290000000000006</v>
      </c>
      <c r="Q3838" s="14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29.5" hidden="1" x14ac:dyDescent="0.7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 s="12">
        <f t="shared" si="237"/>
        <v>120.12</v>
      </c>
      <c r="Q3839" s="14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59" hidden="1" x14ac:dyDescent="0.7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 s="12">
        <f t="shared" si="237"/>
        <v>1008.24</v>
      </c>
      <c r="Q3840" s="14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4.25" hidden="1" x14ac:dyDescent="0.7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 s="12">
        <f t="shared" si="237"/>
        <v>63.28</v>
      </c>
      <c r="Q3841" s="14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4.25" hidden="1" x14ac:dyDescent="0.7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240">ROUND(E3842/D3842*100,0)</f>
        <v>6500</v>
      </c>
      <c r="P3842" s="12">
        <f t="shared" ref="P3842:P3905" si="241">IFERROR(ROUND(E3842/L3842,2),0)</f>
        <v>21.67</v>
      </c>
      <c r="Q3842" s="14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4.25" hidden="1" x14ac:dyDescent="0.7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240"/>
        <v>9</v>
      </c>
      <c r="P3843" s="12">
        <f t="shared" si="241"/>
        <v>25.65</v>
      </c>
      <c r="Q3843" s="14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4.25" hidden="1" x14ac:dyDescent="0.7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 s="12">
        <f t="shared" si="241"/>
        <v>47.7</v>
      </c>
      <c r="Q3844" s="14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4.25" hidden="1" x14ac:dyDescent="0.7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 s="12">
        <f t="shared" si="241"/>
        <v>56.05</v>
      </c>
      <c r="Q3845" s="14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4.25" hidden="1" x14ac:dyDescent="0.7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 s="12">
        <f t="shared" si="241"/>
        <v>81.319999999999993</v>
      </c>
      <c r="Q3846" s="14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59" hidden="1" x14ac:dyDescent="0.7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 s="12">
        <f t="shared" si="241"/>
        <v>70.17</v>
      </c>
      <c r="Q3847" s="14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4.25" hidden="1" x14ac:dyDescent="0.7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 s="12">
        <f t="shared" si="241"/>
        <v>23.63</v>
      </c>
      <c r="Q3848" s="14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4.25" hidden="1" x14ac:dyDescent="0.7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 s="12">
        <f t="shared" si="241"/>
        <v>188.56</v>
      </c>
      <c r="Q3849" s="14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4.25" hidden="1" x14ac:dyDescent="0.7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 s="12">
        <f t="shared" si="241"/>
        <v>49.51</v>
      </c>
      <c r="Q3850" s="14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59" hidden="1" x14ac:dyDescent="0.7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 s="12">
        <f t="shared" si="241"/>
        <v>75.459999999999994</v>
      </c>
      <c r="Q3851" s="14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29.5" hidden="1" x14ac:dyDescent="0.7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 s="12">
        <f t="shared" si="241"/>
        <v>9.5</v>
      </c>
      <c r="Q3852" s="14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4.25" hidden="1" x14ac:dyDescent="0.7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 s="12">
        <f t="shared" si="241"/>
        <v>35.5</v>
      </c>
      <c r="Q3853" s="14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4.25" hidden="1" x14ac:dyDescent="0.7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 s="12">
        <f t="shared" si="241"/>
        <v>10</v>
      </c>
      <c r="Q3854" s="14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44.25" hidden="1" x14ac:dyDescent="0.7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 s="12">
        <f t="shared" si="241"/>
        <v>13</v>
      </c>
      <c r="Q3855" s="14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29.5" hidden="1" x14ac:dyDescent="0.7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 s="12">
        <f t="shared" si="241"/>
        <v>89.4</v>
      </c>
      <c r="Q3856" s="14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59" hidden="1" x14ac:dyDescent="0.7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 s="12">
        <f t="shared" si="241"/>
        <v>25</v>
      </c>
      <c r="Q3857" s="14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59" hidden="1" x14ac:dyDescent="0.7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 s="12">
        <f t="shared" si="241"/>
        <v>1</v>
      </c>
      <c r="Q3858" s="14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4.25" hidden="1" x14ac:dyDescent="0.7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 s="12">
        <f t="shared" si="241"/>
        <v>65</v>
      </c>
      <c r="Q3859" s="14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59" hidden="1" x14ac:dyDescent="0.7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 s="12">
        <f t="shared" si="241"/>
        <v>10</v>
      </c>
      <c r="Q3860" s="14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4.25" hidden="1" x14ac:dyDescent="0.7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 s="12">
        <f t="shared" si="241"/>
        <v>1</v>
      </c>
      <c r="Q3861" s="14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4.25" hidden="1" x14ac:dyDescent="0.7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 s="12">
        <f t="shared" si="241"/>
        <v>81.540000000000006</v>
      </c>
      <c r="Q3862" s="14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7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 s="12">
        <f t="shared" si="241"/>
        <v>100</v>
      </c>
      <c r="Q3863" s="14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29.5" hidden="1" x14ac:dyDescent="0.7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 s="12">
        <f t="shared" si="241"/>
        <v>1</v>
      </c>
      <c r="Q3864" s="14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4.25" hidden="1" x14ac:dyDescent="0.7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 s="12">
        <f t="shared" si="241"/>
        <v>0</v>
      </c>
      <c r="Q3865" s="14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4.25" hidden="1" x14ac:dyDescent="0.7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 s="12">
        <f t="shared" si="241"/>
        <v>20</v>
      </c>
      <c r="Q3866" s="14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4.25" hidden="1" x14ac:dyDescent="0.7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 s="12">
        <f t="shared" si="241"/>
        <v>46.43</v>
      </c>
      <c r="Q3867" s="14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29.5" hidden="1" x14ac:dyDescent="0.7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 s="12">
        <f t="shared" si="241"/>
        <v>5.5</v>
      </c>
      <c r="Q3868" s="14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4.25" hidden="1" x14ac:dyDescent="0.7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 s="12">
        <f t="shared" si="241"/>
        <v>50.2</v>
      </c>
      <c r="Q3869" s="14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x14ac:dyDescent="0.7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 s="12">
        <f t="shared" si="241"/>
        <v>10</v>
      </c>
      <c r="Q3870" s="14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29.5" hidden="1" x14ac:dyDescent="0.7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 s="12">
        <f t="shared" si="241"/>
        <v>30.13</v>
      </c>
      <c r="Q3871" s="14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59" hidden="1" x14ac:dyDescent="0.7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 s="12">
        <f t="shared" si="241"/>
        <v>150</v>
      </c>
      <c r="Q3872" s="14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29.5" hidden="1" x14ac:dyDescent="0.7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 s="12">
        <f t="shared" si="241"/>
        <v>13.33</v>
      </c>
      <c r="Q3873" s="14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4.25" hidden="1" x14ac:dyDescent="0.7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 s="12">
        <f t="shared" si="241"/>
        <v>0</v>
      </c>
      <c r="Q3874" s="14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4.25" hidden="1" x14ac:dyDescent="0.7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 s="12">
        <f t="shared" si="241"/>
        <v>0</v>
      </c>
      <c r="Q3875" s="14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59" hidden="1" x14ac:dyDescent="0.7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 s="12">
        <f t="shared" si="241"/>
        <v>0</v>
      </c>
      <c r="Q3876" s="14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4.25" hidden="1" x14ac:dyDescent="0.7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 s="12">
        <f t="shared" si="241"/>
        <v>0</v>
      </c>
      <c r="Q3877" s="14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59" x14ac:dyDescent="0.7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 s="12">
        <f t="shared" si="241"/>
        <v>44.76</v>
      </c>
      <c r="Q3878" s="14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4.25" hidden="1" x14ac:dyDescent="0.7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 s="12">
        <f t="shared" si="241"/>
        <v>88.64</v>
      </c>
      <c r="Q3879" s="14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4.25" hidden="1" x14ac:dyDescent="0.7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 s="12">
        <f t="shared" si="241"/>
        <v>10</v>
      </c>
      <c r="Q3880" s="14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4.25" x14ac:dyDescent="0.7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 s="12">
        <f t="shared" si="241"/>
        <v>0</v>
      </c>
      <c r="Q3881" s="14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4.25" x14ac:dyDescent="0.7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 s="12">
        <f t="shared" si="241"/>
        <v>57.65</v>
      </c>
      <c r="Q3882" s="14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29.5" hidden="1" x14ac:dyDescent="0.7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 s="12">
        <f t="shared" si="241"/>
        <v>25</v>
      </c>
      <c r="Q3883" s="14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4.25" hidden="1" x14ac:dyDescent="0.7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 s="12">
        <f t="shared" si="241"/>
        <v>0</v>
      </c>
      <c r="Q3884" s="14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59" x14ac:dyDescent="0.7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 s="12">
        <f t="shared" si="241"/>
        <v>0</v>
      </c>
      <c r="Q3885" s="14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4.25" hidden="1" x14ac:dyDescent="0.7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 s="12">
        <f t="shared" si="241"/>
        <v>0</v>
      </c>
      <c r="Q3886" s="14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4.25" hidden="1" x14ac:dyDescent="0.7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 s="12">
        <f t="shared" si="241"/>
        <v>0</v>
      </c>
      <c r="Q3887" s="14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7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 s="12">
        <f t="shared" si="241"/>
        <v>0</v>
      </c>
      <c r="Q3888" s="14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4.25" hidden="1" x14ac:dyDescent="0.7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 s="12">
        <f t="shared" si="241"/>
        <v>17.5</v>
      </c>
      <c r="Q3889" s="14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59" hidden="1" x14ac:dyDescent="0.7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 s="12">
        <f t="shared" si="241"/>
        <v>38.71</v>
      </c>
      <c r="Q3890" s="14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4.25" hidden="1" x14ac:dyDescent="0.7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 s="12">
        <f t="shared" si="241"/>
        <v>13.11</v>
      </c>
      <c r="Q3891" s="14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4.25" hidden="1" x14ac:dyDescent="0.7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 s="12">
        <f t="shared" si="241"/>
        <v>315.5</v>
      </c>
      <c r="Q3892" s="14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29.5" hidden="1" x14ac:dyDescent="0.7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 s="12">
        <f t="shared" si="241"/>
        <v>37.14</v>
      </c>
      <c r="Q3893" s="14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59" hidden="1" x14ac:dyDescent="0.7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 s="12">
        <f t="shared" si="241"/>
        <v>0</v>
      </c>
      <c r="Q3894" s="14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59" hidden="1" x14ac:dyDescent="0.7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 s="12">
        <f t="shared" si="241"/>
        <v>128.27000000000001</v>
      </c>
      <c r="Q3895" s="14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59" hidden="1" x14ac:dyDescent="0.7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 s="12">
        <f t="shared" si="241"/>
        <v>47.27</v>
      </c>
      <c r="Q3896" s="14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59" hidden="1" x14ac:dyDescent="0.7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 s="12">
        <f t="shared" si="241"/>
        <v>50</v>
      </c>
      <c r="Q3897" s="14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4.25" hidden="1" x14ac:dyDescent="0.7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 s="12">
        <f t="shared" si="241"/>
        <v>42.5</v>
      </c>
      <c r="Q3898" s="14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4.25" hidden="1" x14ac:dyDescent="0.7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 s="12">
        <f t="shared" si="241"/>
        <v>44</v>
      </c>
      <c r="Q3899" s="14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59" hidden="1" x14ac:dyDescent="0.7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 s="12">
        <f t="shared" si="241"/>
        <v>50.88</v>
      </c>
      <c r="Q3900" s="14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4.25" hidden="1" x14ac:dyDescent="0.7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 s="12">
        <f t="shared" si="241"/>
        <v>62.5</v>
      </c>
      <c r="Q3901" s="14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44.25" hidden="1" x14ac:dyDescent="0.7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 s="12">
        <f t="shared" si="241"/>
        <v>27</v>
      </c>
      <c r="Q3902" s="14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4.25" hidden="1" x14ac:dyDescent="0.7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 s="12">
        <f t="shared" si="241"/>
        <v>25</v>
      </c>
      <c r="Q3903" s="14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4.25" hidden="1" x14ac:dyDescent="0.7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 s="12">
        <f t="shared" si="241"/>
        <v>47.26</v>
      </c>
      <c r="Q3904" s="14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59" hidden="1" x14ac:dyDescent="0.7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 s="12">
        <f t="shared" si="241"/>
        <v>0</v>
      </c>
      <c r="Q3905" s="14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29.5" hidden="1" x14ac:dyDescent="0.7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244">ROUND(E3906/D3906*100,0)</f>
        <v>0</v>
      </c>
      <c r="P3906" s="12">
        <f t="shared" ref="P3906:P3969" si="245">IFERROR(ROUND(E3906/L3906,2),0)</f>
        <v>1.5</v>
      </c>
      <c r="Q3906" s="14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4.25" hidden="1" x14ac:dyDescent="0.7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244"/>
        <v>12</v>
      </c>
      <c r="P3907" s="12">
        <f t="shared" si="245"/>
        <v>24.71</v>
      </c>
      <c r="Q3907" s="14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4.25" hidden="1" x14ac:dyDescent="0.7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 s="12">
        <f t="shared" si="245"/>
        <v>63.13</v>
      </c>
      <c r="Q3908" s="14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44.25" hidden="1" x14ac:dyDescent="0.7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 s="12">
        <f t="shared" si="245"/>
        <v>38.25</v>
      </c>
      <c r="Q3909" s="14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59" hidden="1" x14ac:dyDescent="0.7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 s="12">
        <f t="shared" si="245"/>
        <v>16.25</v>
      </c>
      <c r="Q3910" s="14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4.25" hidden="1" x14ac:dyDescent="0.7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 s="12">
        <f t="shared" si="245"/>
        <v>33.75</v>
      </c>
      <c r="Q3911" s="14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4.25" hidden="1" x14ac:dyDescent="0.7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 s="12">
        <f t="shared" si="245"/>
        <v>61.67</v>
      </c>
      <c r="Q3912" s="14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4.25" hidden="1" x14ac:dyDescent="0.7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 s="12">
        <f t="shared" si="245"/>
        <v>83.14</v>
      </c>
      <c r="Q3913" s="14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4.25" hidden="1" x14ac:dyDescent="0.7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 s="12">
        <f t="shared" si="245"/>
        <v>1</v>
      </c>
      <c r="Q3914" s="14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4.25" hidden="1" x14ac:dyDescent="0.7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 s="12">
        <f t="shared" si="245"/>
        <v>142.86000000000001</v>
      </c>
      <c r="Q3915" s="14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4.25" hidden="1" x14ac:dyDescent="0.7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 s="12">
        <f t="shared" si="245"/>
        <v>33.67</v>
      </c>
      <c r="Q3916" s="14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4.25" hidden="1" x14ac:dyDescent="0.7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 s="12">
        <f t="shared" si="245"/>
        <v>5</v>
      </c>
      <c r="Q3917" s="14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4.25" hidden="1" x14ac:dyDescent="0.7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 s="12">
        <f t="shared" si="245"/>
        <v>0</v>
      </c>
      <c r="Q3918" s="14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4.25" hidden="1" x14ac:dyDescent="0.7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 s="12">
        <f t="shared" si="245"/>
        <v>10</v>
      </c>
      <c r="Q3919" s="14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59" hidden="1" x14ac:dyDescent="0.7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 s="12">
        <f t="shared" si="245"/>
        <v>40</v>
      </c>
      <c r="Q3920" s="14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4.25" hidden="1" x14ac:dyDescent="0.7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 s="12">
        <f t="shared" si="245"/>
        <v>30</v>
      </c>
      <c r="Q3921" s="14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4.25" hidden="1" x14ac:dyDescent="0.7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 s="12">
        <f t="shared" si="245"/>
        <v>45</v>
      </c>
      <c r="Q3922" s="14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4.25" hidden="1" x14ac:dyDescent="0.7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 s="12">
        <f t="shared" si="245"/>
        <v>0</v>
      </c>
      <c r="Q3923" s="14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4.25" hidden="1" x14ac:dyDescent="0.7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 s="12">
        <f t="shared" si="245"/>
        <v>10.17</v>
      </c>
      <c r="Q3924" s="14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4.25" hidden="1" x14ac:dyDescent="0.7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 s="12">
        <f t="shared" si="245"/>
        <v>81.41</v>
      </c>
      <c r="Q3925" s="14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4.25" hidden="1" x14ac:dyDescent="0.7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 s="12">
        <f t="shared" si="245"/>
        <v>57.25</v>
      </c>
      <c r="Q3926" s="14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4.25" hidden="1" x14ac:dyDescent="0.7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 s="12">
        <f t="shared" si="245"/>
        <v>5</v>
      </c>
      <c r="Q3927" s="14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29.5" hidden="1" x14ac:dyDescent="0.7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 s="12">
        <f t="shared" si="245"/>
        <v>15</v>
      </c>
      <c r="Q3928" s="14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4.25" hidden="1" x14ac:dyDescent="0.7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 s="12">
        <f t="shared" si="245"/>
        <v>12.5</v>
      </c>
      <c r="Q3929" s="14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4.25" hidden="1" x14ac:dyDescent="0.7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 s="12">
        <f t="shared" si="245"/>
        <v>93</v>
      </c>
      <c r="Q3930" s="14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4.25" hidden="1" x14ac:dyDescent="0.7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 s="12">
        <f t="shared" si="245"/>
        <v>32.36</v>
      </c>
      <c r="Q3931" s="14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4.25" hidden="1" x14ac:dyDescent="0.7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 s="12">
        <f t="shared" si="245"/>
        <v>0</v>
      </c>
      <c r="Q3932" s="14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4.25" hidden="1" x14ac:dyDescent="0.7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 s="12">
        <f t="shared" si="245"/>
        <v>0</v>
      </c>
      <c r="Q3933" s="14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4.25" hidden="1" x14ac:dyDescent="0.7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 s="12">
        <f t="shared" si="245"/>
        <v>1</v>
      </c>
      <c r="Q3934" s="14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4.25" hidden="1" x14ac:dyDescent="0.7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 s="12">
        <f t="shared" si="245"/>
        <v>91.83</v>
      </c>
      <c r="Q3935" s="14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4.25" hidden="1" x14ac:dyDescent="0.7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 s="12">
        <f t="shared" si="245"/>
        <v>45.83</v>
      </c>
      <c r="Q3936" s="14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59" hidden="1" x14ac:dyDescent="0.7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 s="12">
        <f t="shared" si="245"/>
        <v>57.17</v>
      </c>
      <c r="Q3937" s="14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4.25" hidden="1" x14ac:dyDescent="0.7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 s="12">
        <f t="shared" si="245"/>
        <v>0</v>
      </c>
      <c r="Q3938" s="14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4.25" hidden="1" x14ac:dyDescent="0.7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 s="12">
        <f t="shared" si="245"/>
        <v>248.5</v>
      </c>
      <c r="Q3939" s="14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4.25" hidden="1" x14ac:dyDescent="0.7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 s="12">
        <f t="shared" si="245"/>
        <v>79.400000000000006</v>
      </c>
      <c r="Q3940" s="14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4.25" hidden="1" x14ac:dyDescent="0.7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 s="12">
        <f t="shared" si="245"/>
        <v>5</v>
      </c>
      <c r="Q3941" s="14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4.25" hidden="1" x14ac:dyDescent="0.7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 s="12">
        <f t="shared" si="245"/>
        <v>5.5</v>
      </c>
      <c r="Q3942" s="14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73.75" hidden="1" x14ac:dyDescent="0.7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 s="12">
        <f t="shared" si="245"/>
        <v>25</v>
      </c>
      <c r="Q3943" s="14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4.25" hidden="1" x14ac:dyDescent="0.7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 s="12">
        <f t="shared" si="245"/>
        <v>0</v>
      </c>
      <c r="Q3944" s="14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4.25" hidden="1" x14ac:dyDescent="0.7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 s="12">
        <f t="shared" si="245"/>
        <v>137.08000000000001</v>
      </c>
      <c r="Q3945" s="14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59" hidden="1" x14ac:dyDescent="0.7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 s="12">
        <f t="shared" si="245"/>
        <v>0</v>
      </c>
      <c r="Q3946" s="14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4.25" hidden="1" x14ac:dyDescent="0.7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 s="12">
        <f t="shared" si="245"/>
        <v>5</v>
      </c>
      <c r="Q3947" s="14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29.5" hidden="1" x14ac:dyDescent="0.7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 s="12">
        <f t="shared" si="245"/>
        <v>39</v>
      </c>
      <c r="Q3948" s="14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4.25" hidden="1" x14ac:dyDescent="0.7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 s="12">
        <f t="shared" si="245"/>
        <v>50.5</v>
      </c>
      <c r="Q3949" s="14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4.25" hidden="1" x14ac:dyDescent="0.7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 s="12">
        <f t="shared" si="245"/>
        <v>0</v>
      </c>
      <c r="Q3950" s="14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59" hidden="1" x14ac:dyDescent="0.7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 s="12">
        <f t="shared" si="245"/>
        <v>49.28</v>
      </c>
      <c r="Q3951" s="14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59" hidden="1" x14ac:dyDescent="0.7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 s="12">
        <f t="shared" si="245"/>
        <v>25</v>
      </c>
      <c r="Q3952" s="14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4.25" hidden="1" x14ac:dyDescent="0.7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 s="12">
        <f t="shared" si="245"/>
        <v>1</v>
      </c>
      <c r="Q3953" s="14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4.25" hidden="1" x14ac:dyDescent="0.7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 s="12">
        <f t="shared" si="245"/>
        <v>25</v>
      </c>
      <c r="Q3954" s="14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4.25" hidden="1" x14ac:dyDescent="0.7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 s="12">
        <f t="shared" si="245"/>
        <v>0</v>
      </c>
      <c r="Q3955" s="14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59" hidden="1" x14ac:dyDescent="0.7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 s="12">
        <f t="shared" si="245"/>
        <v>0</v>
      </c>
      <c r="Q3956" s="14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4.25" hidden="1" x14ac:dyDescent="0.7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 s="12">
        <f t="shared" si="245"/>
        <v>53.13</v>
      </c>
      <c r="Q3957" s="14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4.25" hidden="1" x14ac:dyDescent="0.7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 s="12">
        <f t="shared" si="245"/>
        <v>0</v>
      </c>
      <c r="Q3958" s="14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4.25" hidden="1" x14ac:dyDescent="0.7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 s="12">
        <f t="shared" si="245"/>
        <v>7</v>
      </c>
      <c r="Q3959" s="14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4.25" hidden="1" x14ac:dyDescent="0.7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 s="12">
        <f t="shared" si="245"/>
        <v>40.06</v>
      </c>
      <c r="Q3960" s="14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4.25" hidden="1" x14ac:dyDescent="0.7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 s="12">
        <f t="shared" si="245"/>
        <v>24.33</v>
      </c>
      <c r="Q3961" s="14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4.25" hidden="1" x14ac:dyDescent="0.7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 s="12">
        <f t="shared" si="245"/>
        <v>11.25</v>
      </c>
      <c r="Q3962" s="14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59" hidden="1" x14ac:dyDescent="0.7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 s="12">
        <f t="shared" si="245"/>
        <v>10.5</v>
      </c>
      <c r="Q3963" s="14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59" hidden="1" x14ac:dyDescent="0.7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 s="12">
        <f t="shared" si="245"/>
        <v>15</v>
      </c>
      <c r="Q3964" s="14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59" hidden="1" x14ac:dyDescent="0.7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 s="12">
        <f t="shared" si="245"/>
        <v>0</v>
      </c>
      <c r="Q3965" s="14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4.25" hidden="1" x14ac:dyDescent="0.7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 s="12">
        <f t="shared" si="245"/>
        <v>42</v>
      </c>
      <c r="Q3966" s="14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59" hidden="1" x14ac:dyDescent="0.7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 s="12">
        <f t="shared" si="245"/>
        <v>71.25</v>
      </c>
      <c r="Q3967" s="14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59" hidden="1" x14ac:dyDescent="0.7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 s="12">
        <f t="shared" si="245"/>
        <v>22.5</v>
      </c>
      <c r="Q3968" s="14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4.25" hidden="1" x14ac:dyDescent="0.7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 s="12">
        <f t="shared" si="245"/>
        <v>41</v>
      </c>
      <c r="Q3969" s="14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4.25" hidden="1" x14ac:dyDescent="0.7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248">ROUND(E3970/D3970*100,0)</f>
        <v>11</v>
      </c>
      <c r="P3970" s="12">
        <f t="shared" ref="P3970:P4033" si="249">IFERROR(ROUND(E3970/L3970,2),0)</f>
        <v>47.91</v>
      </c>
      <c r="Q3970" s="14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59" hidden="1" x14ac:dyDescent="0.7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248"/>
        <v>7</v>
      </c>
      <c r="P3971" s="12">
        <f t="shared" si="249"/>
        <v>35.17</v>
      </c>
      <c r="Q3971" s="14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59" hidden="1" x14ac:dyDescent="0.7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 s="12">
        <f t="shared" si="249"/>
        <v>5.5</v>
      </c>
      <c r="Q3972" s="14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4.25" hidden="1" x14ac:dyDescent="0.7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 s="12">
        <f t="shared" si="249"/>
        <v>22.67</v>
      </c>
      <c r="Q3973" s="14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4.25" hidden="1" x14ac:dyDescent="0.7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 s="12">
        <f t="shared" si="249"/>
        <v>26.38</v>
      </c>
      <c r="Q3974" s="14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4.25" hidden="1" x14ac:dyDescent="0.7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 s="12">
        <f t="shared" si="249"/>
        <v>105.54</v>
      </c>
      <c r="Q3975" s="14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4.25" hidden="1" x14ac:dyDescent="0.7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 s="12">
        <f t="shared" si="249"/>
        <v>29.09</v>
      </c>
      <c r="Q3976" s="14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4.25" hidden="1" x14ac:dyDescent="0.7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 s="12">
        <f t="shared" si="249"/>
        <v>0</v>
      </c>
      <c r="Q3977" s="14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59" hidden="1" x14ac:dyDescent="0.7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 s="12">
        <f t="shared" si="249"/>
        <v>62</v>
      </c>
      <c r="Q3978" s="14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4.25" hidden="1" x14ac:dyDescent="0.7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 s="12">
        <f t="shared" si="249"/>
        <v>217.5</v>
      </c>
      <c r="Q3979" s="14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4.25" hidden="1" x14ac:dyDescent="0.7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 s="12">
        <f t="shared" si="249"/>
        <v>26.75</v>
      </c>
      <c r="Q3980" s="14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4.25" hidden="1" x14ac:dyDescent="0.7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 s="12">
        <f t="shared" si="249"/>
        <v>18.329999999999998</v>
      </c>
      <c r="Q3981" s="14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59" hidden="1" x14ac:dyDescent="0.7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 s="12">
        <f t="shared" si="249"/>
        <v>64.290000000000006</v>
      </c>
      <c r="Q3982" s="14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44.25" hidden="1" x14ac:dyDescent="0.7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 s="12">
        <f t="shared" si="249"/>
        <v>175</v>
      </c>
      <c r="Q3983" s="14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59" hidden="1" x14ac:dyDescent="0.7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 s="12">
        <f t="shared" si="249"/>
        <v>34</v>
      </c>
      <c r="Q3984" s="14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4.25" hidden="1" x14ac:dyDescent="0.7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 s="12">
        <f t="shared" si="249"/>
        <v>84.28</v>
      </c>
      <c r="Q3985" s="14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4.25" hidden="1" x14ac:dyDescent="0.7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 s="12">
        <f t="shared" si="249"/>
        <v>9.5</v>
      </c>
      <c r="Q3986" s="14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59" hidden="1" x14ac:dyDescent="0.7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 s="12">
        <f t="shared" si="249"/>
        <v>33.74</v>
      </c>
      <c r="Q3987" s="14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59" hidden="1" x14ac:dyDescent="0.7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 s="12">
        <f t="shared" si="249"/>
        <v>37.54</v>
      </c>
      <c r="Q3988" s="14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4.25" hidden="1" x14ac:dyDescent="0.7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 s="12">
        <f t="shared" si="249"/>
        <v>11.62</v>
      </c>
      <c r="Q3989" s="14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29.5" hidden="1" x14ac:dyDescent="0.7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 s="12">
        <f t="shared" si="249"/>
        <v>8</v>
      </c>
      <c r="Q3990" s="14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4.25" hidden="1" x14ac:dyDescent="0.7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 s="12">
        <f t="shared" si="249"/>
        <v>0</v>
      </c>
      <c r="Q3991" s="14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4.25" hidden="1" x14ac:dyDescent="0.7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 s="12">
        <f t="shared" si="249"/>
        <v>23</v>
      </c>
      <c r="Q3992" s="14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29.5" hidden="1" x14ac:dyDescent="0.7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 s="12">
        <f t="shared" si="249"/>
        <v>100</v>
      </c>
      <c r="Q3993" s="14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4.25" hidden="1" x14ac:dyDescent="0.7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 s="12">
        <f t="shared" si="249"/>
        <v>60.11</v>
      </c>
      <c r="Q3994" s="14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4.25" hidden="1" x14ac:dyDescent="0.7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 s="12">
        <f t="shared" si="249"/>
        <v>3</v>
      </c>
      <c r="Q3995" s="14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4.25" hidden="1" x14ac:dyDescent="0.7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 s="12">
        <f t="shared" si="249"/>
        <v>5</v>
      </c>
      <c r="Q3996" s="14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4.25" hidden="1" x14ac:dyDescent="0.7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 s="12">
        <f t="shared" si="249"/>
        <v>17.5</v>
      </c>
      <c r="Q3997" s="14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4.25" hidden="1" x14ac:dyDescent="0.7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 s="12">
        <f t="shared" si="249"/>
        <v>29.24</v>
      </c>
      <c r="Q3998" s="14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4.25" hidden="1" x14ac:dyDescent="0.7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 s="12">
        <f t="shared" si="249"/>
        <v>0</v>
      </c>
      <c r="Q3999" s="14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4.25" hidden="1" x14ac:dyDescent="0.7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 s="12">
        <f t="shared" si="249"/>
        <v>59.58</v>
      </c>
      <c r="Q4000" s="14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4.25" hidden="1" x14ac:dyDescent="0.7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 s="12">
        <f t="shared" si="249"/>
        <v>82.57</v>
      </c>
      <c r="Q4001" s="14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29.5" hidden="1" x14ac:dyDescent="0.7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 s="12">
        <f t="shared" si="249"/>
        <v>10</v>
      </c>
      <c r="Q4002" s="14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59" hidden="1" x14ac:dyDescent="0.7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 s="12">
        <f t="shared" si="249"/>
        <v>32.36</v>
      </c>
      <c r="Q4003" s="14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4.25" hidden="1" x14ac:dyDescent="0.7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 s="12">
        <f t="shared" si="249"/>
        <v>5.75</v>
      </c>
      <c r="Q4004" s="14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4.25" hidden="1" x14ac:dyDescent="0.7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 s="12">
        <f t="shared" si="249"/>
        <v>100.5</v>
      </c>
      <c r="Q4005" s="14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7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 s="12">
        <f t="shared" si="249"/>
        <v>1</v>
      </c>
      <c r="Q4006" s="14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4.25" hidden="1" x14ac:dyDescent="0.7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 s="12">
        <f t="shared" si="249"/>
        <v>20</v>
      </c>
      <c r="Q4007" s="14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4.25" hidden="1" x14ac:dyDescent="0.7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 s="12">
        <f t="shared" si="249"/>
        <v>2</v>
      </c>
      <c r="Q4008" s="14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4.25" hidden="1" x14ac:dyDescent="0.7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 s="12">
        <f t="shared" si="249"/>
        <v>5</v>
      </c>
      <c r="Q4009" s="14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59" hidden="1" x14ac:dyDescent="0.7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 s="12">
        <f t="shared" si="249"/>
        <v>15</v>
      </c>
      <c r="Q4010" s="14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4.25" hidden="1" x14ac:dyDescent="0.7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 s="12">
        <f t="shared" si="249"/>
        <v>25</v>
      </c>
      <c r="Q4011" s="14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4.25" hidden="1" x14ac:dyDescent="0.7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 s="12">
        <f t="shared" si="249"/>
        <v>45.84</v>
      </c>
      <c r="Q4012" s="14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4.25" hidden="1" x14ac:dyDescent="0.7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 s="12">
        <f t="shared" si="249"/>
        <v>4.75</v>
      </c>
      <c r="Q4013" s="14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59" hidden="1" x14ac:dyDescent="0.7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 s="12">
        <f t="shared" si="249"/>
        <v>0</v>
      </c>
      <c r="Q4014" s="14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59" hidden="1" x14ac:dyDescent="0.7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 s="12">
        <f t="shared" si="249"/>
        <v>13</v>
      </c>
      <c r="Q4015" s="14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4.25" hidden="1" x14ac:dyDescent="0.7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 s="12">
        <f t="shared" si="249"/>
        <v>0</v>
      </c>
      <c r="Q4016" s="14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4.25" hidden="1" x14ac:dyDescent="0.7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 s="12">
        <f t="shared" si="249"/>
        <v>1</v>
      </c>
      <c r="Q4017" s="14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4.25" hidden="1" x14ac:dyDescent="0.7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 s="12">
        <f t="shared" si="249"/>
        <v>10</v>
      </c>
      <c r="Q4018" s="14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4.25" hidden="1" x14ac:dyDescent="0.7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 s="12">
        <f t="shared" si="249"/>
        <v>52.5</v>
      </c>
      <c r="Q4019" s="14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29.5" hidden="1" x14ac:dyDescent="0.7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 s="12">
        <f t="shared" si="249"/>
        <v>32.5</v>
      </c>
      <c r="Q4020" s="14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4.25" hidden="1" x14ac:dyDescent="0.7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 s="12">
        <f t="shared" si="249"/>
        <v>7.25</v>
      </c>
      <c r="Q4021" s="14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4.25" hidden="1" x14ac:dyDescent="0.7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 s="12">
        <f t="shared" si="249"/>
        <v>33.33</v>
      </c>
      <c r="Q4022" s="14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4.25" hidden="1" x14ac:dyDescent="0.7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 s="12">
        <f t="shared" si="249"/>
        <v>62.5</v>
      </c>
      <c r="Q4023" s="14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29.5" hidden="1" x14ac:dyDescent="0.7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 s="12">
        <f t="shared" si="249"/>
        <v>63.56</v>
      </c>
      <c r="Q4024" s="14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4.25" hidden="1" x14ac:dyDescent="0.7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 s="12">
        <f t="shared" si="249"/>
        <v>0</v>
      </c>
      <c r="Q4025" s="14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4.25" hidden="1" x14ac:dyDescent="0.7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 s="12">
        <f t="shared" si="249"/>
        <v>10</v>
      </c>
      <c r="Q4026" s="14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59" hidden="1" x14ac:dyDescent="0.7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 s="12">
        <f t="shared" si="249"/>
        <v>62.5</v>
      </c>
      <c r="Q4027" s="14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4.25" hidden="1" x14ac:dyDescent="0.7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 s="12">
        <f t="shared" si="249"/>
        <v>0</v>
      </c>
      <c r="Q4028" s="14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4.25" hidden="1" x14ac:dyDescent="0.7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 s="12">
        <f t="shared" si="249"/>
        <v>30.71</v>
      </c>
      <c r="Q4029" s="14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4.25" hidden="1" x14ac:dyDescent="0.7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 s="12">
        <f t="shared" si="249"/>
        <v>51</v>
      </c>
      <c r="Q4030" s="14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4.25" hidden="1" x14ac:dyDescent="0.7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 s="12">
        <f t="shared" si="249"/>
        <v>0</v>
      </c>
      <c r="Q4031" s="14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59" hidden="1" x14ac:dyDescent="0.7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 s="12">
        <f t="shared" si="249"/>
        <v>66.67</v>
      </c>
      <c r="Q4032" s="14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4.25" hidden="1" x14ac:dyDescent="0.7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 s="12">
        <f t="shared" si="249"/>
        <v>0</v>
      </c>
      <c r="Q4033" s="14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4.25" hidden="1" x14ac:dyDescent="0.7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252">ROUND(E4034/D4034*100,0)</f>
        <v>7</v>
      </c>
      <c r="P4034" s="12">
        <f t="shared" ref="P4034:P4097" si="253">IFERROR(ROUND(E4034/L4034,2),0)</f>
        <v>59</v>
      </c>
      <c r="Q4034" s="14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4.25" hidden="1" x14ac:dyDescent="0.7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252"/>
        <v>26</v>
      </c>
      <c r="P4035" s="12">
        <f t="shared" si="253"/>
        <v>65.34</v>
      </c>
      <c r="Q4035" s="14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4.25" hidden="1" x14ac:dyDescent="0.7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 s="12">
        <f t="shared" si="253"/>
        <v>100</v>
      </c>
      <c r="Q4036" s="14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29.5" hidden="1" x14ac:dyDescent="0.7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 s="12">
        <f t="shared" si="253"/>
        <v>147.4</v>
      </c>
      <c r="Q4037" s="14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4.25" hidden="1" x14ac:dyDescent="0.7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 s="12">
        <f t="shared" si="253"/>
        <v>166.06</v>
      </c>
      <c r="Q4038" s="14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59" hidden="1" x14ac:dyDescent="0.7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 s="12">
        <f t="shared" si="253"/>
        <v>40</v>
      </c>
      <c r="Q4039" s="14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4.25" hidden="1" x14ac:dyDescent="0.7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 s="12">
        <f t="shared" si="253"/>
        <v>75.25</v>
      </c>
      <c r="Q4040" s="14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4.25" hidden="1" x14ac:dyDescent="0.7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 s="12">
        <f t="shared" si="253"/>
        <v>60</v>
      </c>
      <c r="Q4041" s="14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4.25" hidden="1" x14ac:dyDescent="0.7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 s="12">
        <f t="shared" si="253"/>
        <v>1250</v>
      </c>
      <c r="Q4042" s="14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29.5" hidden="1" x14ac:dyDescent="0.7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 s="12">
        <f t="shared" si="253"/>
        <v>10.5</v>
      </c>
      <c r="Q4043" s="14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4.25" hidden="1" x14ac:dyDescent="0.7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 s="12">
        <f t="shared" si="253"/>
        <v>7</v>
      </c>
      <c r="Q4044" s="14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4.25" hidden="1" x14ac:dyDescent="0.7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 s="12">
        <f t="shared" si="253"/>
        <v>0</v>
      </c>
      <c r="Q4045" s="14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4.25" hidden="1" x14ac:dyDescent="0.7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 s="12">
        <f t="shared" si="253"/>
        <v>56.25</v>
      </c>
      <c r="Q4046" s="14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59" hidden="1" x14ac:dyDescent="0.7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 s="12">
        <f t="shared" si="253"/>
        <v>1</v>
      </c>
      <c r="Q4047" s="14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59" hidden="1" x14ac:dyDescent="0.7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 s="12">
        <f t="shared" si="253"/>
        <v>38.33</v>
      </c>
      <c r="Q4048" s="14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4.25" hidden="1" x14ac:dyDescent="0.7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 s="12">
        <f t="shared" si="253"/>
        <v>27.5</v>
      </c>
      <c r="Q4049" s="14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59" hidden="1" x14ac:dyDescent="0.7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 s="12">
        <f t="shared" si="253"/>
        <v>32.979999999999997</v>
      </c>
      <c r="Q4050" s="14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4.25" hidden="1" x14ac:dyDescent="0.7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 s="12">
        <f t="shared" si="253"/>
        <v>16</v>
      </c>
      <c r="Q4051" s="14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4.25" hidden="1" x14ac:dyDescent="0.7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 s="12">
        <f t="shared" si="253"/>
        <v>1</v>
      </c>
      <c r="Q4052" s="14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4.25" hidden="1" x14ac:dyDescent="0.7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 s="12">
        <f t="shared" si="253"/>
        <v>0</v>
      </c>
      <c r="Q4053" s="14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59" hidden="1" x14ac:dyDescent="0.7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 s="12">
        <f t="shared" si="253"/>
        <v>86.62</v>
      </c>
      <c r="Q4054" s="14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4.25" hidden="1" x14ac:dyDescent="0.7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 s="12">
        <f t="shared" si="253"/>
        <v>55</v>
      </c>
      <c r="Q4055" s="14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4.25" hidden="1" x14ac:dyDescent="0.7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 s="12">
        <f t="shared" si="253"/>
        <v>0</v>
      </c>
      <c r="Q4056" s="14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4.25" hidden="1" x14ac:dyDescent="0.7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 s="12">
        <f t="shared" si="253"/>
        <v>41.95</v>
      </c>
      <c r="Q4057" s="14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4.25" hidden="1" x14ac:dyDescent="0.7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 s="12">
        <f t="shared" si="253"/>
        <v>88.33</v>
      </c>
      <c r="Q4058" s="14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59" hidden="1" x14ac:dyDescent="0.7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 s="12">
        <f t="shared" si="253"/>
        <v>129.16999999999999</v>
      </c>
      <c r="Q4059" s="14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4.25" hidden="1" x14ac:dyDescent="0.7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 s="12">
        <f t="shared" si="253"/>
        <v>23.75</v>
      </c>
      <c r="Q4060" s="14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4.25" hidden="1" x14ac:dyDescent="0.7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 s="12">
        <f t="shared" si="253"/>
        <v>35.71</v>
      </c>
      <c r="Q4061" s="14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59" hidden="1" x14ac:dyDescent="0.7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 s="12">
        <f t="shared" si="253"/>
        <v>57</v>
      </c>
      <c r="Q4062" s="14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44.25" hidden="1" x14ac:dyDescent="0.7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 s="12">
        <f t="shared" si="253"/>
        <v>0</v>
      </c>
      <c r="Q4063" s="14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4.25" hidden="1" x14ac:dyDescent="0.7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 s="12">
        <f t="shared" si="253"/>
        <v>163.33000000000001</v>
      </c>
      <c r="Q4064" s="14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4.25" hidden="1" x14ac:dyDescent="0.7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 s="12">
        <f t="shared" si="253"/>
        <v>15</v>
      </c>
      <c r="Q4065" s="14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4.25" hidden="1" x14ac:dyDescent="0.7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 s="12">
        <f t="shared" si="253"/>
        <v>64.17</v>
      </c>
      <c r="Q4066" s="14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29.5" hidden="1" x14ac:dyDescent="0.7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 s="12">
        <f t="shared" si="253"/>
        <v>6.75</v>
      </c>
      <c r="Q4067" s="14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59" hidden="1" x14ac:dyDescent="0.7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 s="12">
        <f t="shared" si="253"/>
        <v>25</v>
      </c>
      <c r="Q4068" s="14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4.25" hidden="1" x14ac:dyDescent="0.7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 s="12">
        <f t="shared" si="253"/>
        <v>179.12</v>
      </c>
      <c r="Q4069" s="14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44.25" hidden="1" x14ac:dyDescent="0.7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 s="12">
        <f t="shared" si="253"/>
        <v>34.950000000000003</v>
      </c>
      <c r="Q4070" s="14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4.25" hidden="1" x14ac:dyDescent="0.7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 s="12">
        <f t="shared" si="253"/>
        <v>33.08</v>
      </c>
      <c r="Q4071" s="14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44.25" hidden="1" x14ac:dyDescent="0.7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 s="12">
        <f t="shared" si="253"/>
        <v>27.5</v>
      </c>
      <c r="Q4072" s="14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59" hidden="1" x14ac:dyDescent="0.7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 s="12">
        <f t="shared" si="253"/>
        <v>0</v>
      </c>
      <c r="Q4073" s="14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59" hidden="1" x14ac:dyDescent="0.7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 s="12">
        <f t="shared" si="253"/>
        <v>2</v>
      </c>
      <c r="Q4074" s="14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4.25" hidden="1" x14ac:dyDescent="0.7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 s="12">
        <f t="shared" si="253"/>
        <v>18.5</v>
      </c>
      <c r="Q4075" s="14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4.25" hidden="1" x14ac:dyDescent="0.7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 s="12">
        <f t="shared" si="253"/>
        <v>35</v>
      </c>
      <c r="Q4076" s="14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4.25" hidden="1" x14ac:dyDescent="0.7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 s="12">
        <f t="shared" si="253"/>
        <v>44.31</v>
      </c>
      <c r="Q4077" s="14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4.25" hidden="1" x14ac:dyDescent="0.7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 s="12">
        <f t="shared" si="253"/>
        <v>0</v>
      </c>
      <c r="Q4078" s="14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4.25" hidden="1" x14ac:dyDescent="0.7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 s="12">
        <f t="shared" si="253"/>
        <v>222.5</v>
      </c>
      <c r="Q4079" s="14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4.25" hidden="1" x14ac:dyDescent="0.7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 s="12">
        <f t="shared" si="253"/>
        <v>0</v>
      </c>
      <c r="Q4080" s="14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4.25" hidden="1" x14ac:dyDescent="0.7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 s="12">
        <f t="shared" si="253"/>
        <v>5</v>
      </c>
      <c r="Q4081" s="14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4.25" hidden="1" x14ac:dyDescent="0.7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 s="12">
        <f t="shared" si="253"/>
        <v>0</v>
      </c>
      <c r="Q4082" s="14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4.25" hidden="1" x14ac:dyDescent="0.7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 s="12">
        <f t="shared" si="253"/>
        <v>29.17</v>
      </c>
      <c r="Q4083" s="14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4.25" hidden="1" x14ac:dyDescent="0.7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 s="12">
        <f t="shared" si="253"/>
        <v>1.5</v>
      </c>
      <c r="Q4084" s="14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4.25" hidden="1" x14ac:dyDescent="0.7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 s="12">
        <f t="shared" si="253"/>
        <v>126.5</v>
      </c>
      <c r="Q4085" s="14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59" hidden="1" x14ac:dyDescent="0.7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 s="12">
        <f t="shared" si="253"/>
        <v>10</v>
      </c>
      <c r="Q4086" s="14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4.25" hidden="1" x14ac:dyDescent="0.7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 s="12">
        <f t="shared" si="253"/>
        <v>10</v>
      </c>
      <c r="Q4087" s="14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4.25" hidden="1" x14ac:dyDescent="0.7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 s="12">
        <f t="shared" si="253"/>
        <v>9.4</v>
      </c>
      <c r="Q4088" s="14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7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 s="12">
        <f t="shared" si="253"/>
        <v>0</v>
      </c>
      <c r="Q4089" s="14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4.25" hidden="1" x14ac:dyDescent="0.7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 s="12">
        <f t="shared" si="253"/>
        <v>72</v>
      </c>
      <c r="Q4090" s="14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59" hidden="1" x14ac:dyDescent="0.7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 s="12">
        <f t="shared" si="253"/>
        <v>30</v>
      </c>
      <c r="Q4091" s="14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4.25" hidden="1" x14ac:dyDescent="0.7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 s="12">
        <f t="shared" si="253"/>
        <v>10.67</v>
      </c>
      <c r="Q4092" s="14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4.25" hidden="1" x14ac:dyDescent="0.7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 s="12">
        <f t="shared" si="253"/>
        <v>25.5</v>
      </c>
      <c r="Q4093" s="14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4.25" hidden="1" x14ac:dyDescent="0.7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 s="12">
        <f t="shared" si="253"/>
        <v>20</v>
      </c>
      <c r="Q4094" s="14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4.25" hidden="1" x14ac:dyDescent="0.7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 s="12">
        <f t="shared" si="253"/>
        <v>15</v>
      </c>
      <c r="Q4095" s="14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4.25" hidden="1" x14ac:dyDescent="0.7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 s="12">
        <f t="shared" si="253"/>
        <v>91.25</v>
      </c>
      <c r="Q4096" s="14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44.25" hidden="1" x14ac:dyDescent="0.7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 s="12">
        <f t="shared" si="253"/>
        <v>800</v>
      </c>
      <c r="Q4097" s="14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4.25" hidden="1" x14ac:dyDescent="0.7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256">ROUND(E4098/D4098*100,0)</f>
        <v>11</v>
      </c>
      <c r="P4098" s="12">
        <f t="shared" ref="P4098:P4115" si="257">IFERROR(ROUND(E4098/L4098,2),0)</f>
        <v>80</v>
      </c>
      <c r="Q4098" s="14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4.25" hidden="1" x14ac:dyDescent="0.7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256"/>
        <v>0</v>
      </c>
      <c r="P4099" s="12">
        <f t="shared" si="257"/>
        <v>0</v>
      </c>
      <c r="Q4099" s="14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4.25" hidden="1" x14ac:dyDescent="0.7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 s="12">
        <f t="shared" si="257"/>
        <v>0</v>
      </c>
      <c r="Q4100" s="14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59" hidden="1" x14ac:dyDescent="0.7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 s="12">
        <f t="shared" si="257"/>
        <v>50</v>
      </c>
      <c r="Q4101" s="14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44.25" hidden="1" x14ac:dyDescent="0.7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 s="12">
        <f t="shared" si="257"/>
        <v>0</v>
      </c>
      <c r="Q4102" s="14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4.25" hidden="1" x14ac:dyDescent="0.7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 s="12">
        <f t="shared" si="257"/>
        <v>0</v>
      </c>
      <c r="Q4103" s="14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4.25" hidden="1" x14ac:dyDescent="0.7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 s="12">
        <f t="shared" si="257"/>
        <v>22.83</v>
      </c>
      <c r="Q4104" s="14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4.25" hidden="1" x14ac:dyDescent="0.7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 s="12">
        <f t="shared" si="257"/>
        <v>16.670000000000002</v>
      </c>
      <c r="Q4105" s="14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4.25" hidden="1" x14ac:dyDescent="0.7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 s="12">
        <f t="shared" si="257"/>
        <v>45.79</v>
      </c>
      <c r="Q4106" s="14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59" hidden="1" x14ac:dyDescent="0.7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 s="12">
        <f t="shared" si="257"/>
        <v>383.33</v>
      </c>
      <c r="Q4107" s="14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4.25" hidden="1" x14ac:dyDescent="0.7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 s="12">
        <f t="shared" si="257"/>
        <v>106.97</v>
      </c>
      <c r="Q4108" s="14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4.25" hidden="1" x14ac:dyDescent="0.7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 s="12">
        <f t="shared" si="257"/>
        <v>10.25</v>
      </c>
      <c r="Q4109" s="14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4.25" hidden="1" x14ac:dyDescent="0.7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 s="12">
        <f t="shared" si="257"/>
        <v>59</v>
      </c>
      <c r="Q4110" s="14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4.25" hidden="1" x14ac:dyDescent="0.7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 s="12">
        <f t="shared" si="257"/>
        <v>0</v>
      </c>
      <c r="Q4111" s="14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4.25" hidden="1" x14ac:dyDescent="0.7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 s="12">
        <f t="shared" si="257"/>
        <v>14.33</v>
      </c>
      <c r="Q4112" s="14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4.25" hidden="1" x14ac:dyDescent="0.7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 s="12">
        <f t="shared" si="257"/>
        <v>15.67</v>
      </c>
      <c r="Q4113" s="14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4.25" hidden="1" x14ac:dyDescent="0.7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 s="12">
        <f t="shared" si="257"/>
        <v>1</v>
      </c>
      <c r="Q4114" s="14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4.25" hidden="1" x14ac:dyDescent="0.7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 s="12">
        <f t="shared" si="257"/>
        <v>1</v>
      </c>
      <c r="Q4115" s="14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15E0E764-9E3D-444D-A013-345CBBF2EE6A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A1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">
    <cfRule type="colorScale" priority="1">
      <colorScale>
        <cfvo type="min"/>
        <cfvo type="max"/>
        <color rgb="FFFF5757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861F2-6355-457F-8A69-57623EF63D05}">
  <dimension ref="A1:F46"/>
  <sheetViews>
    <sheetView topLeftCell="D1" zoomScale="80" zoomScaleNormal="80" workbookViewId="0">
      <selection activeCell="AA10" sqref="AA10"/>
    </sheetView>
  </sheetViews>
  <sheetFormatPr defaultRowHeight="14.75" x14ac:dyDescent="0.75"/>
  <cols>
    <col min="1" max="1" width="25.04296875" bestFit="1" customWidth="1"/>
    <col min="2" max="2" width="15.6796875" bestFit="1" customWidth="1"/>
    <col min="3" max="3" width="5.453125" bestFit="1" customWidth="1"/>
    <col min="4" max="4" width="3.7265625" bestFit="1" customWidth="1"/>
    <col min="5" max="5" width="9.1328125" bestFit="1" customWidth="1"/>
    <col min="6" max="6" width="10.58984375" bestFit="1" customWidth="1"/>
  </cols>
  <sheetData>
    <row r="1" spans="1:6" x14ac:dyDescent="0.75">
      <c r="A1" s="16" t="s">
        <v>8222</v>
      </c>
      <c r="B1" t="s">
        <v>8364</v>
      </c>
    </row>
    <row r="3" spans="1:6" x14ac:dyDescent="0.75">
      <c r="A3" s="16" t="s">
        <v>8363</v>
      </c>
      <c r="B3" s="16" t="s">
        <v>8360</v>
      </c>
    </row>
    <row r="4" spans="1:6" x14ac:dyDescent="0.75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75">
      <c r="A5" s="17" t="s">
        <v>8268</v>
      </c>
      <c r="B5" s="10"/>
      <c r="C5" s="10">
        <v>100</v>
      </c>
      <c r="D5" s="10"/>
      <c r="E5" s="10"/>
      <c r="F5" s="10">
        <v>100</v>
      </c>
    </row>
    <row r="6" spans="1:6" x14ac:dyDescent="0.75">
      <c r="A6" s="17" t="s">
        <v>8267</v>
      </c>
      <c r="B6" s="10"/>
      <c r="C6" s="10"/>
      <c r="D6" s="10"/>
      <c r="E6" s="10">
        <v>180</v>
      </c>
      <c r="F6" s="10">
        <v>180</v>
      </c>
    </row>
    <row r="7" spans="1:6" x14ac:dyDescent="0.75">
      <c r="A7" s="17" t="s">
        <v>8266</v>
      </c>
      <c r="B7" s="10"/>
      <c r="C7" s="10">
        <v>80</v>
      </c>
      <c r="D7" s="10"/>
      <c r="E7" s="10"/>
      <c r="F7" s="10">
        <v>80</v>
      </c>
    </row>
    <row r="8" spans="1:6" x14ac:dyDescent="0.75">
      <c r="A8" s="17" t="s">
        <v>8265</v>
      </c>
      <c r="B8" s="10">
        <v>40</v>
      </c>
      <c r="C8" s="10"/>
      <c r="D8" s="10"/>
      <c r="E8" s="10"/>
      <c r="F8" s="10">
        <v>40</v>
      </c>
    </row>
    <row r="9" spans="1:6" x14ac:dyDescent="0.75">
      <c r="A9" s="17" t="s">
        <v>8264</v>
      </c>
      <c r="B9" s="10"/>
      <c r="C9" s="10"/>
      <c r="D9" s="10"/>
      <c r="E9" s="10">
        <v>60</v>
      </c>
      <c r="F9" s="10">
        <v>60</v>
      </c>
    </row>
    <row r="10" spans="1:6" x14ac:dyDescent="0.75">
      <c r="A10" s="17" t="s">
        <v>8263</v>
      </c>
      <c r="B10" s="10"/>
      <c r="C10" s="10"/>
      <c r="D10" s="10"/>
      <c r="E10" s="10">
        <v>60</v>
      </c>
      <c r="F10" s="10">
        <v>60</v>
      </c>
    </row>
    <row r="11" spans="1:6" x14ac:dyDescent="0.75">
      <c r="A11" s="17" t="s">
        <v>8282</v>
      </c>
      <c r="B11" s="10">
        <v>20</v>
      </c>
      <c r="C11" s="10">
        <v>120</v>
      </c>
      <c r="D11" s="10"/>
      <c r="E11" s="10"/>
      <c r="F11" s="10">
        <v>140</v>
      </c>
    </row>
    <row r="12" spans="1:6" x14ac:dyDescent="0.75">
      <c r="A12" s="17" t="s">
        <v>8297</v>
      </c>
      <c r="B12" s="10"/>
      <c r="C12" s="10">
        <v>20</v>
      </c>
      <c r="D12" s="10"/>
      <c r="E12" s="10"/>
      <c r="F12" s="10">
        <v>20</v>
      </c>
    </row>
    <row r="13" spans="1:6" x14ac:dyDescent="0.75">
      <c r="A13" s="17" t="s">
        <v>8296</v>
      </c>
      <c r="B13" s="10"/>
      <c r="C13" s="10"/>
      <c r="D13" s="10">
        <v>6</v>
      </c>
      <c r="E13" s="10">
        <v>34</v>
      </c>
      <c r="F13" s="10">
        <v>40</v>
      </c>
    </row>
    <row r="14" spans="1:6" x14ac:dyDescent="0.75">
      <c r="A14" s="17" t="s">
        <v>8281</v>
      </c>
      <c r="B14" s="10"/>
      <c r="C14" s="10">
        <v>40</v>
      </c>
      <c r="D14" s="10"/>
      <c r="E14" s="10"/>
      <c r="F14" s="10">
        <v>40</v>
      </c>
    </row>
    <row r="15" spans="1:6" x14ac:dyDescent="0.75">
      <c r="A15" s="17" t="s">
        <v>8295</v>
      </c>
      <c r="B15" s="10"/>
      <c r="C15" s="10"/>
      <c r="D15" s="10"/>
      <c r="E15" s="10">
        <v>80</v>
      </c>
      <c r="F15" s="10">
        <v>80</v>
      </c>
    </row>
    <row r="16" spans="1:6" x14ac:dyDescent="0.75">
      <c r="A16" s="17" t="s">
        <v>8280</v>
      </c>
      <c r="B16" s="10"/>
      <c r="C16" s="10">
        <v>100</v>
      </c>
      <c r="D16" s="10"/>
      <c r="E16" s="10"/>
      <c r="F16" s="10">
        <v>100</v>
      </c>
    </row>
    <row r="17" spans="1:6" x14ac:dyDescent="0.75">
      <c r="A17" s="17" t="s">
        <v>8279</v>
      </c>
      <c r="B17" s="10">
        <v>24</v>
      </c>
      <c r="C17" s="10"/>
      <c r="D17" s="10"/>
      <c r="E17" s="10"/>
      <c r="F17" s="10">
        <v>24</v>
      </c>
    </row>
    <row r="18" spans="1:6" x14ac:dyDescent="0.75">
      <c r="A18" s="17" t="s">
        <v>8298</v>
      </c>
      <c r="B18" s="10"/>
      <c r="C18" s="10"/>
      <c r="D18" s="10"/>
      <c r="E18" s="10">
        <v>40</v>
      </c>
      <c r="F18" s="10">
        <v>40</v>
      </c>
    </row>
    <row r="19" spans="1:6" x14ac:dyDescent="0.75">
      <c r="A19" s="17" t="s">
        <v>8278</v>
      </c>
      <c r="B19" s="10"/>
      <c r="C19" s="10"/>
      <c r="D19" s="10"/>
      <c r="E19" s="10">
        <v>40</v>
      </c>
      <c r="F19" s="10">
        <v>40</v>
      </c>
    </row>
    <row r="20" spans="1:6" x14ac:dyDescent="0.75">
      <c r="A20" s="17" t="s">
        <v>8291</v>
      </c>
      <c r="B20" s="10"/>
      <c r="C20" s="10">
        <v>40</v>
      </c>
      <c r="D20" s="10">
        <v>20</v>
      </c>
      <c r="E20" s="10"/>
      <c r="F20" s="10">
        <v>60</v>
      </c>
    </row>
    <row r="21" spans="1:6" x14ac:dyDescent="0.75">
      <c r="A21" s="17" t="s">
        <v>8277</v>
      </c>
      <c r="B21" s="10"/>
      <c r="C21" s="10">
        <v>20</v>
      </c>
      <c r="D21" s="10"/>
      <c r="E21" s="10">
        <v>140</v>
      </c>
      <c r="F21" s="10">
        <v>160</v>
      </c>
    </row>
    <row r="22" spans="1:6" x14ac:dyDescent="0.75">
      <c r="A22" s="17" t="s">
        <v>8276</v>
      </c>
      <c r="B22" s="10"/>
      <c r="C22" s="10">
        <v>60</v>
      </c>
      <c r="D22" s="10"/>
      <c r="E22" s="10"/>
      <c r="F22" s="10">
        <v>60</v>
      </c>
    </row>
    <row r="23" spans="1:6" x14ac:dyDescent="0.75">
      <c r="A23" s="17" t="s">
        <v>8275</v>
      </c>
      <c r="B23" s="10"/>
      <c r="C23" s="10"/>
      <c r="D23" s="10"/>
      <c r="E23" s="10">
        <v>20</v>
      </c>
      <c r="F23" s="10">
        <v>20</v>
      </c>
    </row>
    <row r="24" spans="1:6" x14ac:dyDescent="0.75">
      <c r="A24" s="17" t="s">
        <v>8290</v>
      </c>
      <c r="B24" s="10"/>
      <c r="C24" s="10"/>
      <c r="D24" s="10"/>
      <c r="E24" s="10">
        <v>40</v>
      </c>
      <c r="F24" s="10">
        <v>40</v>
      </c>
    </row>
    <row r="25" spans="1:6" x14ac:dyDescent="0.75">
      <c r="A25" s="17" t="s">
        <v>8274</v>
      </c>
      <c r="B25" s="10"/>
      <c r="C25" s="10"/>
      <c r="D25" s="10"/>
      <c r="E25" s="10">
        <v>260</v>
      </c>
      <c r="F25" s="10">
        <v>260</v>
      </c>
    </row>
    <row r="26" spans="1:6" x14ac:dyDescent="0.75">
      <c r="A26" s="17" t="s">
        <v>8284</v>
      </c>
      <c r="B26" s="10">
        <v>20</v>
      </c>
      <c r="C26" s="10"/>
      <c r="D26" s="10"/>
      <c r="E26" s="10"/>
      <c r="F26" s="10">
        <v>20</v>
      </c>
    </row>
    <row r="27" spans="1:6" x14ac:dyDescent="0.75">
      <c r="A27" s="17" t="s">
        <v>8287</v>
      </c>
      <c r="B27" s="10"/>
      <c r="C27" s="10">
        <v>20</v>
      </c>
      <c r="D27" s="10"/>
      <c r="E27" s="10"/>
      <c r="F27" s="10">
        <v>20</v>
      </c>
    </row>
    <row r="28" spans="1:6" x14ac:dyDescent="0.75">
      <c r="A28" s="17" t="s">
        <v>8294</v>
      </c>
      <c r="B28" s="10"/>
      <c r="C28" s="10">
        <v>20</v>
      </c>
      <c r="D28" s="10"/>
      <c r="E28" s="10"/>
      <c r="F28" s="10">
        <v>20</v>
      </c>
    </row>
    <row r="29" spans="1:6" x14ac:dyDescent="0.75">
      <c r="A29" s="17" t="s">
        <v>8283</v>
      </c>
      <c r="B29" s="10"/>
      <c r="C29" s="10">
        <v>57</v>
      </c>
      <c r="D29" s="10"/>
      <c r="E29" s="10">
        <v>103</v>
      </c>
      <c r="F29" s="10">
        <v>160</v>
      </c>
    </row>
    <row r="30" spans="1:6" x14ac:dyDescent="0.75">
      <c r="A30" s="17" t="s">
        <v>8289</v>
      </c>
      <c r="B30" s="10"/>
      <c r="C30" s="10">
        <v>20</v>
      </c>
      <c r="D30" s="10"/>
      <c r="E30" s="10"/>
      <c r="F30" s="10">
        <v>20</v>
      </c>
    </row>
    <row r="31" spans="1:6" x14ac:dyDescent="0.75">
      <c r="A31" s="17" t="s">
        <v>8288</v>
      </c>
      <c r="B31" s="10">
        <v>20</v>
      </c>
      <c r="C31" s="10"/>
      <c r="D31" s="10"/>
      <c r="E31" s="10"/>
      <c r="F31" s="10">
        <v>20</v>
      </c>
    </row>
    <row r="32" spans="1:6" x14ac:dyDescent="0.75">
      <c r="A32" s="17" t="s">
        <v>8302</v>
      </c>
      <c r="B32" s="10"/>
      <c r="C32" s="10">
        <v>40</v>
      </c>
      <c r="D32" s="10"/>
      <c r="E32" s="10"/>
      <c r="F32" s="10">
        <v>40</v>
      </c>
    </row>
    <row r="33" spans="1:6" x14ac:dyDescent="0.75">
      <c r="A33" s="17" t="s">
        <v>8273</v>
      </c>
      <c r="B33" s="10"/>
      <c r="C33" s="10">
        <v>40</v>
      </c>
      <c r="D33" s="10"/>
      <c r="E33" s="10"/>
      <c r="F33" s="10">
        <v>40</v>
      </c>
    </row>
    <row r="34" spans="1:6" x14ac:dyDescent="0.75">
      <c r="A34" s="17" t="s">
        <v>8272</v>
      </c>
      <c r="B34" s="10"/>
      <c r="C34" s="10"/>
      <c r="D34" s="10"/>
      <c r="E34" s="10">
        <v>60</v>
      </c>
      <c r="F34" s="10">
        <v>60</v>
      </c>
    </row>
    <row r="35" spans="1:6" x14ac:dyDescent="0.75">
      <c r="A35" s="17" t="s">
        <v>8286</v>
      </c>
      <c r="B35" s="10"/>
      <c r="C35" s="10"/>
      <c r="D35" s="10"/>
      <c r="E35" s="10">
        <v>20</v>
      </c>
      <c r="F35" s="10">
        <v>20</v>
      </c>
    </row>
    <row r="36" spans="1:6" x14ac:dyDescent="0.75">
      <c r="A36" s="17" t="s">
        <v>8285</v>
      </c>
      <c r="B36" s="10">
        <v>10</v>
      </c>
      <c r="C36" s="10">
        <v>47</v>
      </c>
      <c r="D36" s="10"/>
      <c r="E36" s="10"/>
      <c r="F36" s="10">
        <v>57</v>
      </c>
    </row>
    <row r="37" spans="1:6" x14ac:dyDescent="0.75">
      <c r="A37" s="17" t="s">
        <v>8292</v>
      </c>
      <c r="B37" s="10"/>
      <c r="C37" s="10">
        <v>20</v>
      </c>
      <c r="D37" s="10"/>
      <c r="E37" s="10"/>
      <c r="F37" s="10">
        <v>20</v>
      </c>
    </row>
    <row r="38" spans="1:6" x14ac:dyDescent="0.75">
      <c r="A38" s="17" t="s">
        <v>8293</v>
      </c>
      <c r="B38" s="10"/>
      <c r="C38" s="10"/>
      <c r="D38" s="10"/>
      <c r="E38" s="10">
        <v>140</v>
      </c>
      <c r="F38" s="10">
        <v>140</v>
      </c>
    </row>
    <row r="39" spans="1:6" x14ac:dyDescent="0.75">
      <c r="A39" s="17" t="s">
        <v>8300</v>
      </c>
      <c r="B39" s="10"/>
      <c r="C39" s="10">
        <v>11</v>
      </c>
      <c r="D39" s="10"/>
      <c r="E39" s="10">
        <v>9</v>
      </c>
      <c r="F39" s="10">
        <v>20</v>
      </c>
    </row>
    <row r="40" spans="1:6" x14ac:dyDescent="0.75">
      <c r="A40" s="17" t="s">
        <v>8299</v>
      </c>
      <c r="B40" s="10">
        <v>18</v>
      </c>
      <c r="C40" s="10">
        <v>2</v>
      </c>
      <c r="D40" s="10"/>
      <c r="E40" s="10">
        <v>40</v>
      </c>
      <c r="F40" s="10">
        <v>60</v>
      </c>
    </row>
    <row r="41" spans="1:6" x14ac:dyDescent="0.75">
      <c r="A41" s="17" t="s">
        <v>8271</v>
      </c>
      <c r="B41" s="10">
        <v>60</v>
      </c>
      <c r="C41" s="10">
        <v>120</v>
      </c>
      <c r="D41" s="10"/>
      <c r="E41" s="10">
        <v>20</v>
      </c>
      <c r="F41" s="10">
        <v>200</v>
      </c>
    </row>
    <row r="42" spans="1:6" x14ac:dyDescent="0.75">
      <c r="A42" s="17" t="s">
        <v>8270</v>
      </c>
      <c r="B42" s="10">
        <v>100</v>
      </c>
      <c r="C42" s="10">
        <v>60</v>
      </c>
      <c r="D42" s="10"/>
      <c r="E42" s="10"/>
      <c r="F42" s="10">
        <v>160</v>
      </c>
    </row>
    <row r="43" spans="1:6" x14ac:dyDescent="0.75">
      <c r="A43" s="17" t="s">
        <v>8303</v>
      </c>
      <c r="B43" s="10">
        <v>20</v>
      </c>
      <c r="C43" s="10">
        <v>60</v>
      </c>
      <c r="D43" s="10"/>
      <c r="E43" s="10">
        <v>60</v>
      </c>
      <c r="F43" s="10">
        <v>140</v>
      </c>
    </row>
    <row r="44" spans="1:6" x14ac:dyDescent="0.75">
      <c r="A44" s="17" t="s">
        <v>8269</v>
      </c>
      <c r="B44" s="10"/>
      <c r="C44" s="10">
        <v>353</v>
      </c>
      <c r="D44" s="10">
        <v>19</v>
      </c>
      <c r="E44" s="10">
        <v>694</v>
      </c>
      <c r="F44" s="10">
        <v>1066</v>
      </c>
    </row>
    <row r="45" spans="1:6" x14ac:dyDescent="0.75">
      <c r="A45" s="17" t="s">
        <v>8301</v>
      </c>
      <c r="B45" s="10">
        <v>17</v>
      </c>
      <c r="C45" s="10">
        <v>80</v>
      </c>
      <c r="D45" s="10">
        <v>5</v>
      </c>
      <c r="E45" s="10">
        <v>85</v>
      </c>
      <c r="F45" s="10">
        <v>187</v>
      </c>
    </row>
    <row r="46" spans="1:6" x14ac:dyDescent="0.75">
      <c r="A46" s="17" t="s">
        <v>8361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73938-C37F-4599-9B89-E337343C22F4}">
  <dimension ref="A1:F9"/>
  <sheetViews>
    <sheetView topLeftCell="A4" zoomScale="50" zoomScaleNormal="50" workbookViewId="0">
      <selection activeCell="Y21" sqref="Y21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6" t="s">
        <v>8358</v>
      </c>
      <c r="B1" t="s">
        <v>8315</v>
      </c>
    </row>
    <row r="2" spans="1:6" x14ac:dyDescent="0.75">
      <c r="A2" s="16" t="s">
        <v>8222</v>
      </c>
      <c r="B2" t="s">
        <v>8224</v>
      </c>
    </row>
    <row r="4" spans="1:6" x14ac:dyDescent="0.75">
      <c r="A4" s="16" t="s">
        <v>8363</v>
      </c>
      <c r="B4" s="16" t="s">
        <v>8360</v>
      </c>
    </row>
    <row r="5" spans="1:6" x14ac:dyDescent="0.75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75">
      <c r="A6" s="17" t="s">
        <v>8357</v>
      </c>
      <c r="B6" s="10">
        <v>5</v>
      </c>
      <c r="C6" s="10">
        <v>11</v>
      </c>
      <c r="D6" s="10"/>
      <c r="E6" s="10">
        <v>10</v>
      </c>
      <c r="F6" s="10">
        <v>26</v>
      </c>
    </row>
    <row r="7" spans="1:6" x14ac:dyDescent="0.75">
      <c r="A7" s="17" t="s">
        <v>8316</v>
      </c>
      <c r="B7" s="10"/>
      <c r="C7" s="10">
        <v>70</v>
      </c>
      <c r="D7" s="10">
        <v>6</v>
      </c>
      <c r="E7" s="10">
        <v>238</v>
      </c>
      <c r="F7" s="10">
        <v>314</v>
      </c>
    </row>
    <row r="8" spans="1:6" x14ac:dyDescent="0.75">
      <c r="A8" s="17" t="s">
        <v>8355</v>
      </c>
      <c r="B8" s="10">
        <v>1</v>
      </c>
      <c r="C8" s="10">
        <v>8</v>
      </c>
      <c r="D8" s="10"/>
      <c r="E8" s="10">
        <v>10</v>
      </c>
      <c r="F8" s="10">
        <v>19</v>
      </c>
    </row>
    <row r="9" spans="1:6" x14ac:dyDescent="0.75">
      <c r="A9" s="17" t="s">
        <v>8361</v>
      </c>
      <c r="B9" s="10">
        <v>6</v>
      </c>
      <c r="C9" s="10">
        <v>89</v>
      </c>
      <c r="D9" s="10">
        <v>6</v>
      </c>
      <c r="E9" s="10">
        <v>258</v>
      </c>
      <c r="F9" s="10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5135E-D17D-4AC6-8F16-A056C1C0A78E}">
  <dimension ref="A1:F22"/>
  <sheetViews>
    <sheetView topLeftCell="D5" workbookViewId="0">
      <selection activeCell="M20" sqref="M20:AN22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6" t="s">
        <v>8358</v>
      </c>
      <c r="B1" t="s">
        <v>8364</v>
      </c>
    </row>
    <row r="2" spans="1:6" x14ac:dyDescent="0.75">
      <c r="A2" s="16" t="s">
        <v>8383</v>
      </c>
      <c r="B2" t="s">
        <v>8364</v>
      </c>
    </row>
    <row r="4" spans="1:6" x14ac:dyDescent="0.75">
      <c r="A4" s="16" t="s">
        <v>8363</v>
      </c>
      <c r="B4" s="16" t="s">
        <v>8360</v>
      </c>
    </row>
    <row r="5" spans="1:6" x14ac:dyDescent="0.75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75">
      <c r="A6" s="17" t="s">
        <v>8376</v>
      </c>
      <c r="B6" s="10">
        <v>89</v>
      </c>
      <c r="C6" s="10">
        <v>363</v>
      </c>
      <c r="D6" s="10">
        <v>50</v>
      </c>
      <c r="E6" s="10">
        <v>564</v>
      </c>
      <c r="F6" s="10">
        <v>1066</v>
      </c>
    </row>
    <row r="7" spans="1:6" x14ac:dyDescent="0.75">
      <c r="A7" s="20" t="s">
        <v>8377</v>
      </c>
      <c r="B7" s="10">
        <v>34</v>
      </c>
      <c r="C7" s="10">
        <v>149</v>
      </c>
      <c r="D7" s="10">
        <v>2</v>
      </c>
      <c r="E7" s="10">
        <v>182</v>
      </c>
      <c r="F7" s="10">
        <v>367</v>
      </c>
    </row>
    <row r="8" spans="1:6" x14ac:dyDescent="0.75">
      <c r="A8" s="20" t="s">
        <v>8378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75">
      <c r="A9" s="20" t="s">
        <v>8379</v>
      </c>
      <c r="B9" s="10">
        <v>28</v>
      </c>
      <c r="C9" s="10">
        <v>108</v>
      </c>
      <c r="D9" s="10">
        <v>30</v>
      </c>
      <c r="E9" s="10">
        <v>180</v>
      </c>
      <c r="F9" s="10">
        <v>346</v>
      </c>
    </row>
    <row r="10" spans="1:6" x14ac:dyDescent="0.75">
      <c r="A10" s="17" t="s">
        <v>8367</v>
      </c>
      <c r="B10" s="10">
        <v>80</v>
      </c>
      <c r="C10" s="10">
        <v>375</v>
      </c>
      <c r="D10" s="10"/>
      <c r="E10" s="10">
        <v>637</v>
      </c>
      <c r="F10" s="10">
        <v>1092</v>
      </c>
    </row>
    <row r="11" spans="1:6" x14ac:dyDescent="0.75">
      <c r="A11" s="20" t="s">
        <v>8380</v>
      </c>
      <c r="B11" s="10">
        <v>27</v>
      </c>
      <c r="C11" s="10">
        <v>102</v>
      </c>
      <c r="D11" s="10"/>
      <c r="E11" s="10">
        <v>192</v>
      </c>
      <c r="F11" s="10">
        <v>321</v>
      </c>
    </row>
    <row r="12" spans="1:6" x14ac:dyDescent="0.75">
      <c r="A12" s="20" t="s">
        <v>8368</v>
      </c>
      <c r="B12" s="10">
        <v>26</v>
      </c>
      <c r="C12" s="10">
        <v>126</v>
      </c>
      <c r="D12" s="10"/>
      <c r="E12" s="10">
        <v>234</v>
      </c>
      <c r="F12" s="10">
        <v>386</v>
      </c>
    </row>
    <row r="13" spans="1:6" x14ac:dyDescent="0.75">
      <c r="A13" s="20" t="s">
        <v>8381</v>
      </c>
      <c r="B13" s="10">
        <v>27</v>
      </c>
      <c r="C13" s="10">
        <v>147</v>
      </c>
      <c r="D13" s="10"/>
      <c r="E13" s="10">
        <v>211</v>
      </c>
      <c r="F13" s="10">
        <v>385</v>
      </c>
    </row>
    <row r="14" spans="1:6" x14ac:dyDescent="0.75">
      <c r="A14" s="17" t="s">
        <v>8369</v>
      </c>
      <c r="B14" s="10">
        <v>100</v>
      </c>
      <c r="C14" s="10">
        <v>411</v>
      </c>
      <c r="D14" s="10"/>
      <c r="E14" s="10">
        <v>507</v>
      </c>
      <c r="F14" s="10">
        <v>1018</v>
      </c>
    </row>
    <row r="15" spans="1:6" x14ac:dyDescent="0.75">
      <c r="A15" s="20" t="s">
        <v>8370</v>
      </c>
      <c r="B15" s="10">
        <v>43</v>
      </c>
      <c r="C15" s="10">
        <v>150</v>
      </c>
      <c r="D15" s="10"/>
      <c r="E15" s="10">
        <v>194</v>
      </c>
      <c r="F15" s="10">
        <v>387</v>
      </c>
    </row>
    <row r="16" spans="1:6" x14ac:dyDescent="0.75">
      <c r="A16" s="20" t="s">
        <v>8371</v>
      </c>
      <c r="B16" s="10">
        <v>33</v>
      </c>
      <c r="C16" s="10">
        <v>134</v>
      </c>
      <c r="D16" s="10"/>
      <c r="E16" s="10">
        <v>166</v>
      </c>
      <c r="F16" s="10">
        <v>333</v>
      </c>
    </row>
    <row r="17" spans="1:6" x14ac:dyDescent="0.75">
      <c r="A17" s="20" t="s">
        <v>8372</v>
      </c>
      <c r="B17" s="10">
        <v>24</v>
      </c>
      <c r="C17" s="10">
        <v>127</v>
      </c>
      <c r="D17" s="10"/>
      <c r="E17" s="10">
        <v>147</v>
      </c>
      <c r="F17" s="10">
        <v>298</v>
      </c>
    </row>
    <row r="18" spans="1:6" x14ac:dyDescent="0.75">
      <c r="A18" s="17" t="s">
        <v>8373</v>
      </c>
      <c r="B18" s="10">
        <v>80</v>
      </c>
      <c r="C18" s="10">
        <v>381</v>
      </c>
      <c r="D18" s="10"/>
      <c r="E18" s="10">
        <v>477</v>
      </c>
      <c r="F18" s="10">
        <v>938</v>
      </c>
    </row>
    <row r="19" spans="1:6" x14ac:dyDescent="0.75">
      <c r="A19" s="20" t="s">
        <v>8374</v>
      </c>
      <c r="B19" s="10">
        <v>20</v>
      </c>
      <c r="C19" s="10">
        <v>149</v>
      </c>
      <c r="D19" s="10"/>
      <c r="E19" s="10">
        <v>183</v>
      </c>
      <c r="F19" s="10">
        <v>352</v>
      </c>
    </row>
    <row r="20" spans="1:6" x14ac:dyDescent="0.75">
      <c r="A20" s="20" t="s">
        <v>8375</v>
      </c>
      <c r="B20" s="10">
        <v>37</v>
      </c>
      <c r="C20" s="10">
        <v>114</v>
      </c>
      <c r="D20" s="10"/>
      <c r="E20" s="10">
        <v>183</v>
      </c>
      <c r="F20" s="10">
        <v>334</v>
      </c>
    </row>
    <row r="21" spans="1:6" x14ac:dyDescent="0.75">
      <c r="A21" s="20" t="s">
        <v>8382</v>
      </c>
      <c r="B21" s="10">
        <v>23</v>
      </c>
      <c r="C21" s="10">
        <v>118</v>
      </c>
      <c r="D21" s="10"/>
      <c r="E21" s="10">
        <v>111</v>
      </c>
      <c r="F21" s="10">
        <v>252</v>
      </c>
    </row>
    <row r="22" spans="1:6" x14ac:dyDescent="0.75">
      <c r="A22" s="17" t="s">
        <v>8361</v>
      </c>
      <c r="B22" s="10">
        <v>349</v>
      </c>
      <c r="C22" s="10">
        <v>1530</v>
      </c>
      <c r="D22" s="10">
        <v>50</v>
      </c>
      <c r="E22" s="10">
        <v>2185</v>
      </c>
      <c r="F22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8C7C5-81FC-4762-95FC-9C64BD08D996}">
  <dimension ref="A1:F9"/>
  <sheetViews>
    <sheetView workbookViewId="0">
      <selection activeCell="F5" sqref="F5"/>
    </sheetView>
  </sheetViews>
  <sheetFormatPr defaultRowHeight="14.75" x14ac:dyDescent="0.75"/>
  <cols>
    <col min="1" max="1" width="31.36328125" customWidth="1"/>
    <col min="2" max="2" width="45.26953125" customWidth="1"/>
    <col min="5" max="5" width="12.6328125" bestFit="1" customWidth="1"/>
    <col min="6" max="6" width="15.31640625" bestFit="1" customWidth="1"/>
  </cols>
  <sheetData>
    <row r="1" spans="1:6" x14ac:dyDescent="0.75">
      <c r="A1" s="21" t="s">
        <v>8384</v>
      </c>
      <c r="B1" s="21" t="s">
        <v>8385</v>
      </c>
      <c r="C1" s="21" t="s">
        <v>8386</v>
      </c>
      <c r="D1" s="21" t="s">
        <v>8387</v>
      </c>
      <c r="E1" s="25" t="s">
        <v>8388</v>
      </c>
      <c r="F1" s="24" t="s">
        <v>8307</v>
      </c>
    </row>
    <row r="2" spans="1:6" ht="44.25" x14ac:dyDescent="0.75">
      <c r="A2" s="21" t="s">
        <v>3473</v>
      </c>
      <c r="B2" s="22" t="str">
        <f>VLOOKUP(A2, Kickstarter!B:C,2,FALSE)</f>
        <v>Help us get actor-writer Ian Bonar's debut play - a hilarious, heartbreaking story of grief and loss - to the 2016 Edinburgh Fringe.</v>
      </c>
      <c r="C2" s="22">
        <f>VLOOKUP(A2, Kickstarter!B:E,3,FALSE)</f>
        <v>2000</v>
      </c>
      <c r="D2" s="22">
        <f>VLOOKUP($A2, Kickstarter!$B:E,4,FALSE)</f>
        <v>2020</v>
      </c>
      <c r="E2" s="22">
        <f>VLOOKUP($A2, Kickstarter!$B:L,11,FALSE)</f>
        <v>39</v>
      </c>
      <c r="F2" s="22">
        <f>VLOOKUP($A2, Kickstarter!$B:P,15,FALSE)</f>
        <v>51.79</v>
      </c>
    </row>
    <row r="3" spans="1:6" ht="44.25" x14ac:dyDescent="0.75">
      <c r="A3" s="21" t="s">
        <v>3616</v>
      </c>
      <c r="B3" s="22" t="str">
        <f>VLOOKUP(A3, Kickstarter!B:C,2,FALSE)</f>
        <v>The play yet to be described as "A surefire Edinburgh Fringe Festival Cult Hit". Coming to the Underbelly, Edinburgh, 5th-30th August.</v>
      </c>
      <c r="C3" s="22">
        <f>VLOOKUP(A3, Kickstarter!B:E,3,FALSE)</f>
        <v>2000</v>
      </c>
      <c r="D3" s="22">
        <f>VLOOKUP($A3, Kickstarter!$B:E,4,FALSE)</f>
        <v>2020</v>
      </c>
      <c r="E3" s="22">
        <f>VLOOKUP($A3, Kickstarter!$B:L,11,FALSE)</f>
        <v>56</v>
      </c>
      <c r="F3" s="22">
        <f>VLOOKUP($A3, Kickstarter!$B:P,15,FALSE)</f>
        <v>36.07</v>
      </c>
    </row>
    <row r="4" spans="1:6" ht="44.25" x14ac:dyDescent="0.75">
      <c r="A4" s="21" t="s">
        <v>3178</v>
      </c>
      <c r="B4" s="22" t="str">
        <f>VLOOKUP(A4, Kickstarter!B:C,2,FALSE)</f>
        <v>Cutting Off Kate Bush is a one-woman show written &amp; performed by Lucy Benson-Brown, premiering at the Edinburgh Fringe Festival 2014</v>
      </c>
      <c r="C4" s="22">
        <f>VLOOKUP(A4, Kickstarter!B:E,3,FALSE)</f>
        <v>1500</v>
      </c>
      <c r="D4" s="22">
        <f>VLOOKUP($A4, Kickstarter!$B:E,4,FALSE)</f>
        <v>2576</v>
      </c>
      <c r="E4" s="22">
        <f>VLOOKUP($A4, Kickstarter!$B:L,11,FALSE)</f>
        <v>78</v>
      </c>
      <c r="F4" s="22">
        <f>VLOOKUP($A4, Kickstarter!$B:P,15,FALSE)</f>
        <v>33.03</v>
      </c>
    </row>
    <row r="5" spans="1:6" ht="44.25" x14ac:dyDescent="0.75">
      <c r="A5" s="21" t="s">
        <v>3329</v>
      </c>
      <c r="B5" s="22" t="str">
        <f>VLOOKUP(A5, Kickstarter!B:C,2,FALSE)</f>
        <v>Jestia and Raedon is a brand new romantic comedy play going to the Edinburgh Fringe Festival this summer.</v>
      </c>
      <c r="C5" s="22">
        <f>VLOOKUP(A5, Kickstarter!B:E,3,FALSE)</f>
        <v>1000</v>
      </c>
      <c r="D5" s="22">
        <f>VLOOKUP($A5, Kickstarter!$B:E,4,FALSE)</f>
        <v>1168</v>
      </c>
      <c r="E5" s="22">
        <f>VLOOKUP($A5, Kickstarter!$B:L,11,FALSE)</f>
        <v>26</v>
      </c>
      <c r="F5" s="22">
        <f>VLOOKUP($A5, Kickstarter!$B:P,15,FALSE)</f>
        <v>44.92</v>
      </c>
    </row>
    <row r="6" spans="1:6" ht="44.25" x14ac:dyDescent="0.75">
      <c r="A6" s="21" t="s">
        <v>3221</v>
      </c>
      <c r="B6" s="22" t="str">
        <f>VLOOKUP(A6, Kickstarter!B:C,2,FALSE)</f>
        <v>A one-man show about love, loss, and motorways, written &amp; performed by Ben Norris. Help us get to the 2015 Edinburgh Fringe and beyond!</v>
      </c>
      <c r="C6" s="22">
        <f>VLOOKUP(A6, Kickstarter!B:E,3,FALSE)</f>
        <v>4000</v>
      </c>
      <c r="D6" s="22">
        <f>VLOOKUP($A6, Kickstarter!$B:E,4,FALSE)</f>
        <v>4137</v>
      </c>
      <c r="E6" s="22">
        <f>VLOOKUP($A6, Kickstarter!$B:L,11,FALSE)</f>
        <v>113</v>
      </c>
      <c r="F6" s="22">
        <f>VLOOKUP($A6, Kickstarter!$B:P,15,FALSE)</f>
        <v>36.61</v>
      </c>
    </row>
    <row r="7" spans="1:6" x14ac:dyDescent="0.75">
      <c r="C7" s="23"/>
    </row>
    <row r="8" spans="1:6" x14ac:dyDescent="0.75">
      <c r="C8" s="23"/>
    </row>
    <row r="9" spans="1:6" x14ac:dyDescent="0.75">
      <c r="C9" s="23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6EBBC-C71E-43E4-B172-F84693888C1B}">
  <dimension ref="A1:T413"/>
  <sheetViews>
    <sheetView topLeftCell="C1" zoomScale="70" zoomScaleNormal="70" workbookViewId="0">
      <selection activeCell="D2" sqref="D2"/>
    </sheetView>
  </sheetViews>
  <sheetFormatPr defaultRowHeight="14.75" x14ac:dyDescent="0.75"/>
  <cols>
    <col min="1" max="1" width="4.86328125" bestFit="1" customWidth="1"/>
    <col min="2" max="2" width="21.31640625" customWidth="1"/>
    <col min="3" max="3" width="45.54296875" customWidth="1"/>
    <col min="4" max="4" width="12.26953125" bestFit="1" customWidth="1"/>
    <col min="5" max="5" width="11.08984375" bestFit="1" customWidth="1"/>
    <col min="6" max="6" width="9" bestFit="1" customWidth="1"/>
    <col min="7" max="7" width="7.26953125" bestFit="1" customWidth="1"/>
    <col min="8" max="8" width="8.04296875" bestFit="1" customWidth="1"/>
    <col min="9" max="9" width="11.08984375" bestFit="1" customWidth="1"/>
    <col min="10" max="10" width="11.1328125" bestFit="1" customWidth="1"/>
    <col min="11" max="11" width="8.86328125" bestFit="1" customWidth="1"/>
    <col min="12" max="12" width="12.953125" bestFit="1" customWidth="1"/>
    <col min="13" max="13" width="8.2265625" bestFit="1" customWidth="1"/>
    <col min="14" max="14" width="23.04296875" bestFit="1" customWidth="1"/>
    <col min="15" max="15" width="17.1328125" bestFit="1" customWidth="1"/>
    <col min="16" max="16" width="16.08984375" bestFit="1" customWidth="1"/>
    <col min="17" max="17" width="8.2265625" bestFit="1" customWidth="1"/>
    <col min="18" max="18" width="11.2265625" bestFit="1" customWidth="1"/>
    <col min="19" max="19" width="11.81640625" bestFit="1" customWidth="1"/>
    <col min="20" max="20" width="10.54296875" bestFit="1" customWidth="1"/>
  </cols>
  <sheetData>
    <row r="1" spans="1:20" x14ac:dyDescent="0.7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5" t="s">
        <v>8359</v>
      </c>
      <c r="S1" s="19" t="s">
        <v>8365</v>
      </c>
      <c r="T1" s="19" t="s">
        <v>8366</v>
      </c>
    </row>
    <row r="2" spans="1:20" ht="44.25" x14ac:dyDescent="0.75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 s="12">
        <v>93.43</v>
      </c>
      <c r="Q2" s="14" t="s">
        <v>8315</v>
      </c>
      <c r="R2" t="s">
        <v>8316</v>
      </c>
      <c r="S2" s="18">
        <v>42646.092812499999</v>
      </c>
      <c r="T2" s="18">
        <v>42675.207638888889</v>
      </c>
    </row>
    <row r="3" spans="1:20" ht="29.5" x14ac:dyDescent="0.75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 s="12">
        <v>110.97</v>
      </c>
      <c r="Q3" s="14" t="s">
        <v>8315</v>
      </c>
      <c r="R3" t="s">
        <v>8316</v>
      </c>
      <c r="S3" s="18">
        <v>42430.040798611109</v>
      </c>
      <c r="T3" s="18">
        <v>42449.999131944445</v>
      </c>
    </row>
    <row r="4" spans="1:20" ht="44.25" x14ac:dyDescent="0.75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 s="12">
        <v>71.790000000000006</v>
      </c>
      <c r="Q4" s="14" t="s">
        <v>8315</v>
      </c>
      <c r="R4" t="s">
        <v>8316</v>
      </c>
      <c r="S4" s="18">
        <v>42238.13282407407</v>
      </c>
      <c r="T4" s="18">
        <v>42268.13282407407</v>
      </c>
    </row>
    <row r="5" spans="1:20" ht="44.25" x14ac:dyDescent="0.75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 s="12">
        <v>1000</v>
      </c>
      <c r="Q5" s="14" t="s">
        <v>8315</v>
      </c>
      <c r="R5" t="s">
        <v>8316</v>
      </c>
      <c r="S5" s="18">
        <v>41850.400937500002</v>
      </c>
      <c r="T5" s="18">
        <v>41895.400937500002</v>
      </c>
    </row>
    <row r="6" spans="1:20" ht="44.25" x14ac:dyDescent="0.75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 s="12">
        <v>63.83</v>
      </c>
      <c r="Q6" s="14" t="s">
        <v>8315</v>
      </c>
      <c r="R6" t="s">
        <v>8316</v>
      </c>
      <c r="S6" s="18">
        <v>42753.205625000002</v>
      </c>
      <c r="T6" s="18">
        <v>42783.670138888891</v>
      </c>
    </row>
    <row r="7" spans="1:20" ht="29.5" x14ac:dyDescent="0.75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 s="12">
        <v>44.33</v>
      </c>
      <c r="Q7" s="14" t="s">
        <v>8315</v>
      </c>
      <c r="R7" t="s">
        <v>8316</v>
      </c>
      <c r="S7" s="18">
        <v>42155.920219907406</v>
      </c>
      <c r="T7" s="18">
        <v>42176.888888888891</v>
      </c>
    </row>
    <row r="8" spans="1:20" ht="44.25" x14ac:dyDescent="0.75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 s="12">
        <v>126.55</v>
      </c>
      <c r="Q8" s="14" t="s">
        <v>8315</v>
      </c>
      <c r="R8" t="s">
        <v>8316</v>
      </c>
      <c r="S8" s="18">
        <v>42157.591064814813</v>
      </c>
      <c r="T8" s="18">
        <v>42179.083333333328</v>
      </c>
    </row>
    <row r="9" spans="1:20" ht="44.25" x14ac:dyDescent="0.75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 s="12">
        <v>129.03</v>
      </c>
      <c r="Q9" s="14" t="s">
        <v>8315</v>
      </c>
      <c r="R9" t="s">
        <v>8316</v>
      </c>
      <c r="S9" s="18">
        <v>42676.065150462964</v>
      </c>
      <c r="T9" s="18">
        <v>42721.290972222225</v>
      </c>
    </row>
    <row r="10" spans="1:20" ht="44.25" x14ac:dyDescent="0.75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 s="12">
        <v>71.239999999999995</v>
      </c>
      <c r="Q10" s="14" t="s">
        <v>8315</v>
      </c>
      <c r="R10" t="s">
        <v>8316</v>
      </c>
      <c r="S10" s="18">
        <v>42473.007037037038</v>
      </c>
      <c r="T10" s="18">
        <v>42503.007037037038</v>
      </c>
    </row>
    <row r="11" spans="1:20" ht="44.25" x14ac:dyDescent="0.75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 s="12">
        <v>40.85</v>
      </c>
      <c r="Q11" s="14" t="s">
        <v>8315</v>
      </c>
      <c r="R11" t="s">
        <v>8316</v>
      </c>
      <c r="S11" s="18">
        <v>42282.768414351856</v>
      </c>
      <c r="T11" s="18">
        <v>42312.810081018513</v>
      </c>
    </row>
    <row r="12" spans="1:20" ht="44.25" x14ac:dyDescent="0.75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 s="12">
        <v>252.02</v>
      </c>
      <c r="Q12" s="14" t="s">
        <v>8315</v>
      </c>
      <c r="R12" t="s">
        <v>8316</v>
      </c>
      <c r="S12" s="18">
        <v>42473.794710648144</v>
      </c>
      <c r="T12" s="18">
        <v>42503.794710648144</v>
      </c>
    </row>
    <row r="13" spans="1:20" ht="44.25" x14ac:dyDescent="0.75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 s="12">
        <v>65.16</v>
      </c>
      <c r="Q13" s="14" t="s">
        <v>8315</v>
      </c>
      <c r="R13" t="s">
        <v>8316</v>
      </c>
      <c r="S13" s="18">
        <v>42712.23474537037</v>
      </c>
      <c r="T13" s="18">
        <v>42735.707638888889</v>
      </c>
    </row>
    <row r="14" spans="1:20" ht="44.25" x14ac:dyDescent="0.75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 s="12">
        <v>65.87</v>
      </c>
      <c r="Q14" s="14" t="s">
        <v>8315</v>
      </c>
      <c r="R14" t="s">
        <v>8316</v>
      </c>
      <c r="S14" s="18">
        <v>42561.154664351852</v>
      </c>
      <c r="T14" s="18">
        <v>42592.166666666672</v>
      </c>
    </row>
    <row r="15" spans="1:20" ht="29.5" x14ac:dyDescent="0.75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 s="12">
        <v>36.08</v>
      </c>
      <c r="Q15" s="14" t="s">
        <v>8315</v>
      </c>
      <c r="R15" t="s">
        <v>8316</v>
      </c>
      <c r="S15" s="18">
        <v>42709.134780092587</v>
      </c>
      <c r="T15" s="18">
        <v>42739.134780092587</v>
      </c>
    </row>
    <row r="16" spans="1:20" ht="29.5" x14ac:dyDescent="0.75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 s="12">
        <v>44.19</v>
      </c>
      <c r="Q16" s="14" t="s">
        <v>8315</v>
      </c>
      <c r="R16" t="s">
        <v>8316</v>
      </c>
      <c r="S16" s="18">
        <v>42086.614942129629</v>
      </c>
      <c r="T16" s="18">
        <v>42117.290972222225</v>
      </c>
    </row>
    <row r="17" spans="1:20" ht="44.25" x14ac:dyDescent="0.75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 s="12">
        <v>104.07</v>
      </c>
      <c r="Q17" s="14" t="s">
        <v>8315</v>
      </c>
      <c r="R17" t="s">
        <v>8316</v>
      </c>
      <c r="S17" s="18">
        <v>42064.652673611112</v>
      </c>
      <c r="T17" s="18">
        <v>42101.291666666672</v>
      </c>
    </row>
    <row r="18" spans="1:20" ht="44.25" x14ac:dyDescent="0.75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 s="12">
        <v>127.79</v>
      </c>
      <c r="Q18" s="14" t="s">
        <v>8315</v>
      </c>
      <c r="R18" t="s">
        <v>8316</v>
      </c>
      <c r="S18" s="18">
        <v>42292.701053240744</v>
      </c>
      <c r="T18" s="18">
        <v>42322.742719907401</v>
      </c>
    </row>
    <row r="19" spans="1:20" ht="44.25" x14ac:dyDescent="0.75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 s="12">
        <v>92.04</v>
      </c>
      <c r="Q19" s="14" t="s">
        <v>8315</v>
      </c>
      <c r="R19" t="s">
        <v>8316</v>
      </c>
      <c r="S19" s="18">
        <v>42461.747199074074</v>
      </c>
      <c r="T19" s="18">
        <v>42491.747199074074</v>
      </c>
    </row>
    <row r="20" spans="1:20" ht="44.25" x14ac:dyDescent="0.75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 s="12">
        <v>135.63</v>
      </c>
      <c r="Q20" s="14" t="s">
        <v>8315</v>
      </c>
      <c r="R20" t="s">
        <v>8316</v>
      </c>
      <c r="S20" s="18">
        <v>42169.814340277779</v>
      </c>
      <c r="T20" s="18">
        <v>42199.814340277779</v>
      </c>
    </row>
    <row r="21" spans="1:20" ht="44.25" x14ac:dyDescent="0.75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 s="12">
        <v>168.75</v>
      </c>
      <c r="Q21" s="14" t="s">
        <v>8315</v>
      </c>
      <c r="R21" t="s">
        <v>8316</v>
      </c>
      <c r="S21" s="18">
        <v>42483.675208333334</v>
      </c>
      <c r="T21" s="18">
        <v>42522.789583333331</v>
      </c>
    </row>
    <row r="22" spans="1:20" ht="44.25" x14ac:dyDescent="0.75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 s="12">
        <v>70.86</v>
      </c>
      <c r="Q22" s="14" t="s">
        <v>8315</v>
      </c>
      <c r="R22" t="s">
        <v>8316</v>
      </c>
      <c r="S22" s="18">
        <v>42195.749745370369</v>
      </c>
      <c r="T22" s="18">
        <v>42206.125</v>
      </c>
    </row>
    <row r="23" spans="1:20" ht="44.25" x14ac:dyDescent="0.75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 s="12">
        <v>50</v>
      </c>
      <c r="Q23" s="14" t="s">
        <v>8315</v>
      </c>
      <c r="R23" t="s">
        <v>8316</v>
      </c>
      <c r="S23" s="18">
        <v>42675.057997685188</v>
      </c>
      <c r="T23" s="18">
        <v>42705.099664351852</v>
      </c>
    </row>
    <row r="24" spans="1:20" ht="44.25" x14ac:dyDescent="0.75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 s="12">
        <v>47</v>
      </c>
      <c r="Q24" s="14" t="s">
        <v>8315</v>
      </c>
      <c r="R24" t="s">
        <v>8316</v>
      </c>
      <c r="S24" s="18">
        <v>42018.94159722222</v>
      </c>
      <c r="T24" s="18">
        <v>42047.291666666672</v>
      </c>
    </row>
    <row r="25" spans="1:20" ht="44.25" x14ac:dyDescent="0.75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 s="12">
        <v>66.67</v>
      </c>
      <c r="Q25" s="14" t="s">
        <v>8315</v>
      </c>
      <c r="R25" t="s">
        <v>8316</v>
      </c>
      <c r="S25" s="18">
        <v>42026.924976851849</v>
      </c>
      <c r="T25" s="18">
        <v>42052.207638888889</v>
      </c>
    </row>
    <row r="26" spans="1:20" ht="44.25" x14ac:dyDescent="0.75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 s="12">
        <v>66.11</v>
      </c>
      <c r="Q26" s="14" t="s">
        <v>8315</v>
      </c>
      <c r="R26" t="s">
        <v>8316</v>
      </c>
      <c r="S26" s="18">
        <v>41920.787534722222</v>
      </c>
      <c r="T26" s="18">
        <v>41941.787534722222</v>
      </c>
    </row>
    <row r="27" spans="1:20" ht="44.25" x14ac:dyDescent="0.75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 s="12">
        <v>36.86</v>
      </c>
      <c r="Q27" s="14" t="s">
        <v>8315</v>
      </c>
      <c r="R27" t="s">
        <v>8316</v>
      </c>
      <c r="S27" s="18">
        <v>42558.189432870371</v>
      </c>
      <c r="T27" s="18">
        <v>42587.875</v>
      </c>
    </row>
    <row r="28" spans="1:20" ht="59" x14ac:dyDescent="0.75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 s="12">
        <v>31.5</v>
      </c>
      <c r="Q28" s="14" t="s">
        <v>8315</v>
      </c>
      <c r="R28" t="s">
        <v>8316</v>
      </c>
      <c r="S28" s="18">
        <v>41808.198518518519</v>
      </c>
      <c r="T28" s="18">
        <v>41838.198518518519</v>
      </c>
    </row>
    <row r="29" spans="1:20" ht="29.5" x14ac:dyDescent="0.75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 s="12">
        <v>102.5</v>
      </c>
      <c r="Q29" s="14" t="s">
        <v>8315</v>
      </c>
      <c r="R29" t="s">
        <v>8316</v>
      </c>
      <c r="S29" s="18">
        <v>42550.701886574068</v>
      </c>
      <c r="T29" s="18">
        <v>42580.701886574068</v>
      </c>
    </row>
    <row r="30" spans="1:20" ht="29.5" x14ac:dyDescent="0.75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 s="12">
        <v>126.46</v>
      </c>
      <c r="Q30" s="14" t="s">
        <v>8315</v>
      </c>
      <c r="R30" t="s">
        <v>8316</v>
      </c>
      <c r="S30" s="18">
        <v>42056.013124999998</v>
      </c>
      <c r="T30" s="18">
        <v>42075.166666666672</v>
      </c>
    </row>
    <row r="31" spans="1:20" ht="44.25" x14ac:dyDescent="0.75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 s="12">
        <v>47.88</v>
      </c>
      <c r="Q31" s="14" t="s">
        <v>8315</v>
      </c>
      <c r="R31" t="s">
        <v>8316</v>
      </c>
      <c r="S31" s="18">
        <v>42016.938692129625</v>
      </c>
      <c r="T31" s="18">
        <v>42046.938692129625</v>
      </c>
    </row>
    <row r="32" spans="1:20" ht="44.25" x14ac:dyDescent="0.75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 s="12">
        <v>73.209999999999994</v>
      </c>
      <c r="Q32" s="14" t="s">
        <v>8315</v>
      </c>
      <c r="R32" t="s">
        <v>8316</v>
      </c>
      <c r="S32" s="18">
        <v>42591.899988425925</v>
      </c>
      <c r="T32" s="18">
        <v>42622.166666666672</v>
      </c>
    </row>
    <row r="33" spans="1:20" ht="44.25" x14ac:dyDescent="0.75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 s="12">
        <v>89.67</v>
      </c>
      <c r="Q33" s="14" t="s">
        <v>8315</v>
      </c>
      <c r="R33" t="s">
        <v>8316</v>
      </c>
      <c r="S33" s="18">
        <v>42183.231006944443</v>
      </c>
      <c r="T33" s="18">
        <v>42228.231006944443</v>
      </c>
    </row>
    <row r="34" spans="1:20" ht="44.25" x14ac:dyDescent="0.75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 s="12">
        <v>36.5</v>
      </c>
      <c r="Q34" s="14" t="s">
        <v>8315</v>
      </c>
      <c r="R34" t="s">
        <v>8316</v>
      </c>
      <c r="S34" s="18">
        <v>41780.525937500002</v>
      </c>
      <c r="T34" s="18">
        <v>41796.958333333336</v>
      </c>
    </row>
    <row r="35" spans="1:20" ht="44.25" x14ac:dyDescent="0.75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 s="12">
        <v>90.74</v>
      </c>
      <c r="Q35" s="14" t="s">
        <v>8315</v>
      </c>
      <c r="R35" t="s">
        <v>8316</v>
      </c>
      <c r="S35" s="18">
        <v>42158.065694444449</v>
      </c>
      <c r="T35" s="18">
        <v>42201</v>
      </c>
    </row>
    <row r="36" spans="1:20" ht="29.5" x14ac:dyDescent="0.75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 s="12">
        <v>67.739999999999995</v>
      </c>
      <c r="Q36" s="14" t="s">
        <v>8315</v>
      </c>
      <c r="R36" t="s">
        <v>8316</v>
      </c>
      <c r="S36" s="18">
        <v>42154.873124999998</v>
      </c>
      <c r="T36" s="18">
        <v>42184.873124999998</v>
      </c>
    </row>
    <row r="37" spans="1:20" ht="44.25" x14ac:dyDescent="0.75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 s="12">
        <v>65.38</v>
      </c>
      <c r="Q37" s="14" t="s">
        <v>8315</v>
      </c>
      <c r="R37" t="s">
        <v>8316</v>
      </c>
      <c r="S37" s="18">
        <v>42208.84646990741</v>
      </c>
      <c r="T37" s="18">
        <v>42238.84646990741</v>
      </c>
    </row>
    <row r="38" spans="1:20" ht="44.25" x14ac:dyDescent="0.75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 s="12">
        <v>121.9</v>
      </c>
      <c r="Q38" s="14" t="s">
        <v>8315</v>
      </c>
      <c r="R38" t="s">
        <v>8316</v>
      </c>
      <c r="S38" s="18">
        <v>42451.496817129635</v>
      </c>
      <c r="T38" s="18">
        <v>42459.610416666663</v>
      </c>
    </row>
    <row r="39" spans="1:20" ht="44.25" x14ac:dyDescent="0.75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 s="12">
        <v>47.46</v>
      </c>
      <c r="Q39" s="14" t="s">
        <v>8315</v>
      </c>
      <c r="R39" t="s">
        <v>8316</v>
      </c>
      <c r="S39" s="18">
        <v>41759.13962962963</v>
      </c>
      <c r="T39" s="18">
        <v>41791.165972222225</v>
      </c>
    </row>
    <row r="40" spans="1:20" ht="44.25" x14ac:dyDescent="0.75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 s="12">
        <v>37.21</v>
      </c>
      <c r="Q40" s="14" t="s">
        <v>8315</v>
      </c>
      <c r="R40" t="s">
        <v>8316</v>
      </c>
      <c r="S40" s="18">
        <v>42693.742604166662</v>
      </c>
      <c r="T40" s="18">
        <v>42718.742604166662</v>
      </c>
    </row>
    <row r="41" spans="1:20" ht="44.25" x14ac:dyDescent="0.75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 s="12">
        <v>103.95</v>
      </c>
      <c r="Q41" s="14" t="s">
        <v>8315</v>
      </c>
      <c r="R41" t="s">
        <v>8316</v>
      </c>
      <c r="S41" s="18">
        <v>42250.598217592589</v>
      </c>
      <c r="T41" s="18">
        <v>42270.598217592589</v>
      </c>
    </row>
    <row r="42" spans="1:20" ht="44.25" x14ac:dyDescent="0.75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 s="12">
        <v>63.83</v>
      </c>
      <c r="Q42" s="14" t="s">
        <v>8315</v>
      </c>
      <c r="R42" t="s">
        <v>8316</v>
      </c>
      <c r="S42" s="18">
        <v>42060.683935185181</v>
      </c>
      <c r="T42" s="18">
        <v>42090.642268518524</v>
      </c>
    </row>
    <row r="43" spans="1:20" ht="29.5" x14ac:dyDescent="0.75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 s="12">
        <v>50.67</v>
      </c>
      <c r="Q43" s="14" t="s">
        <v>8315</v>
      </c>
      <c r="R43" t="s">
        <v>8316</v>
      </c>
      <c r="S43" s="18">
        <v>42136.270787037036</v>
      </c>
      <c r="T43" s="18">
        <v>42168.071527777778</v>
      </c>
    </row>
    <row r="44" spans="1:20" ht="44.25" x14ac:dyDescent="0.75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 s="12">
        <v>113.42</v>
      </c>
      <c r="Q44" s="14" t="s">
        <v>8315</v>
      </c>
      <c r="R44" t="s">
        <v>8316</v>
      </c>
      <c r="S44" s="18">
        <v>42171.034861111111</v>
      </c>
      <c r="T44" s="18">
        <v>42195.291666666672</v>
      </c>
    </row>
    <row r="45" spans="1:20" ht="44.25" x14ac:dyDescent="0.75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 s="12">
        <v>104.57</v>
      </c>
      <c r="Q45" s="14" t="s">
        <v>8315</v>
      </c>
      <c r="R45" t="s">
        <v>8316</v>
      </c>
      <c r="S45" s="18">
        <v>42494.683634259258</v>
      </c>
      <c r="T45" s="18">
        <v>42524.6875</v>
      </c>
    </row>
    <row r="46" spans="1:20" ht="29.5" x14ac:dyDescent="0.75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 s="12">
        <v>272.73</v>
      </c>
      <c r="Q46" s="14" t="s">
        <v>8315</v>
      </c>
      <c r="R46" t="s">
        <v>8316</v>
      </c>
      <c r="S46" s="18">
        <v>41758.839675925927</v>
      </c>
      <c r="T46" s="18">
        <v>41771.165972222225</v>
      </c>
    </row>
    <row r="47" spans="1:20" ht="29.5" x14ac:dyDescent="0.75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 s="12">
        <v>63.85</v>
      </c>
      <c r="Q47" s="14" t="s">
        <v>8315</v>
      </c>
      <c r="R47" t="s">
        <v>8316</v>
      </c>
      <c r="S47" s="18">
        <v>42171.824884259258</v>
      </c>
      <c r="T47" s="18">
        <v>42201.824884259258</v>
      </c>
    </row>
    <row r="48" spans="1:20" x14ac:dyDescent="0.75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 s="12">
        <v>83.51</v>
      </c>
      <c r="Q48" s="14" t="s">
        <v>8315</v>
      </c>
      <c r="R48" t="s">
        <v>8316</v>
      </c>
      <c r="S48" s="18">
        <v>42268.127696759257</v>
      </c>
      <c r="T48" s="18">
        <v>42288.083333333328</v>
      </c>
    </row>
    <row r="49" spans="1:20" ht="44.25" x14ac:dyDescent="0.75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 s="12">
        <v>44.09</v>
      </c>
      <c r="Q49" s="14" t="s">
        <v>8315</v>
      </c>
      <c r="R49" t="s">
        <v>8316</v>
      </c>
      <c r="S49" s="18">
        <v>42746.261782407411</v>
      </c>
      <c r="T49" s="18">
        <v>42784.207638888889</v>
      </c>
    </row>
    <row r="50" spans="1:20" ht="59" x14ac:dyDescent="0.75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 s="12">
        <v>44.54</v>
      </c>
      <c r="Q50" s="14" t="s">
        <v>8315</v>
      </c>
      <c r="R50" t="s">
        <v>8316</v>
      </c>
      <c r="S50" s="18">
        <v>41842.607592592591</v>
      </c>
      <c r="T50" s="18">
        <v>41864.916666666664</v>
      </c>
    </row>
    <row r="51" spans="1:20" ht="44.25" x14ac:dyDescent="0.75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 s="12">
        <v>125.81</v>
      </c>
      <c r="Q51" s="14" t="s">
        <v>8315</v>
      </c>
      <c r="R51" t="s">
        <v>8316</v>
      </c>
      <c r="S51" s="18">
        <v>41853.240208333329</v>
      </c>
      <c r="T51" s="18">
        <v>41876.207638888889</v>
      </c>
    </row>
    <row r="52" spans="1:20" ht="44.25" x14ac:dyDescent="0.75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 s="12">
        <v>50.75</v>
      </c>
      <c r="Q52" s="14" t="s">
        <v>8315</v>
      </c>
      <c r="R52" t="s">
        <v>8316</v>
      </c>
      <c r="S52" s="18">
        <v>42061.212488425925</v>
      </c>
      <c r="T52" s="18">
        <v>42089.166666666672</v>
      </c>
    </row>
    <row r="53" spans="1:20" ht="44.25" x14ac:dyDescent="0.75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 s="12">
        <v>60.9</v>
      </c>
      <c r="Q53" s="14" t="s">
        <v>8315</v>
      </c>
      <c r="R53" t="s">
        <v>8316</v>
      </c>
      <c r="S53" s="18">
        <v>42036.24428240741</v>
      </c>
      <c r="T53" s="18">
        <v>42064.290972222225</v>
      </c>
    </row>
    <row r="54" spans="1:20" ht="44.25" x14ac:dyDescent="0.75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 s="12">
        <v>109.03</v>
      </c>
      <c r="Q54" s="14" t="s">
        <v>8315</v>
      </c>
      <c r="R54" t="s">
        <v>8316</v>
      </c>
      <c r="S54" s="18">
        <v>42157.470185185186</v>
      </c>
      <c r="T54" s="18">
        <v>42187.470185185186</v>
      </c>
    </row>
    <row r="55" spans="1:20" ht="44.25" x14ac:dyDescent="0.75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 s="12">
        <v>25.69</v>
      </c>
      <c r="Q55" s="14" t="s">
        <v>8315</v>
      </c>
      <c r="R55" t="s">
        <v>8316</v>
      </c>
      <c r="S55" s="18">
        <v>41827.909942129627</v>
      </c>
      <c r="T55" s="18">
        <v>41857.897222222222</v>
      </c>
    </row>
    <row r="56" spans="1:20" ht="44.25" x14ac:dyDescent="0.75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 s="12">
        <v>41.92</v>
      </c>
      <c r="Q56" s="14" t="s">
        <v>8315</v>
      </c>
      <c r="R56" t="s">
        <v>8316</v>
      </c>
      <c r="S56" s="18">
        <v>42162.729548611111</v>
      </c>
      <c r="T56" s="18">
        <v>42192.729548611111</v>
      </c>
    </row>
    <row r="57" spans="1:20" ht="44.25" x14ac:dyDescent="0.75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 s="12">
        <v>88.77</v>
      </c>
      <c r="Q57" s="14" t="s">
        <v>8315</v>
      </c>
      <c r="R57" t="s">
        <v>8316</v>
      </c>
      <c r="S57" s="18">
        <v>42233.738564814819</v>
      </c>
      <c r="T57" s="18">
        <v>42263.738564814819</v>
      </c>
    </row>
    <row r="58" spans="1:20" ht="44.25" x14ac:dyDescent="0.75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 s="12">
        <v>80.23</v>
      </c>
      <c r="Q58" s="14" t="s">
        <v>8315</v>
      </c>
      <c r="R58" t="s">
        <v>8316</v>
      </c>
      <c r="S58" s="18">
        <v>42042.197824074072</v>
      </c>
      <c r="T58" s="18">
        <v>42072.156157407408</v>
      </c>
    </row>
    <row r="59" spans="1:20" ht="44.25" x14ac:dyDescent="0.75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 s="12">
        <v>78.94</v>
      </c>
      <c r="Q59" s="14" t="s">
        <v>8315</v>
      </c>
      <c r="R59" t="s">
        <v>8316</v>
      </c>
      <c r="S59" s="18">
        <v>42585.523842592593</v>
      </c>
      <c r="T59" s="18">
        <v>42599.165972222225</v>
      </c>
    </row>
    <row r="60" spans="1:20" ht="44.25" x14ac:dyDescent="0.75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 s="12">
        <v>69.89</v>
      </c>
      <c r="Q60" s="14" t="s">
        <v>8315</v>
      </c>
      <c r="R60" t="s">
        <v>8316</v>
      </c>
      <c r="S60" s="18">
        <v>41808.669571759259</v>
      </c>
      <c r="T60" s="18">
        <v>41838.669571759259</v>
      </c>
    </row>
    <row r="61" spans="1:20" ht="44.25" x14ac:dyDescent="0.75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 s="12">
        <v>74.53</v>
      </c>
      <c r="Q61" s="14" t="s">
        <v>8315</v>
      </c>
      <c r="R61" t="s">
        <v>8316</v>
      </c>
      <c r="S61" s="18">
        <v>41852.658310185187</v>
      </c>
      <c r="T61" s="18">
        <v>41882.658310185187</v>
      </c>
    </row>
    <row r="62" spans="1:20" ht="29.5" x14ac:dyDescent="0.75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 s="12">
        <v>123.94</v>
      </c>
      <c r="Q62" s="14" t="s">
        <v>8315</v>
      </c>
      <c r="R62" t="s">
        <v>8316</v>
      </c>
      <c r="S62" s="18">
        <v>42694.110185185185</v>
      </c>
      <c r="T62" s="18">
        <v>42709.041666666672</v>
      </c>
    </row>
    <row r="63" spans="1:20" ht="44.25" x14ac:dyDescent="0.75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 s="12">
        <v>264.85000000000002</v>
      </c>
      <c r="Q63" s="14" t="s">
        <v>8315</v>
      </c>
      <c r="R63" t="s">
        <v>8316</v>
      </c>
      <c r="S63" s="18">
        <v>42341.818379629629</v>
      </c>
      <c r="T63" s="18">
        <v>42370.166666666672</v>
      </c>
    </row>
    <row r="64" spans="1:20" ht="44.25" x14ac:dyDescent="0.75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 s="12">
        <v>58.62</v>
      </c>
      <c r="Q64" s="14" t="s">
        <v>8315</v>
      </c>
      <c r="R64" t="s">
        <v>8316</v>
      </c>
      <c r="S64" s="18">
        <v>41880.061006944445</v>
      </c>
      <c r="T64" s="18">
        <v>41908.065972222219</v>
      </c>
    </row>
    <row r="65" spans="1:20" ht="44.25" x14ac:dyDescent="0.75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 s="12">
        <v>70.88</v>
      </c>
      <c r="Q65" s="14" t="s">
        <v>8315</v>
      </c>
      <c r="R65" t="s">
        <v>8316</v>
      </c>
      <c r="S65" s="18">
        <v>41941.683865740742</v>
      </c>
      <c r="T65" s="18">
        <v>41970.125</v>
      </c>
    </row>
    <row r="66" spans="1:20" ht="59" x14ac:dyDescent="0.75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 s="12">
        <v>113.57</v>
      </c>
      <c r="Q66" s="14" t="s">
        <v>8315</v>
      </c>
      <c r="R66" t="s">
        <v>8316</v>
      </c>
      <c r="S66" s="18">
        <v>42026.88118055556</v>
      </c>
      <c r="T66" s="18">
        <v>42086.093055555553</v>
      </c>
    </row>
    <row r="67" spans="1:20" ht="44.25" x14ac:dyDescent="0.75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 s="12">
        <v>60.69</v>
      </c>
      <c r="Q67" s="14" t="s">
        <v>8315</v>
      </c>
      <c r="R67" t="s">
        <v>8316</v>
      </c>
      <c r="S67" s="18">
        <v>41922.640590277777</v>
      </c>
      <c r="T67" s="18">
        <v>41932.249305555553</v>
      </c>
    </row>
    <row r="68" spans="1:20" ht="44.25" x14ac:dyDescent="0.75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 s="12">
        <v>110.22</v>
      </c>
      <c r="Q68" s="14" t="s">
        <v>8315</v>
      </c>
      <c r="R68" t="s">
        <v>8316</v>
      </c>
      <c r="S68" s="18">
        <v>41993.824340277773</v>
      </c>
      <c r="T68" s="18">
        <v>42010.25</v>
      </c>
    </row>
    <row r="69" spans="1:20" ht="29.5" x14ac:dyDescent="0.75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 s="12">
        <v>136.46</v>
      </c>
      <c r="Q69" s="14" t="s">
        <v>8315</v>
      </c>
      <c r="R69" t="s">
        <v>8316</v>
      </c>
      <c r="S69" s="18">
        <v>42219.915856481486</v>
      </c>
      <c r="T69" s="18">
        <v>42240.083333333328</v>
      </c>
    </row>
    <row r="70" spans="1:20" ht="44.25" x14ac:dyDescent="0.75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 s="12">
        <v>110.35</v>
      </c>
      <c r="Q70" s="14" t="s">
        <v>8315</v>
      </c>
      <c r="R70" t="s">
        <v>8316</v>
      </c>
      <c r="S70" s="18">
        <v>41909.969386574077</v>
      </c>
      <c r="T70" s="18">
        <v>41950.011053240742</v>
      </c>
    </row>
    <row r="71" spans="1:20" ht="44.25" x14ac:dyDescent="0.75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 s="12">
        <v>41.42</v>
      </c>
      <c r="Q71" s="14" t="s">
        <v>8315</v>
      </c>
      <c r="R71" t="s">
        <v>8316</v>
      </c>
      <c r="S71" s="18">
        <v>41891.665324074071</v>
      </c>
      <c r="T71" s="18">
        <v>41913.166666666664</v>
      </c>
    </row>
    <row r="72" spans="1:20" ht="44.25" x14ac:dyDescent="0.75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 s="12">
        <v>52</v>
      </c>
      <c r="Q72" s="14" t="s">
        <v>8315</v>
      </c>
      <c r="R72" t="s">
        <v>8316</v>
      </c>
      <c r="S72" s="18">
        <v>41226.017361111109</v>
      </c>
      <c r="T72" s="18">
        <v>41250.083333333336</v>
      </c>
    </row>
    <row r="73" spans="1:20" ht="59" x14ac:dyDescent="0.75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 s="12">
        <v>33.99</v>
      </c>
      <c r="Q73" s="14" t="s">
        <v>8315</v>
      </c>
      <c r="R73" t="s">
        <v>8316</v>
      </c>
      <c r="S73" s="18">
        <v>40478.263923611114</v>
      </c>
      <c r="T73" s="18">
        <v>40568.166666666664</v>
      </c>
    </row>
    <row r="74" spans="1:20" ht="29.5" x14ac:dyDescent="0.75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 s="12">
        <v>103.35</v>
      </c>
      <c r="Q74" s="14" t="s">
        <v>8315</v>
      </c>
      <c r="R74" t="s">
        <v>8316</v>
      </c>
      <c r="S74" s="18">
        <v>41862.83997685185</v>
      </c>
      <c r="T74" s="18">
        <v>41892.83997685185</v>
      </c>
    </row>
    <row r="75" spans="1:20" ht="44.25" x14ac:dyDescent="0.75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 s="12">
        <v>41.77</v>
      </c>
      <c r="Q75" s="14" t="s">
        <v>8315</v>
      </c>
      <c r="R75" t="s">
        <v>8316</v>
      </c>
      <c r="S75" s="18">
        <v>40633.154363425929</v>
      </c>
      <c r="T75" s="18">
        <v>40664.207638888889</v>
      </c>
    </row>
    <row r="76" spans="1:20" ht="44.25" x14ac:dyDescent="0.75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 s="12">
        <v>64.27</v>
      </c>
      <c r="Q76" s="14" t="s">
        <v>8315</v>
      </c>
      <c r="R76" t="s">
        <v>8316</v>
      </c>
      <c r="S76" s="18">
        <v>40970.875671296293</v>
      </c>
      <c r="T76" s="18">
        <v>41000.834004629629</v>
      </c>
    </row>
    <row r="77" spans="1:20" ht="44.25" x14ac:dyDescent="0.75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 s="12">
        <v>62.92</v>
      </c>
      <c r="Q77" s="14" t="s">
        <v>8315</v>
      </c>
      <c r="R77" t="s">
        <v>8316</v>
      </c>
      <c r="S77" s="18">
        <v>41026.953055555554</v>
      </c>
      <c r="T77" s="18">
        <v>41061.953055555554</v>
      </c>
    </row>
    <row r="78" spans="1:20" ht="29.5" x14ac:dyDescent="0.75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 s="12">
        <v>98.54</v>
      </c>
      <c r="Q78" s="14" t="s">
        <v>8315</v>
      </c>
      <c r="R78" t="s">
        <v>8316</v>
      </c>
      <c r="S78" s="18">
        <v>41829.788252314815</v>
      </c>
      <c r="T78" s="18">
        <v>41839.208333333336</v>
      </c>
    </row>
    <row r="79" spans="1:20" x14ac:dyDescent="0.75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 s="12">
        <v>82.61</v>
      </c>
      <c r="Q79" s="14" t="s">
        <v>8315</v>
      </c>
      <c r="R79" t="s">
        <v>8316</v>
      </c>
      <c r="S79" s="18">
        <v>41447.839722222219</v>
      </c>
      <c r="T79" s="18">
        <v>41477.839722222219</v>
      </c>
    </row>
    <row r="80" spans="1:20" ht="29.5" x14ac:dyDescent="0.75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 s="12">
        <v>38.5</v>
      </c>
      <c r="Q80" s="14" t="s">
        <v>8315</v>
      </c>
      <c r="R80" t="s">
        <v>8316</v>
      </c>
      <c r="S80" s="18">
        <v>40884.066678240742</v>
      </c>
      <c r="T80" s="18">
        <v>40926.958333333336</v>
      </c>
    </row>
    <row r="81" spans="1:20" ht="44.25" x14ac:dyDescent="0.75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 s="12">
        <v>80.16</v>
      </c>
      <c r="Q81" s="14" t="s">
        <v>8315</v>
      </c>
      <c r="R81" t="s">
        <v>8316</v>
      </c>
      <c r="S81" s="18">
        <v>41841.26489583333</v>
      </c>
      <c r="T81" s="18">
        <v>41864.207638888889</v>
      </c>
    </row>
    <row r="82" spans="1:20" ht="44.25" x14ac:dyDescent="0.75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 s="12">
        <v>80.73</v>
      </c>
      <c r="Q82" s="14" t="s">
        <v>8315</v>
      </c>
      <c r="R82" t="s">
        <v>8316</v>
      </c>
      <c r="S82" s="18">
        <v>41799.685902777775</v>
      </c>
      <c r="T82" s="18">
        <v>41827.083333333336</v>
      </c>
    </row>
    <row r="83" spans="1:20" ht="44.25" x14ac:dyDescent="0.75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 s="12">
        <v>200.69</v>
      </c>
      <c r="Q83" s="14" t="s">
        <v>8315</v>
      </c>
      <c r="R83" t="s">
        <v>8316</v>
      </c>
      <c r="S83" s="18">
        <v>41775.753761574073</v>
      </c>
      <c r="T83" s="18">
        <v>41805.753761574073</v>
      </c>
    </row>
    <row r="84" spans="1:20" ht="59" x14ac:dyDescent="0.75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 s="12">
        <v>37.590000000000003</v>
      </c>
      <c r="Q84" s="14" t="s">
        <v>8315</v>
      </c>
      <c r="R84" t="s">
        <v>8316</v>
      </c>
      <c r="S84" s="18">
        <v>41766.80572916667</v>
      </c>
      <c r="T84" s="18">
        <v>41799.80572916667</v>
      </c>
    </row>
    <row r="85" spans="1:20" ht="44.25" x14ac:dyDescent="0.75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 s="12">
        <v>58.1</v>
      </c>
      <c r="Q85" s="14" t="s">
        <v>8315</v>
      </c>
      <c r="R85" t="s">
        <v>8316</v>
      </c>
      <c r="S85" s="18">
        <v>40644.159259259257</v>
      </c>
      <c r="T85" s="18">
        <v>40666.165972222225</v>
      </c>
    </row>
    <row r="86" spans="1:20" ht="44.25" x14ac:dyDescent="0.75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 s="12">
        <v>60.3</v>
      </c>
      <c r="Q86" s="14" t="s">
        <v>8315</v>
      </c>
      <c r="R86" t="s">
        <v>8316</v>
      </c>
      <c r="S86" s="18">
        <v>41940.69158564815</v>
      </c>
      <c r="T86" s="18">
        <v>41969.332638888889</v>
      </c>
    </row>
    <row r="87" spans="1:20" ht="29.5" x14ac:dyDescent="0.75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 s="12">
        <v>63.36</v>
      </c>
      <c r="Q87" s="14" t="s">
        <v>8315</v>
      </c>
      <c r="R87" t="s">
        <v>8316</v>
      </c>
      <c r="S87" s="18">
        <v>41839.175706018519</v>
      </c>
      <c r="T87" s="18">
        <v>41853.175706018519</v>
      </c>
    </row>
    <row r="88" spans="1:20" ht="44.25" x14ac:dyDescent="0.75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 s="12">
        <v>50.9</v>
      </c>
      <c r="Q88" s="14" t="s">
        <v>8315</v>
      </c>
      <c r="R88" t="s">
        <v>8316</v>
      </c>
      <c r="S88" s="18">
        <v>41772.105937500004</v>
      </c>
      <c r="T88" s="18">
        <v>41803.916666666664</v>
      </c>
    </row>
    <row r="89" spans="1:20" ht="29.5" x14ac:dyDescent="0.75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 s="12">
        <v>100.5</v>
      </c>
      <c r="Q89" s="14" t="s">
        <v>8315</v>
      </c>
      <c r="R89" t="s">
        <v>8316</v>
      </c>
      <c r="S89" s="18">
        <v>41591.737974537034</v>
      </c>
      <c r="T89" s="18">
        <v>41621.207638888889</v>
      </c>
    </row>
    <row r="90" spans="1:20" ht="29.5" x14ac:dyDescent="0.75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 s="12">
        <v>31.62</v>
      </c>
      <c r="Q90" s="14" t="s">
        <v>8315</v>
      </c>
      <c r="R90" t="s">
        <v>8316</v>
      </c>
      <c r="S90" s="18">
        <v>41789.080370370371</v>
      </c>
      <c r="T90" s="18">
        <v>41822.166666666664</v>
      </c>
    </row>
    <row r="91" spans="1:20" ht="44.25" x14ac:dyDescent="0.75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 s="12">
        <v>79.31</v>
      </c>
      <c r="Q91" s="14" t="s">
        <v>8315</v>
      </c>
      <c r="R91" t="s">
        <v>8316</v>
      </c>
      <c r="S91" s="18">
        <v>40923.729953703703</v>
      </c>
      <c r="T91" s="18">
        <v>40953.729953703703</v>
      </c>
    </row>
    <row r="92" spans="1:20" ht="44.25" x14ac:dyDescent="0.75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 s="12">
        <v>139.19</v>
      </c>
      <c r="Q92" s="14" t="s">
        <v>8315</v>
      </c>
      <c r="R92" t="s">
        <v>8316</v>
      </c>
      <c r="S92" s="18">
        <v>41878.878379629627</v>
      </c>
      <c r="T92" s="18">
        <v>41908.878379629627</v>
      </c>
    </row>
    <row r="93" spans="1:20" ht="44.25" x14ac:dyDescent="0.75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 s="12">
        <v>131.91</v>
      </c>
      <c r="Q93" s="14" t="s">
        <v>8315</v>
      </c>
      <c r="R93" t="s">
        <v>8316</v>
      </c>
      <c r="S93" s="18">
        <v>41862.864675925928</v>
      </c>
      <c r="T93" s="18">
        <v>41876.864675925928</v>
      </c>
    </row>
    <row r="94" spans="1:20" ht="44.25" x14ac:dyDescent="0.75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 s="12">
        <v>91.3</v>
      </c>
      <c r="Q94" s="14" t="s">
        <v>8315</v>
      </c>
      <c r="R94" t="s">
        <v>8316</v>
      </c>
      <c r="S94" s="18">
        <v>40531.886886574073</v>
      </c>
      <c r="T94" s="18">
        <v>40591.886886574073</v>
      </c>
    </row>
    <row r="95" spans="1:20" ht="44.25" x14ac:dyDescent="0.75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 s="12">
        <v>39.67</v>
      </c>
      <c r="Q95" s="14" t="s">
        <v>8315</v>
      </c>
      <c r="R95" t="s">
        <v>8316</v>
      </c>
      <c r="S95" s="18">
        <v>41477.930914351848</v>
      </c>
      <c r="T95" s="18">
        <v>41504.625</v>
      </c>
    </row>
    <row r="96" spans="1:20" ht="44.25" x14ac:dyDescent="0.75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 s="12">
        <v>57.55</v>
      </c>
      <c r="Q96" s="14" t="s">
        <v>8315</v>
      </c>
      <c r="R96" t="s">
        <v>8316</v>
      </c>
      <c r="S96" s="18">
        <v>41781.666770833333</v>
      </c>
      <c r="T96" s="18">
        <v>41811.666770833333</v>
      </c>
    </row>
    <row r="97" spans="1:20" ht="29.5" x14ac:dyDescent="0.75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 s="12">
        <v>77.34</v>
      </c>
      <c r="Q97" s="14" t="s">
        <v>8315</v>
      </c>
      <c r="R97" t="s">
        <v>8316</v>
      </c>
      <c r="S97" s="18">
        <v>41375.702210648145</v>
      </c>
      <c r="T97" s="18">
        <v>41400.702210648145</v>
      </c>
    </row>
    <row r="98" spans="1:20" ht="59" x14ac:dyDescent="0.75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 s="12">
        <v>46.77</v>
      </c>
      <c r="Q98" s="14" t="s">
        <v>8315</v>
      </c>
      <c r="R98" t="s">
        <v>8316</v>
      </c>
      <c r="S98" s="18">
        <v>40883.949317129627</v>
      </c>
      <c r="T98" s="18">
        <v>40939.708333333336</v>
      </c>
    </row>
    <row r="99" spans="1:20" ht="44.25" x14ac:dyDescent="0.75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 s="12">
        <v>40.07</v>
      </c>
      <c r="Q99" s="14" t="s">
        <v>8315</v>
      </c>
      <c r="R99" t="s">
        <v>8316</v>
      </c>
      <c r="S99" s="18">
        <v>41491.79478009259</v>
      </c>
      <c r="T99" s="18">
        <v>41509.79478009259</v>
      </c>
    </row>
    <row r="100" spans="1:20" ht="44.25" x14ac:dyDescent="0.75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 s="12">
        <v>100.22</v>
      </c>
      <c r="Q100" s="14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44.25" x14ac:dyDescent="0.75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 s="12">
        <v>71.489999999999995</v>
      </c>
      <c r="Q101" s="14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44.25" x14ac:dyDescent="0.75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 s="12">
        <v>63.11</v>
      </c>
      <c r="Q102" s="14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44.25" x14ac:dyDescent="0.75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 s="12">
        <v>50.16</v>
      </c>
      <c r="Q103" s="14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44.25" x14ac:dyDescent="0.75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 s="12">
        <v>62.88</v>
      </c>
      <c r="Q104" s="14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44.25" x14ac:dyDescent="0.75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 s="12">
        <v>85.53</v>
      </c>
      <c r="Q105" s="14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29.5" x14ac:dyDescent="0.75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 s="12">
        <v>53.72</v>
      </c>
      <c r="Q106" s="14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59" x14ac:dyDescent="0.75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 s="12">
        <v>262.11</v>
      </c>
      <c r="Q107" s="14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29.5" x14ac:dyDescent="0.75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 s="12">
        <v>50.2</v>
      </c>
      <c r="Q108" s="14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44.25" x14ac:dyDescent="0.75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 s="12">
        <v>168.25</v>
      </c>
      <c r="Q109" s="14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29.5" x14ac:dyDescent="0.75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 s="12">
        <v>256.37</v>
      </c>
      <c r="Q110" s="14" t="s">
        <v>8315</v>
      </c>
      <c r="R110" t="s">
        <v>8316</v>
      </c>
      <c r="S110" s="18">
        <v>42772.833379629628</v>
      </c>
      <c r="T110" s="18">
        <v>42806.875</v>
      </c>
    </row>
    <row r="111" spans="1:20" ht="29.5" x14ac:dyDescent="0.75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 s="12">
        <v>37.14</v>
      </c>
      <c r="Q111" s="14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44.25" x14ac:dyDescent="0.75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 s="12">
        <v>45.88</v>
      </c>
      <c r="Q112" s="14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44.25" x14ac:dyDescent="0.75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 s="12">
        <v>141.71</v>
      </c>
      <c r="Q113" s="14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44.25" x14ac:dyDescent="0.75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 s="12">
        <v>52.49</v>
      </c>
      <c r="Q114" s="14" t="s">
        <v>8315</v>
      </c>
      <c r="R114" t="s">
        <v>8316</v>
      </c>
      <c r="S114" s="18">
        <v>42503.559467592597</v>
      </c>
      <c r="T114" s="18">
        <v>42524.875</v>
      </c>
    </row>
    <row r="115" spans="1:20" ht="29.5" x14ac:dyDescent="0.75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 s="12">
        <v>193.62</v>
      </c>
      <c r="Q115" s="14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44.25" x14ac:dyDescent="0.75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 s="12">
        <v>106.8</v>
      </c>
      <c r="Q116" s="14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44.25" x14ac:dyDescent="0.75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 s="12">
        <v>77.22</v>
      </c>
      <c r="Q117" s="14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44.25" x14ac:dyDescent="0.75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 s="12">
        <v>57.5</v>
      </c>
      <c r="Q118" s="14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44.25" x14ac:dyDescent="0.75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 s="12">
        <v>50.46</v>
      </c>
      <c r="Q119" s="14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44.25" x14ac:dyDescent="0.75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 s="12">
        <v>97.38</v>
      </c>
      <c r="Q120" s="14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44.25" x14ac:dyDescent="0.75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 s="12">
        <v>85.53</v>
      </c>
      <c r="Q121" s="14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44.25" x14ac:dyDescent="0.75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 s="12">
        <v>182.91</v>
      </c>
      <c r="Q122" s="14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44.25" x14ac:dyDescent="0.75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 s="12">
        <v>131.13999999999999</v>
      </c>
      <c r="Q123" s="14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44.25" x14ac:dyDescent="0.75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 s="12">
        <v>58.69</v>
      </c>
      <c r="Q124" s="14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44.25" x14ac:dyDescent="0.75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 s="12">
        <v>69.569999999999993</v>
      </c>
      <c r="Q125" s="14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44.25" x14ac:dyDescent="0.75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 s="12">
        <v>115.87</v>
      </c>
      <c r="Q126" s="14" t="s">
        <v>8315</v>
      </c>
      <c r="R126" t="s">
        <v>8316</v>
      </c>
      <c r="S126" s="18">
        <v>42262.096782407403</v>
      </c>
      <c r="T126" s="18">
        <v>42286</v>
      </c>
    </row>
    <row r="127" spans="1:20" ht="44.25" x14ac:dyDescent="0.75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 s="12">
        <v>81.13</v>
      </c>
      <c r="Q127" s="14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44.25" x14ac:dyDescent="0.75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 s="12">
        <v>57.63</v>
      </c>
      <c r="Q128" s="14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29.5" x14ac:dyDescent="0.75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 s="12">
        <v>60.48</v>
      </c>
      <c r="Q129" s="14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44.25" x14ac:dyDescent="0.75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 s="12">
        <v>65.58</v>
      </c>
      <c r="Q130" s="14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44.25" x14ac:dyDescent="0.75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 s="12">
        <v>119.19</v>
      </c>
      <c r="Q131" s="14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44.25" x14ac:dyDescent="0.75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 s="12">
        <v>83.05</v>
      </c>
      <c r="Q132" s="14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29.5" x14ac:dyDescent="0.75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 s="12">
        <v>177.09</v>
      </c>
      <c r="Q133" s="14" t="s">
        <v>8315</v>
      </c>
      <c r="R133" t="s">
        <v>8316</v>
      </c>
      <c r="S133" s="18">
        <v>42602.576712962968</v>
      </c>
      <c r="T133" s="18">
        <v>42621.15625</v>
      </c>
    </row>
    <row r="134" spans="1:20" ht="44.25" x14ac:dyDescent="0.75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 s="12">
        <v>72.760000000000005</v>
      </c>
      <c r="Q134" s="14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29.5" x14ac:dyDescent="0.75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 s="12">
        <v>98.2</v>
      </c>
      <c r="Q135" s="14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44.25" x14ac:dyDescent="0.75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 s="12">
        <v>251.74</v>
      </c>
      <c r="Q136" s="14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44.25" x14ac:dyDescent="0.75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 s="12">
        <v>74.819999999999993</v>
      </c>
      <c r="Q137" s="14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44.25" x14ac:dyDescent="0.75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 s="12">
        <v>67.650000000000006</v>
      </c>
      <c r="Q138" s="14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29.5" x14ac:dyDescent="0.75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 s="12">
        <v>93.81</v>
      </c>
      <c r="Q139" s="14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44.25" x14ac:dyDescent="0.75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 s="12">
        <v>41.24</v>
      </c>
      <c r="Q140" s="14" t="s">
        <v>8315</v>
      </c>
      <c r="R140" t="s">
        <v>8316</v>
      </c>
      <c r="S140" s="18">
        <v>42284.516064814816</v>
      </c>
      <c r="T140" s="18">
        <v>42307.875</v>
      </c>
    </row>
    <row r="141" spans="1:20" ht="29.5" x14ac:dyDescent="0.75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 s="12">
        <v>52.55</v>
      </c>
      <c r="Q141" s="14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44.25" x14ac:dyDescent="0.75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 s="12">
        <v>48.33</v>
      </c>
      <c r="Q142" s="14" t="s">
        <v>8315</v>
      </c>
      <c r="R142" t="s">
        <v>8316</v>
      </c>
      <c r="S142" s="18">
        <v>42136.536134259266</v>
      </c>
      <c r="T142" s="18">
        <v>42167.875</v>
      </c>
    </row>
    <row r="143" spans="1:20" ht="59" x14ac:dyDescent="0.75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 s="12">
        <v>53.18</v>
      </c>
      <c r="Q143" s="14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44.25" x14ac:dyDescent="0.75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 s="12">
        <v>60.95</v>
      </c>
      <c r="Q144" s="14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44.25" x14ac:dyDescent="0.75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 s="12">
        <v>106.5</v>
      </c>
      <c r="Q145" s="14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44.25" x14ac:dyDescent="0.75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 s="12">
        <v>204.57</v>
      </c>
      <c r="Q146" s="14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44.25" x14ac:dyDescent="0.75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 s="12">
        <v>54.91</v>
      </c>
      <c r="Q147" s="14" t="s">
        <v>8315</v>
      </c>
      <c r="R147" t="s">
        <v>8316</v>
      </c>
      <c r="S147" s="18">
        <v>42400.704537037032</v>
      </c>
      <c r="T147" s="18">
        <v>42444.875</v>
      </c>
    </row>
    <row r="148" spans="1:20" ht="44.25" x14ac:dyDescent="0.75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 s="12">
        <v>150.41999999999999</v>
      </c>
      <c r="Q148" s="14" t="s">
        <v>8315</v>
      </c>
      <c r="R148" t="s">
        <v>8316</v>
      </c>
      <c r="S148" s="18">
        <v>42017.88045138889</v>
      </c>
      <c r="T148" s="18">
        <v>42044.1875</v>
      </c>
    </row>
    <row r="149" spans="1:20" ht="44.25" x14ac:dyDescent="0.75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 s="12">
        <v>105.21</v>
      </c>
      <c r="Q149" s="14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44.25" x14ac:dyDescent="0.75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 s="12">
        <v>68.67</v>
      </c>
      <c r="Q150" s="14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44.25" x14ac:dyDescent="0.75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 s="12">
        <v>129.36000000000001</v>
      </c>
      <c r="Q151" s="14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44.25" x14ac:dyDescent="0.75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 s="12">
        <v>134.26</v>
      </c>
      <c r="Q152" s="14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44.25" x14ac:dyDescent="0.75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 s="12">
        <v>203.2</v>
      </c>
      <c r="Q153" s="14" t="s">
        <v>8315</v>
      </c>
      <c r="R153" t="s">
        <v>8316</v>
      </c>
      <c r="S153" s="18">
        <v>42380.884872685187</v>
      </c>
      <c r="T153" s="18">
        <v>42398.249305555553</v>
      </c>
    </row>
    <row r="154" spans="1:20" x14ac:dyDescent="0.75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 s="12">
        <v>69.19</v>
      </c>
      <c r="Q154" s="14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44.25" x14ac:dyDescent="0.75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 s="12">
        <v>125.12</v>
      </c>
      <c r="Q155" s="14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44.25" x14ac:dyDescent="0.75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 s="12">
        <v>40.71</v>
      </c>
      <c r="Q156" s="14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44.25" x14ac:dyDescent="0.75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 s="12">
        <v>141.29</v>
      </c>
      <c r="Q157" s="14" t="s">
        <v>8315</v>
      </c>
      <c r="R157" t="s">
        <v>8316</v>
      </c>
      <c r="S157" s="18">
        <v>42239.957962962959</v>
      </c>
      <c r="T157" s="18">
        <v>42260</v>
      </c>
    </row>
    <row r="158" spans="1:20" ht="44.25" x14ac:dyDescent="0.75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 s="12">
        <v>55.33</v>
      </c>
      <c r="Q158" s="14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29.5" x14ac:dyDescent="0.75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 s="12">
        <v>46.42</v>
      </c>
      <c r="Q159" s="14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44.25" x14ac:dyDescent="0.75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 s="12">
        <v>57.2</v>
      </c>
      <c r="Q160" s="14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44.25" x14ac:dyDescent="0.75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 s="12">
        <v>59.6</v>
      </c>
      <c r="Q161" s="14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44.25" x14ac:dyDescent="0.75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 s="12">
        <v>89.59</v>
      </c>
      <c r="Q162" s="14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44.25" x14ac:dyDescent="0.75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 s="12">
        <v>204.05</v>
      </c>
      <c r="Q163" s="14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44.25" x14ac:dyDescent="0.75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 s="12">
        <v>48.7</v>
      </c>
      <c r="Q164" s="14" t="s">
        <v>8315</v>
      </c>
      <c r="R164" t="s">
        <v>8316</v>
      </c>
      <c r="S164" s="18">
        <v>42493.219236111108</v>
      </c>
      <c r="T164" s="18">
        <v>42531.125</v>
      </c>
    </row>
    <row r="165" spans="1:20" ht="44.25" x14ac:dyDescent="0.75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 s="12">
        <v>53.34</v>
      </c>
      <c r="Q165" s="14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44.25" x14ac:dyDescent="0.75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 s="12">
        <v>75.09</v>
      </c>
      <c r="Q166" s="14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29.5" x14ac:dyDescent="0.75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 s="12">
        <v>209.84</v>
      </c>
      <c r="Q167" s="14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44.25" x14ac:dyDescent="0.75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 s="12">
        <v>61.02</v>
      </c>
      <c r="Q168" s="14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44.25" x14ac:dyDescent="0.75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 s="12">
        <v>61</v>
      </c>
      <c r="Q169" s="14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44.25" x14ac:dyDescent="0.75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 s="12">
        <v>80.03</v>
      </c>
      <c r="Q170" s="14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59" x14ac:dyDescent="0.75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 s="12">
        <v>93.98</v>
      </c>
      <c r="Q171" s="14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44.25" x14ac:dyDescent="0.75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 s="12">
        <v>61.94</v>
      </c>
      <c r="Q172" s="14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44.25" x14ac:dyDescent="0.75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 s="12">
        <v>66.45</v>
      </c>
      <c r="Q173" s="14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44.25" x14ac:dyDescent="0.75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 s="12">
        <v>35.799999999999997</v>
      </c>
      <c r="Q174" s="14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44.25" x14ac:dyDescent="0.75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 s="12">
        <v>145.65</v>
      </c>
      <c r="Q175" s="14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44.25" x14ac:dyDescent="0.75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 s="12">
        <v>142.28</v>
      </c>
      <c r="Q176" s="14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44.25" x14ac:dyDescent="0.75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 s="12">
        <v>292.77999999999997</v>
      </c>
      <c r="Q177" s="14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44.25" x14ac:dyDescent="0.75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 s="12">
        <v>80.400000000000006</v>
      </c>
      <c r="Q178" s="14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44.25" x14ac:dyDescent="0.75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 s="12">
        <v>72.290000000000006</v>
      </c>
      <c r="Q179" s="14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44.25" x14ac:dyDescent="0.75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 s="12">
        <v>32.97</v>
      </c>
      <c r="Q180" s="14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44.25" x14ac:dyDescent="0.75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 s="12">
        <v>116.65</v>
      </c>
      <c r="Q181" s="14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29.5" x14ac:dyDescent="0.75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 s="12">
        <v>136.85</v>
      </c>
      <c r="Q182" s="14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44.25" x14ac:dyDescent="0.75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 s="12">
        <v>177.62</v>
      </c>
      <c r="Q183" s="14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44.25" x14ac:dyDescent="0.75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 s="12">
        <v>109.08</v>
      </c>
      <c r="Q184" s="14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44.25" x14ac:dyDescent="0.75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 s="12">
        <v>78.209999999999994</v>
      </c>
      <c r="Q185" s="14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44.25" x14ac:dyDescent="0.75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 s="12">
        <v>114.13</v>
      </c>
      <c r="Q186" s="14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44.25" x14ac:dyDescent="0.75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 s="12">
        <v>50</v>
      </c>
      <c r="Q187" s="14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44.25" x14ac:dyDescent="0.75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 s="12">
        <v>91.67</v>
      </c>
      <c r="Q188" s="14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44.25" x14ac:dyDescent="0.75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 s="12">
        <v>69.819999999999993</v>
      </c>
      <c r="Q189" s="14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44.25" x14ac:dyDescent="0.75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 s="12">
        <v>109.57</v>
      </c>
      <c r="Q190" s="14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29.5" x14ac:dyDescent="0.75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 s="12">
        <v>55.6</v>
      </c>
      <c r="Q191" s="14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44.25" x14ac:dyDescent="0.75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 s="12">
        <v>63.57</v>
      </c>
      <c r="Q192" s="14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29.5" x14ac:dyDescent="0.75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 s="12">
        <v>184.78</v>
      </c>
      <c r="Q193" s="14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44.25" x14ac:dyDescent="0.75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 s="12">
        <v>83.43</v>
      </c>
      <c r="Q194" s="14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44.25" x14ac:dyDescent="0.75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 s="12">
        <v>54.5</v>
      </c>
      <c r="Q195" s="14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44.25" x14ac:dyDescent="0.75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 s="12">
        <v>302.31</v>
      </c>
      <c r="Q196" s="14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44.25" x14ac:dyDescent="0.75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 s="12">
        <v>866.67</v>
      </c>
      <c r="Q197" s="14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44.25" x14ac:dyDescent="0.75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 s="12">
        <v>61.39</v>
      </c>
      <c r="Q198" s="14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29.5" x14ac:dyDescent="0.75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 s="12">
        <v>45.48</v>
      </c>
      <c r="Q199" s="14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44.25" x14ac:dyDescent="0.75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 s="12">
        <v>67.92</v>
      </c>
      <c r="Q200" s="14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29.5" x14ac:dyDescent="0.75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 s="12">
        <v>30.78</v>
      </c>
      <c r="Q201" s="14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44.25" x14ac:dyDescent="0.75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 s="12">
        <v>38.33</v>
      </c>
      <c r="Q202" s="14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44.25" x14ac:dyDescent="0.75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 s="12">
        <v>421.11</v>
      </c>
      <c r="Q203" s="14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44.25" x14ac:dyDescent="0.75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 s="12">
        <v>111.89</v>
      </c>
      <c r="Q204" s="14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44.25" x14ac:dyDescent="0.75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 s="12">
        <v>85.21</v>
      </c>
      <c r="Q205" s="14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44.25" x14ac:dyDescent="0.75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 s="12">
        <v>65.17</v>
      </c>
      <c r="Q206" s="14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44.25" x14ac:dyDescent="0.75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 s="12">
        <v>93.76</v>
      </c>
      <c r="Q207" s="14" t="s">
        <v>8315</v>
      </c>
      <c r="R207" t="s">
        <v>8316</v>
      </c>
      <c r="S207" s="18">
        <v>42292.087592592594</v>
      </c>
      <c r="T207" s="18">
        <v>42329.125</v>
      </c>
    </row>
    <row r="208" spans="1:20" ht="44.25" x14ac:dyDescent="0.75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 s="12">
        <v>133.33000000000001</v>
      </c>
      <c r="Q208" s="14" t="s">
        <v>8315</v>
      </c>
      <c r="R208" t="s">
        <v>8316</v>
      </c>
      <c r="S208" s="18">
        <v>41953.8675</v>
      </c>
      <c r="T208" s="18">
        <v>41983.8675</v>
      </c>
    </row>
    <row r="209" spans="1:20" ht="44.25" x14ac:dyDescent="0.75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 s="12">
        <v>51.22</v>
      </c>
      <c r="Q209" s="14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44.25" x14ac:dyDescent="0.75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 s="12">
        <v>100.17</v>
      </c>
      <c r="Q210" s="14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44.25" x14ac:dyDescent="0.75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 s="12">
        <v>184.68</v>
      </c>
      <c r="Q211" s="14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44.25" x14ac:dyDescent="0.75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 s="12">
        <v>69.819999999999993</v>
      </c>
      <c r="Q212" s="14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44.25" x14ac:dyDescent="0.75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 s="12">
        <v>61.94</v>
      </c>
      <c r="Q213" s="14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44.25" x14ac:dyDescent="0.75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 s="12">
        <v>36.07</v>
      </c>
      <c r="Q214" s="14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44.25" x14ac:dyDescent="0.75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 s="12">
        <v>55.89</v>
      </c>
      <c r="Q215" s="14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44.25" x14ac:dyDescent="0.75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 s="12">
        <v>68.349999999999994</v>
      </c>
      <c r="Q216" s="14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44.25" x14ac:dyDescent="0.75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 s="12">
        <v>118.13</v>
      </c>
      <c r="Q217" s="14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44.25" x14ac:dyDescent="0.75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 s="12">
        <v>99.79</v>
      </c>
      <c r="Q218" s="14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44.25" x14ac:dyDescent="0.75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 s="12">
        <v>203.33</v>
      </c>
      <c r="Q219" s="14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29.5" x14ac:dyDescent="0.75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 s="12">
        <v>110.23</v>
      </c>
      <c r="Q220" s="14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44.25" x14ac:dyDescent="0.75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 s="12">
        <v>58.61</v>
      </c>
      <c r="Q221" s="14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44.25" x14ac:dyDescent="0.75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 s="12">
        <v>81.38</v>
      </c>
      <c r="Q222" s="14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44.25" x14ac:dyDescent="0.75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 s="12">
        <v>199.17</v>
      </c>
      <c r="Q223" s="14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44.25" x14ac:dyDescent="0.75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 s="12">
        <v>46.43</v>
      </c>
      <c r="Q224" s="14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44.25" x14ac:dyDescent="0.75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 s="12">
        <v>70.569999999999993</v>
      </c>
      <c r="Q225" s="14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29.5" x14ac:dyDescent="0.75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 s="12">
        <v>22.22</v>
      </c>
      <c r="Q226" s="14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44.25" x14ac:dyDescent="0.75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 s="12">
        <v>37.78</v>
      </c>
      <c r="Q227" s="14" t="s">
        <v>8315</v>
      </c>
      <c r="R227" t="s">
        <v>8316</v>
      </c>
      <c r="S227" s="18">
        <v>41894.91375</v>
      </c>
      <c r="T227" s="18">
        <v>41938.029861111114</v>
      </c>
    </row>
    <row r="228" spans="1:20" ht="44.25" x14ac:dyDescent="0.75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 s="12">
        <v>72.05</v>
      </c>
      <c r="Q228" s="14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44.25" x14ac:dyDescent="0.75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 s="12">
        <v>103.21</v>
      </c>
      <c r="Q229" s="14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44.25" x14ac:dyDescent="0.75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 s="12">
        <v>35</v>
      </c>
      <c r="Q230" s="14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44.25" x14ac:dyDescent="0.75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 s="12">
        <v>81.78</v>
      </c>
      <c r="Q231" s="14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44.25" x14ac:dyDescent="0.75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 s="12">
        <v>297.02999999999997</v>
      </c>
      <c r="Q232" s="14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44.25" x14ac:dyDescent="0.75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 s="12">
        <v>46.61</v>
      </c>
      <c r="Q233" s="14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44.25" x14ac:dyDescent="0.75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 s="12">
        <v>95.24</v>
      </c>
      <c r="Q234" s="14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44.25" x14ac:dyDescent="0.75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 s="12">
        <v>52.21</v>
      </c>
      <c r="Q235" s="14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44.25" x14ac:dyDescent="0.75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 s="12">
        <v>134.15</v>
      </c>
      <c r="Q236" s="14" t="s">
        <v>8315</v>
      </c>
      <c r="R236" t="s">
        <v>8316</v>
      </c>
      <c r="S236" s="18">
        <v>41776.063136574077</v>
      </c>
      <c r="T236" s="18">
        <v>41807.125</v>
      </c>
    </row>
    <row r="237" spans="1:20" ht="44.25" x14ac:dyDescent="0.75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 s="12">
        <v>62.83</v>
      </c>
      <c r="Q237" s="14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44.25" x14ac:dyDescent="0.75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 s="12">
        <v>58.95</v>
      </c>
      <c r="Q238" s="14" t="s">
        <v>8315</v>
      </c>
      <c r="R238" t="s">
        <v>8316</v>
      </c>
      <c r="S238" s="18">
        <v>42572.61681712963</v>
      </c>
      <c r="T238" s="18">
        <v>42589.125</v>
      </c>
    </row>
    <row r="239" spans="1:20" ht="44.25" x14ac:dyDescent="0.75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 s="12">
        <v>143.11000000000001</v>
      </c>
      <c r="Q239" s="14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44.25" x14ac:dyDescent="0.75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 s="12">
        <v>84.17</v>
      </c>
      <c r="Q240" s="14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44.25" x14ac:dyDescent="0.75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 s="12">
        <v>89.79</v>
      </c>
      <c r="Q241" s="14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44.25" x14ac:dyDescent="0.75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 s="12">
        <v>64.16</v>
      </c>
      <c r="Q242" s="14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44.25" x14ac:dyDescent="0.75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 s="12">
        <v>59.65</v>
      </c>
      <c r="Q243" s="14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44.25" x14ac:dyDescent="0.75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 s="12">
        <v>31.25</v>
      </c>
      <c r="Q244" s="14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44.25" x14ac:dyDescent="0.75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 s="12">
        <v>41.22</v>
      </c>
      <c r="Q245" s="14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29.5" x14ac:dyDescent="0.75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 s="12">
        <v>77</v>
      </c>
      <c r="Q246" s="14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44.25" x14ac:dyDescent="0.75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 s="12">
        <v>51.22</v>
      </c>
      <c r="Q247" s="14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44.25" x14ac:dyDescent="0.75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 s="12">
        <v>68.25</v>
      </c>
      <c r="Q248" s="14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44.25" x14ac:dyDescent="0.75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 s="12">
        <v>41.13</v>
      </c>
      <c r="Q249" s="14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44.25" x14ac:dyDescent="0.75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 s="12">
        <v>41.41</v>
      </c>
      <c r="Q250" s="14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44.25" x14ac:dyDescent="0.75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 s="12">
        <v>145.87</v>
      </c>
      <c r="Q251" s="14" t="s">
        <v>8315</v>
      </c>
      <c r="R251" t="s">
        <v>8316</v>
      </c>
      <c r="S251" s="18">
        <v>42626.7503125</v>
      </c>
      <c r="T251" s="18">
        <v>42656.7503125</v>
      </c>
    </row>
    <row r="252" spans="1:20" ht="44.25" x14ac:dyDescent="0.75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 s="12">
        <v>358.69</v>
      </c>
      <c r="Q252" s="14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44.25" x14ac:dyDescent="0.75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 s="12">
        <v>50.98</v>
      </c>
      <c r="Q253" s="14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44.25" x14ac:dyDescent="0.75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 s="12">
        <v>45.04</v>
      </c>
      <c r="Q254" s="14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44.25" x14ac:dyDescent="0.75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 s="12">
        <v>57.92</v>
      </c>
      <c r="Q255" s="14" t="s">
        <v>8315</v>
      </c>
      <c r="R255" t="s">
        <v>8316</v>
      </c>
      <c r="S255" s="18">
        <v>42643.632858796293</v>
      </c>
      <c r="T255" s="18">
        <v>42672.125</v>
      </c>
    </row>
    <row r="256" spans="1:20" ht="44.25" x14ac:dyDescent="0.75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 s="12">
        <v>29.71</v>
      </c>
      <c r="Q256" s="14" t="s">
        <v>8315</v>
      </c>
      <c r="R256" t="s">
        <v>8316</v>
      </c>
      <c r="S256" s="18">
        <v>42179.898472222223</v>
      </c>
      <c r="T256" s="18">
        <v>42195.75</v>
      </c>
    </row>
    <row r="257" spans="1:20" ht="44.25" x14ac:dyDescent="0.75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 s="12">
        <v>55.01</v>
      </c>
      <c r="Q257" s="14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29.5" x14ac:dyDescent="0.75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 s="12">
        <v>72.95</v>
      </c>
      <c r="Q258" s="14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29.5" x14ac:dyDescent="0.75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 s="12">
        <v>64.47</v>
      </c>
      <c r="Q259" s="14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44.25" x14ac:dyDescent="0.75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 s="12">
        <v>716.35</v>
      </c>
      <c r="Q260" s="14" t="s">
        <v>8315</v>
      </c>
      <c r="R260" t="s">
        <v>8316</v>
      </c>
      <c r="S260" s="18">
        <v>42605.765381944439</v>
      </c>
      <c r="T260" s="18">
        <v>42634.125</v>
      </c>
    </row>
    <row r="261" spans="1:20" ht="44.25" x14ac:dyDescent="0.75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 s="12">
        <v>50.4</v>
      </c>
      <c r="Q261" s="14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29.5" x14ac:dyDescent="0.75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 s="12">
        <v>41.67</v>
      </c>
      <c r="Q262" s="14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44.25" x14ac:dyDescent="0.75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 s="12">
        <v>88.74</v>
      </c>
      <c r="Q263" s="14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44.25" x14ac:dyDescent="0.75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 s="12">
        <v>148.47999999999999</v>
      </c>
      <c r="Q264" s="14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44.25" x14ac:dyDescent="0.75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 s="12">
        <v>52</v>
      </c>
      <c r="Q265" s="14" t="s">
        <v>8315</v>
      </c>
      <c r="R265" t="s">
        <v>8316</v>
      </c>
      <c r="S265" s="18">
        <v>41921.279976851853</v>
      </c>
      <c r="T265" s="18">
        <v>41939.125</v>
      </c>
    </row>
    <row r="266" spans="1:20" ht="44.25" x14ac:dyDescent="0.75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 s="12">
        <v>53.23</v>
      </c>
      <c r="Q266" s="14" t="s">
        <v>8315</v>
      </c>
      <c r="R266" t="s">
        <v>8316</v>
      </c>
      <c r="S266" s="18">
        <v>42128.736608796295</v>
      </c>
      <c r="T266" s="18">
        <v>42141.125</v>
      </c>
    </row>
    <row r="267" spans="1:20" ht="44.25" x14ac:dyDescent="0.7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 s="12">
        <v>39.6</v>
      </c>
      <c r="Q267" s="14" t="s">
        <v>8315</v>
      </c>
      <c r="R267" t="s">
        <v>8316</v>
      </c>
      <c r="S267" s="18">
        <v>42053.916921296302</v>
      </c>
      <c r="T267" s="18">
        <v>42079.875</v>
      </c>
    </row>
    <row r="268" spans="1:20" ht="44.25" x14ac:dyDescent="0.75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 s="12">
        <v>164.62</v>
      </c>
      <c r="Q268" s="14" t="s">
        <v>8315</v>
      </c>
      <c r="R268" t="s">
        <v>8316</v>
      </c>
      <c r="S268" s="18">
        <v>42171.317442129628</v>
      </c>
      <c r="T268" s="18">
        <v>42195.875</v>
      </c>
    </row>
    <row r="269" spans="1:20" ht="44.25" x14ac:dyDescent="0.75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 s="12">
        <v>40.29</v>
      </c>
      <c r="Q269" s="14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44.25" x14ac:dyDescent="0.75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 s="12">
        <v>64.91</v>
      </c>
      <c r="Q270" s="14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44.25" x14ac:dyDescent="0.75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 s="12">
        <v>55.33</v>
      </c>
      <c r="Q271" s="14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44.25" x14ac:dyDescent="0.75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 s="12">
        <v>83.14</v>
      </c>
      <c r="Q272" s="14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44.25" x14ac:dyDescent="0.75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 s="12">
        <v>125.38</v>
      </c>
      <c r="Q273" s="14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59" x14ac:dyDescent="0.75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 s="12">
        <v>47.22</v>
      </c>
      <c r="Q274" s="14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44.25" x14ac:dyDescent="0.75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 s="12">
        <v>79.099999999999994</v>
      </c>
      <c r="Q275" s="14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44.25" x14ac:dyDescent="0.75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 s="12">
        <v>114.29</v>
      </c>
      <c r="Q276" s="14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44.25" x14ac:dyDescent="0.75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 s="12">
        <v>51.72</v>
      </c>
      <c r="Q277" s="14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44.25" x14ac:dyDescent="0.75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 s="12">
        <v>30.77</v>
      </c>
      <c r="Q278" s="14" t="s">
        <v>8315</v>
      </c>
      <c r="R278" t="s">
        <v>8316</v>
      </c>
      <c r="S278" s="18">
        <v>42689.214988425927</v>
      </c>
      <c r="T278" s="18">
        <v>42700.25</v>
      </c>
    </row>
    <row r="279" spans="1:20" ht="44.25" x14ac:dyDescent="0.75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 s="12">
        <v>47.85</v>
      </c>
      <c r="Q279" s="14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44.25" x14ac:dyDescent="0.75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 s="12">
        <v>34.409999999999997</v>
      </c>
      <c r="Q280" s="14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44.25" x14ac:dyDescent="0.75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 s="12">
        <v>60.29</v>
      </c>
      <c r="Q281" s="14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44.25" x14ac:dyDescent="0.75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 s="12">
        <v>25.31</v>
      </c>
      <c r="Q282" s="14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44.25" x14ac:dyDescent="0.75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 s="12">
        <v>136</v>
      </c>
      <c r="Q283" s="14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44.25" x14ac:dyDescent="0.75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 s="12">
        <v>125</v>
      </c>
      <c r="Q284" s="14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88.5" x14ac:dyDescent="0.75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 s="12">
        <v>66.510000000000005</v>
      </c>
      <c r="Q285" s="14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44.25" x14ac:dyDescent="0.75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 s="12">
        <v>105</v>
      </c>
      <c r="Q286" s="14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29.5" x14ac:dyDescent="0.75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 s="12">
        <v>145</v>
      </c>
      <c r="Q287" s="14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44.25" x14ac:dyDescent="0.75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 s="12">
        <v>96.67</v>
      </c>
      <c r="Q288" s="14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44.25" x14ac:dyDescent="0.75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 s="12">
        <v>60.33</v>
      </c>
      <c r="Q289" s="14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44.25" x14ac:dyDescent="0.75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 s="12">
        <v>75.34</v>
      </c>
      <c r="Q290" s="14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44.25" x14ac:dyDescent="0.75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 s="12">
        <v>55</v>
      </c>
      <c r="Q291" s="14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44.25" x14ac:dyDescent="0.75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 s="12">
        <v>66.959999999999994</v>
      </c>
      <c r="Q292" s="14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44.25" x14ac:dyDescent="0.75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 s="12">
        <v>227.27</v>
      </c>
      <c r="Q293" s="14" t="s">
        <v>8315</v>
      </c>
      <c r="R293" t="s">
        <v>8316</v>
      </c>
      <c r="S293" s="18">
        <v>41856.010069444441</v>
      </c>
      <c r="T293" s="18">
        <v>41890.125</v>
      </c>
    </row>
    <row r="294" spans="1:20" ht="44.25" x14ac:dyDescent="0.75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 s="12">
        <v>50.02</v>
      </c>
      <c r="Q294" s="14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44.25" x14ac:dyDescent="0.75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 s="12">
        <v>45.62</v>
      </c>
      <c r="Q295" s="14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44.25" x14ac:dyDescent="0.75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 s="12">
        <v>137.24</v>
      </c>
      <c r="Q296" s="14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44.25" x14ac:dyDescent="0.75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 s="12">
        <v>75.709999999999994</v>
      </c>
      <c r="Q297" s="14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44.25" x14ac:dyDescent="0.75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 s="12">
        <v>99</v>
      </c>
      <c r="Q298" s="14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44.25" x14ac:dyDescent="0.75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 s="12">
        <v>81.569999999999993</v>
      </c>
      <c r="Q299" s="14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44.25" x14ac:dyDescent="0.75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 s="12">
        <v>36.67</v>
      </c>
      <c r="Q300" s="14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29.5" x14ac:dyDescent="0.75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 s="12">
        <v>49.23</v>
      </c>
      <c r="Q301" s="14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44.25" x14ac:dyDescent="0.75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 s="12">
        <v>42.3</v>
      </c>
      <c r="Q302" s="14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44.25" x14ac:dyDescent="0.75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 s="12">
        <v>78.88</v>
      </c>
      <c r="Q303" s="14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29.5" x14ac:dyDescent="0.75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 s="12">
        <v>38.28</v>
      </c>
      <c r="Q304" s="14" t="s">
        <v>8315</v>
      </c>
      <c r="R304" t="s">
        <v>8316</v>
      </c>
      <c r="S304" s="18">
        <v>42243.6252662037</v>
      </c>
      <c r="T304" s="18">
        <v>42278.6252662037</v>
      </c>
    </row>
    <row r="305" spans="1:20" ht="44.25" x14ac:dyDescent="0.75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 s="12">
        <v>55.23</v>
      </c>
      <c r="Q305" s="14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44.25" x14ac:dyDescent="0.75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 s="12">
        <v>66.150000000000006</v>
      </c>
      <c r="Q306" s="14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29.5" x14ac:dyDescent="0.75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 s="12">
        <v>104.17</v>
      </c>
      <c r="Q307" s="14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44.25" x14ac:dyDescent="0.75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 s="12">
        <v>31.38</v>
      </c>
      <c r="Q308" s="14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44.25" x14ac:dyDescent="0.75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 s="12">
        <v>59.21</v>
      </c>
      <c r="Q309" s="14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44.25" x14ac:dyDescent="0.75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 s="12">
        <v>119.18</v>
      </c>
      <c r="Q310" s="14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44.25" x14ac:dyDescent="0.75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 s="12">
        <v>164.62</v>
      </c>
      <c r="Q311" s="14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44.25" x14ac:dyDescent="0.75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 s="12">
        <v>61.1</v>
      </c>
      <c r="Q312" s="14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44.25" x14ac:dyDescent="0.75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 s="12">
        <v>56.2</v>
      </c>
      <c r="Q313" s="14" t="s">
        <v>8315</v>
      </c>
      <c r="R313" t="s">
        <v>8316</v>
      </c>
      <c r="S313" s="18">
        <v>42196.028703703705</v>
      </c>
      <c r="T313" s="18">
        <v>42228</v>
      </c>
    </row>
    <row r="314" spans="1:20" ht="44.25" x14ac:dyDescent="0.75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 s="12">
        <v>107</v>
      </c>
      <c r="Q314" s="14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44.25" x14ac:dyDescent="0.75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 s="12">
        <v>179.28</v>
      </c>
      <c r="Q315" s="14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103.25" x14ac:dyDescent="0.75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 s="12">
        <v>47.41</v>
      </c>
      <c r="Q316" s="14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44.25" x14ac:dyDescent="0.75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 s="12">
        <v>97.92</v>
      </c>
      <c r="Q317" s="14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44.25" x14ac:dyDescent="0.75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 s="12">
        <v>58.42</v>
      </c>
      <c r="Q318" s="14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44.25" x14ac:dyDescent="0.75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 s="12">
        <v>122.54</v>
      </c>
      <c r="Q319" s="14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44.25" x14ac:dyDescent="0.75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 s="12">
        <v>87.96</v>
      </c>
      <c r="Q320" s="14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44.25" x14ac:dyDescent="0.75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 s="12">
        <v>136.78</v>
      </c>
      <c r="Q321" s="14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44.25" x14ac:dyDescent="0.75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 s="12">
        <v>99.34</v>
      </c>
      <c r="Q322" s="14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44.25" x14ac:dyDescent="0.75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 s="12">
        <v>20</v>
      </c>
      <c r="Q323" s="14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44.25" x14ac:dyDescent="0.75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 s="12">
        <v>28.89</v>
      </c>
      <c r="Q324" s="14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44.25" x14ac:dyDescent="0.75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 s="12">
        <v>37.96</v>
      </c>
      <c r="Q325" s="14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44.25" x14ac:dyDescent="0.75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 s="12">
        <v>58.57</v>
      </c>
      <c r="Q326" s="14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44.25" x14ac:dyDescent="0.75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 s="12">
        <v>135.63</v>
      </c>
      <c r="Q327" s="14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44.25" x14ac:dyDescent="0.75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 s="12">
        <v>176.09</v>
      </c>
      <c r="Q328" s="14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29.5" x14ac:dyDescent="0.75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 s="12">
        <v>151.97999999999999</v>
      </c>
      <c r="Q329" s="14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44.25" x14ac:dyDescent="0.75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 s="12">
        <v>82.26</v>
      </c>
      <c r="Q330" s="14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44.25" x14ac:dyDescent="0.75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 s="12">
        <v>68.06</v>
      </c>
      <c r="Q331" s="14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44.25" x14ac:dyDescent="0.75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 s="12">
        <v>72.709999999999994</v>
      </c>
      <c r="Q332" s="14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44.25" x14ac:dyDescent="0.75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 s="12">
        <v>77.19</v>
      </c>
      <c r="Q333" s="14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44.25" x14ac:dyDescent="0.75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 s="12">
        <v>55.97</v>
      </c>
      <c r="Q334" s="14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29.5" x14ac:dyDescent="0.75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 s="12">
        <v>49.69</v>
      </c>
      <c r="Q335" s="14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44.25" x14ac:dyDescent="0.75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 s="12">
        <v>77.73</v>
      </c>
      <c r="Q336" s="14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44.25" x14ac:dyDescent="0.75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 s="12">
        <v>40.78</v>
      </c>
      <c r="Q337" s="14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44.25" x14ac:dyDescent="0.75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 s="12">
        <v>59.41</v>
      </c>
      <c r="Q338" s="14" t="s">
        <v>8315</v>
      </c>
      <c r="R338" t="s">
        <v>8316</v>
      </c>
      <c r="S338" s="18">
        <v>42220.79487268519</v>
      </c>
      <c r="T338" s="18">
        <v>42246</v>
      </c>
    </row>
    <row r="339" spans="1:20" ht="29.5" x14ac:dyDescent="0.75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 s="12">
        <v>3.25</v>
      </c>
      <c r="Q339" s="14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44.25" x14ac:dyDescent="0.75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 s="12">
        <v>81.67</v>
      </c>
      <c r="Q340" s="14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44.25" x14ac:dyDescent="0.75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 s="12">
        <v>44.91</v>
      </c>
      <c r="Q341" s="14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44.25" x14ac:dyDescent="0.75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 s="12">
        <v>49.06</v>
      </c>
      <c r="Q342" s="14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29.5" x14ac:dyDescent="0.75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 s="12">
        <v>62.5</v>
      </c>
      <c r="Q343" s="14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44.25" x14ac:dyDescent="0.75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 s="12">
        <v>35.49</v>
      </c>
      <c r="Q344" s="14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44.25" x14ac:dyDescent="0.75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 s="12">
        <v>66.47</v>
      </c>
      <c r="Q345" s="14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44.25" x14ac:dyDescent="0.75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 s="12">
        <v>56.07</v>
      </c>
      <c r="Q346" s="14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44.25" x14ac:dyDescent="0.75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 s="12">
        <v>47.03</v>
      </c>
      <c r="Q347" s="14" t="s">
        <v>8315</v>
      </c>
      <c r="R347" t="s">
        <v>8316</v>
      </c>
      <c r="S347" s="18">
        <v>42619.935694444444</v>
      </c>
      <c r="T347" s="18">
        <v>42643.875</v>
      </c>
    </row>
    <row r="348" spans="1:20" ht="29.5" x14ac:dyDescent="0.75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 s="12">
        <v>47.67</v>
      </c>
      <c r="Q348" s="14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29.5" x14ac:dyDescent="0.75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 s="12">
        <v>88.24</v>
      </c>
      <c r="Q349" s="14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73.75" x14ac:dyDescent="0.75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 s="12">
        <v>80.72</v>
      </c>
      <c r="Q350" s="14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44.25" x14ac:dyDescent="0.75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 s="12">
        <v>68.97</v>
      </c>
      <c r="Q351" s="14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29.5" x14ac:dyDescent="0.75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 s="12">
        <v>550.04</v>
      </c>
      <c r="Q352" s="14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44.25" x14ac:dyDescent="0.75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 s="12">
        <v>57.78</v>
      </c>
      <c r="Q353" s="14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44.25" x14ac:dyDescent="0.75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 s="12">
        <v>73.58</v>
      </c>
      <c r="Q354" s="14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29.5" x14ac:dyDescent="0.75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 s="12">
        <v>75.5</v>
      </c>
      <c r="Q355" s="14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44.25" x14ac:dyDescent="0.75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 s="12">
        <v>235.46</v>
      </c>
      <c r="Q356" s="14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44.25" x14ac:dyDescent="0.75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 s="12">
        <v>92.5</v>
      </c>
      <c r="Q357" s="14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44.25" x14ac:dyDescent="0.75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 s="12">
        <v>46.05</v>
      </c>
      <c r="Q358" s="14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29.5" x14ac:dyDescent="0.75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 s="12">
        <v>31.58</v>
      </c>
      <c r="Q359" s="14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44.25" x14ac:dyDescent="0.75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 s="12">
        <v>36.96</v>
      </c>
      <c r="Q360" s="14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44.25" x14ac:dyDescent="0.75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 s="12">
        <v>88.25</v>
      </c>
      <c r="Q361" s="14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44.25" x14ac:dyDescent="0.75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 s="12">
        <v>64.38</v>
      </c>
      <c r="Q362" s="14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29.5" x14ac:dyDescent="0.75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 s="12">
        <v>62.05</v>
      </c>
      <c r="Q363" s="14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44.25" x14ac:dyDescent="0.75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 s="12">
        <v>73.400000000000006</v>
      </c>
      <c r="Q364" s="14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44.25" x14ac:dyDescent="0.75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 s="12">
        <v>99.5</v>
      </c>
      <c r="Q365" s="14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59" x14ac:dyDescent="0.75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 s="12">
        <v>62.17</v>
      </c>
      <c r="Q366" s="14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44.25" x14ac:dyDescent="0.75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 s="12">
        <v>62.33</v>
      </c>
      <c r="Q367" s="14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29.5" x14ac:dyDescent="0.75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 s="12">
        <v>58.79</v>
      </c>
      <c r="Q368" s="14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44.25" x14ac:dyDescent="0.75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 s="12">
        <v>45.35</v>
      </c>
      <c r="Q369" s="14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44.25" x14ac:dyDescent="0.75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 s="12">
        <v>41.94</v>
      </c>
      <c r="Q370" s="14" t="s">
        <v>8315</v>
      </c>
      <c r="R370" t="s">
        <v>8316</v>
      </c>
      <c r="S370" s="18">
        <v>41753.593275462961</v>
      </c>
      <c r="T370" s="18">
        <v>41778.875</v>
      </c>
    </row>
    <row r="371" spans="1:20" ht="44.25" x14ac:dyDescent="0.75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 s="12">
        <v>59.17</v>
      </c>
      <c r="Q371" s="14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44.25" x14ac:dyDescent="0.75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 s="12">
        <v>200.49</v>
      </c>
      <c r="Q372" s="14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44.25" x14ac:dyDescent="0.75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 s="12">
        <v>57.26</v>
      </c>
      <c r="Q373" s="14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44.25" x14ac:dyDescent="0.75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 s="12">
        <v>58.06</v>
      </c>
      <c r="Q374" s="14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44.25" x14ac:dyDescent="0.75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 s="12">
        <v>186.8</v>
      </c>
      <c r="Q375" s="14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29.5" x14ac:dyDescent="0.75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 s="12">
        <v>74.12</v>
      </c>
      <c r="Q376" s="14" t="s">
        <v>8315</v>
      </c>
      <c r="R376" t="s">
        <v>8316</v>
      </c>
      <c r="S376" s="18">
        <v>41891.96503472222</v>
      </c>
      <c r="T376" s="18">
        <v>41901</v>
      </c>
    </row>
    <row r="377" spans="1:20" ht="44.25" x14ac:dyDescent="0.75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 s="12">
        <v>62.67</v>
      </c>
      <c r="Q377" s="14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44.25" x14ac:dyDescent="0.75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 s="12">
        <v>121.36</v>
      </c>
      <c r="Q378" s="14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44.25" x14ac:dyDescent="0.75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 s="12">
        <v>40.630000000000003</v>
      </c>
      <c r="Q379" s="14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44.25" x14ac:dyDescent="0.75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 s="12">
        <v>63</v>
      </c>
      <c r="Q380" s="14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29.5" x14ac:dyDescent="0.75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 s="12">
        <v>33.67</v>
      </c>
      <c r="Q381" s="14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59" x14ac:dyDescent="0.75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 s="12">
        <v>43.2</v>
      </c>
      <c r="Q382" s="14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44.25" x14ac:dyDescent="0.75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 s="12">
        <v>83.57</v>
      </c>
      <c r="Q383" s="14" t="s">
        <v>8315</v>
      </c>
      <c r="R383" t="s">
        <v>8316</v>
      </c>
      <c r="S383" s="18">
        <v>41792.542986111112</v>
      </c>
      <c r="T383" s="18">
        <v>41813.75</v>
      </c>
    </row>
    <row r="384" spans="1:20" ht="44.25" x14ac:dyDescent="0.75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 s="12">
        <v>140</v>
      </c>
      <c r="Q384" s="14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44.25" x14ac:dyDescent="0.75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 s="12">
        <v>80.87</v>
      </c>
      <c r="Q385" s="14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44.25" x14ac:dyDescent="0.75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 s="12">
        <v>53.85</v>
      </c>
      <c r="Q386" s="14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44.25" x14ac:dyDescent="0.75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 s="12">
        <v>67.959999999999994</v>
      </c>
      <c r="Q387" s="14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29.5" x14ac:dyDescent="0.75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 s="12">
        <v>27.14</v>
      </c>
      <c r="Q388" s="14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44.25" x14ac:dyDescent="0.75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 s="12">
        <v>110.87</v>
      </c>
      <c r="Q389" s="14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44.25" x14ac:dyDescent="0.75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 s="12">
        <v>106.84</v>
      </c>
      <c r="Q390" s="14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44.25" x14ac:dyDescent="0.75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 s="12">
        <v>105.52</v>
      </c>
      <c r="Q391" s="14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44.25" x14ac:dyDescent="0.75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 s="12">
        <v>51.92</v>
      </c>
      <c r="Q392" s="14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29.5" x14ac:dyDescent="0.75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 s="12">
        <v>86.23</v>
      </c>
      <c r="Q393" s="14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44.25" x14ac:dyDescent="0.75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 s="12">
        <v>114.55</v>
      </c>
      <c r="Q394" s="14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44.25" x14ac:dyDescent="0.75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 s="12">
        <v>62.59</v>
      </c>
      <c r="Q395" s="14" t="s">
        <v>8315</v>
      </c>
      <c r="R395" t="s">
        <v>8316</v>
      </c>
      <c r="S395" s="18">
        <v>42462.140868055561</v>
      </c>
      <c r="T395" s="18">
        <v>42489.875</v>
      </c>
    </row>
    <row r="396" spans="1:20" ht="44.25" x14ac:dyDescent="0.75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 s="12">
        <v>61.06</v>
      </c>
      <c r="Q396" s="14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44.25" x14ac:dyDescent="0.75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 s="12">
        <v>70.23</v>
      </c>
      <c r="Q397" s="14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44.25" x14ac:dyDescent="0.75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 s="12">
        <v>78.52</v>
      </c>
      <c r="Q398" s="14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44.25" x14ac:dyDescent="0.75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 s="12">
        <v>61.82</v>
      </c>
      <c r="Q399" s="14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59" x14ac:dyDescent="0.75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 s="12">
        <v>48.34</v>
      </c>
      <c r="Q400" s="14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44.25" x14ac:dyDescent="0.75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 s="12">
        <v>107.25</v>
      </c>
      <c r="Q401" s="14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44.25" x14ac:dyDescent="0.75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 s="12">
        <v>57</v>
      </c>
      <c r="Q402" s="14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44.25" x14ac:dyDescent="0.75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 s="12">
        <v>40.92</v>
      </c>
      <c r="Q403" s="14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44.25" x14ac:dyDescent="0.75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 s="12">
        <v>79.540000000000006</v>
      </c>
      <c r="Q404" s="14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44.25" x14ac:dyDescent="0.75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 s="12">
        <v>64.63</v>
      </c>
      <c r="Q405" s="14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44.25" x14ac:dyDescent="0.75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 s="12">
        <v>107.57</v>
      </c>
      <c r="Q406" s="14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44.25" x14ac:dyDescent="0.75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 s="12">
        <v>178.57</v>
      </c>
      <c r="Q407" s="14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44.25" x14ac:dyDescent="0.75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 s="12">
        <v>62.63</v>
      </c>
      <c r="Q408" s="14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44.25" x14ac:dyDescent="0.75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 s="12">
        <v>75</v>
      </c>
      <c r="Q409" s="14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44.25" x14ac:dyDescent="0.75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 s="12">
        <v>58.9</v>
      </c>
      <c r="Q410" s="14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44.25" x14ac:dyDescent="0.75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 s="12">
        <v>139.56</v>
      </c>
      <c r="Q411" s="14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29.5" x14ac:dyDescent="0.75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 s="12">
        <v>64.290000000000006</v>
      </c>
      <c r="Q412" s="14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44.25" x14ac:dyDescent="0.75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 s="12">
        <v>63.28</v>
      </c>
      <c r="Q413" s="14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">
    <cfRule type="colorScale" priority="1">
      <colorScale>
        <cfvo type="min"/>
        <cfvo type="max"/>
        <color rgb="FFFF5757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84EF1-B30A-447F-B0EE-CEE0794F630C}">
  <dimension ref="A1:T251"/>
  <sheetViews>
    <sheetView zoomScale="80" zoomScaleNormal="80" workbookViewId="0">
      <selection activeCell="I3" sqref="I3"/>
    </sheetView>
  </sheetViews>
  <sheetFormatPr defaultRowHeight="14.75" x14ac:dyDescent="0.75"/>
  <cols>
    <col min="1" max="1" width="4.81640625" bestFit="1" customWidth="1"/>
    <col min="2" max="2" width="20.81640625" bestFit="1" customWidth="1"/>
    <col min="3" max="3" width="33.1796875" customWidth="1"/>
    <col min="4" max="4" width="11.86328125" bestFit="1" customWidth="1"/>
    <col min="5" max="5" width="9.6796875" bestFit="1" customWidth="1"/>
    <col min="6" max="6" width="8.90625" bestFit="1" customWidth="1"/>
    <col min="7" max="7" width="7.1328125" bestFit="1" customWidth="1"/>
    <col min="8" max="8" width="7.90625" bestFit="1" customWidth="1"/>
    <col min="9" max="9" width="10.6796875" bestFit="1" customWidth="1"/>
    <col min="10" max="10" width="11.04296875" bestFit="1" customWidth="1"/>
    <col min="11" max="11" width="8.81640625" bestFit="1" customWidth="1"/>
    <col min="12" max="12" width="12.90625" bestFit="1" customWidth="1"/>
    <col min="13" max="13" width="8.08984375" bestFit="1" customWidth="1"/>
    <col min="14" max="14" width="22.7265625" bestFit="1" customWidth="1"/>
    <col min="15" max="15" width="16.81640625" bestFit="1" customWidth="1"/>
    <col min="16" max="16" width="15.86328125" bestFit="1" customWidth="1"/>
    <col min="17" max="17" width="8.1328125" bestFit="1" customWidth="1"/>
    <col min="18" max="18" width="11.04296875" bestFit="1" customWidth="1"/>
    <col min="19" max="19" width="11.6328125" bestFit="1" customWidth="1"/>
    <col min="20" max="20" width="10.31640625" bestFit="1" customWidth="1"/>
  </cols>
  <sheetData>
    <row r="1" spans="1:20" x14ac:dyDescent="0.7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5" t="s">
        <v>8359</v>
      </c>
      <c r="S1" s="19" t="s">
        <v>8365</v>
      </c>
      <c r="T1" s="19" t="s">
        <v>8366</v>
      </c>
    </row>
    <row r="2" spans="1:20" ht="59" x14ac:dyDescent="0.75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 s="12">
        <v>0</v>
      </c>
      <c r="Q2" s="14" t="s">
        <v>8315</v>
      </c>
      <c r="R2" t="s">
        <v>8316</v>
      </c>
      <c r="S2" s="18">
        <v>42492.737847222219</v>
      </c>
      <c r="T2" s="18">
        <v>42534.166666666672</v>
      </c>
    </row>
    <row r="3" spans="1:20" ht="59" x14ac:dyDescent="0.75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 s="12">
        <v>60.67</v>
      </c>
      <c r="Q3" s="14" t="s">
        <v>8315</v>
      </c>
      <c r="R3" t="s">
        <v>8316</v>
      </c>
      <c r="S3" s="18">
        <v>42103.016585648147</v>
      </c>
      <c r="T3" s="18">
        <v>42163.016585648147</v>
      </c>
    </row>
    <row r="4" spans="1:20" ht="73.75" x14ac:dyDescent="0.75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 s="12">
        <v>0</v>
      </c>
      <c r="Q4" s="14" t="s">
        <v>8315</v>
      </c>
      <c r="R4" t="s">
        <v>8316</v>
      </c>
      <c r="S4" s="18">
        <v>42108.692060185189</v>
      </c>
      <c r="T4" s="18">
        <v>42153.692060185189</v>
      </c>
    </row>
    <row r="5" spans="1:20" ht="59" x14ac:dyDescent="0.75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 s="12">
        <v>0</v>
      </c>
      <c r="Q5" s="14" t="s">
        <v>8315</v>
      </c>
      <c r="R5" t="s">
        <v>8316</v>
      </c>
      <c r="S5" s="18">
        <v>42453.806307870371</v>
      </c>
      <c r="T5" s="18">
        <v>42513.806307870371</v>
      </c>
    </row>
    <row r="6" spans="1:20" ht="59" x14ac:dyDescent="0.75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 s="12">
        <v>23.33</v>
      </c>
      <c r="Q6" s="14" t="s">
        <v>8315</v>
      </c>
      <c r="R6" t="s">
        <v>8316</v>
      </c>
      <c r="S6" s="18">
        <v>42123.648831018523</v>
      </c>
      <c r="T6" s="18">
        <v>42153.648831018523</v>
      </c>
    </row>
    <row r="7" spans="1:20" ht="59" x14ac:dyDescent="0.75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 s="12">
        <v>23.92</v>
      </c>
      <c r="Q7" s="14" t="s">
        <v>8315</v>
      </c>
      <c r="R7" t="s">
        <v>8316</v>
      </c>
      <c r="S7" s="18">
        <v>41858.007071759261</v>
      </c>
      <c r="T7" s="18">
        <v>41888.007071759261</v>
      </c>
    </row>
    <row r="8" spans="1:20" ht="44.25" x14ac:dyDescent="0.75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 s="12">
        <v>15.83</v>
      </c>
      <c r="Q8" s="14" t="s">
        <v>8315</v>
      </c>
      <c r="R8" t="s">
        <v>8316</v>
      </c>
      <c r="S8" s="18">
        <v>41781.045173611114</v>
      </c>
      <c r="T8" s="18">
        <v>41811.045173611114</v>
      </c>
    </row>
    <row r="9" spans="1:20" ht="59" x14ac:dyDescent="0.75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 s="12">
        <v>60</v>
      </c>
      <c r="Q9" s="14" t="s">
        <v>8315</v>
      </c>
      <c r="R9" t="s">
        <v>8316</v>
      </c>
      <c r="S9" s="18">
        <v>42370.007766203707</v>
      </c>
      <c r="T9" s="18">
        <v>42398.981944444444</v>
      </c>
    </row>
    <row r="10" spans="1:20" ht="59" x14ac:dyDescent="0.75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 s="12">
        <v>24.33</v>
      </c>
      <c r="Q10" s="14" t="s">
        <v>8315</v>
      </c>
      <c r="R10" t="s">
        <v>8316</v>
      </c>
      <c r="S10" s="18">
        <v>42165.037581018521</v>
      </c>
      <c r="T10" s="18">
        <v>42224.898611111115</v>
      </c>
    </row>
    <row r="11" spans="1:20" ht="59" x14ac:dyDescent="0.75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 s="12">
        <v>29.56</v>
      </c>
      <c r="Q11" s="14" t="s">
        <v>8315</v>
      </c>
      <c r="R11" t="s">
        <v>8316</v>
      </c>
      <c r="S11" s="18">
        <v>42480.800648148142</v>
      </c>
      <c r="T11" s="18">
        <v>42540.800648148142</v>
      </c>
    </row>
    <row r="12" spans="1:20" ht="59" x14ac:dyDescent="0.75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 s="12">
        <v>18.329999999999998</v>
      </c>
      <c r="Q12" s="14" t="s">
        <v>8315</v>
      </c>
      <c r="R12" t="s">
        <v>8316</v>
      </c>
      <c r="S12" s="18">
        <v>41784.789687500001</v>
      </c>
      <c r="T12" s="18">
        <v>41814.789687500001</v>
      </c>
    </row>
    <row r="13" spans="1:20" ht="59" x14ac:dyDescent="0.75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 s="12">
        <v>20</v>
      </c>
      <c r="Q13" s="14" t="s">
        <v>8315</v>
      </c>
      <c r="R13" t="s">
        <v>8316</v>
      </c>
      <c r="S13" s="18">
        <v>41831.675034722226</v>
      </c>
      <c r="T13" s="18">
        <v>41891.675034722226</v>
      </c>
    </row>
    <row r="14" spans="1:20" ht="59" x14ac:dyDescent="0.75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 s="12">
        <v>0</v>
      </c>
      <c r="Q14" s="14" t="s">
        <v>8315</v>
      </c>
      <c r="R14" t="s">
        <v>8316</v>
      </c>
      <c r="S14" s="18">
        <v>41950.114108796297</v>
      </c>
      <c r="T14" s="18">
        <v>42010.114108796297</v>
      </c>
    </row>
    <row r="15" spans="1:20" ht="59" x14ac:dyDescent="0.75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 s="12">
        <v>22.5</v>
      </c>
      <c r="Q15" s="14" t="s">
        <v>8315</v>
      </c>
      <c r="R15" t="s">
        <v>8316</v>
      </c>
      <c r="S15" s="18">
        <v>42627.955104166671</v>
      </c>
      <c r="T15" s="18">
        <v>42657.916666666672</v>
      </c>
    </row>
    <row r="16" spans="1:20" ht="59" x14ac:dyDescent="0.75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 s="12">
        <v>50.4</v>
      </c>
      <c r="Q16" s="14" t="s">
        <v>8315</v>
      </c>
      <c r="R16" t="s">
        <v>8316</v>
      </c>
      <c r="S16" s="18">
        <v>42531.195277777777</v>
      </c>
      <c r="T16" s="18">
        <v>42555.166666666672</v>
      </c>
    </row>
    <row r="17" spans="1:20" ht="59" x14ac:dyDescent="0.75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 s="12">
        <v>105.03</v>
      </c>
      <c r="Q17" s="14" t="s">
        <v>8315</v>
      </c>
      <c r="R17" t="s">
        <v>8316</v>
      </c>
      <c r="S17" s="18">
        <v>42618.827013888891</v>
      </c>
      <c r="T17" s="18">
        <v>42648.827013888891</v>
      </c>
    </row>
    <row r="18" spans="1:20" ht="59" x14ac:dyDescent="0.75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 s="12">
        <v>35.4</v>
      </c>
      <c r="Q18" s="14" t="s">
        <v>8315</v>
      </c>
      <c r="R18" t="s">
        <v>8316</v>
      </c>
      <c r="S18" s="18">
        <v>42540.593530092592</v>
      </c>
      <c r="T18" s="18">
        <v>42570.593530092592</v>
      </c>
    </row>
    <row r="19" spans="1:20" ht="59" x14ac:dyDescent="0.75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 s="12">
        <v>83.33</v>
      </c>
      <c r="Q19" s="14" t="s">
        <v>8315</v>
      </c>
      <c r="R19" t="s">
        <v>8316</v>
      </c>
      <c r="S19" s="18">
        <v>41746.189409722225</v>
      </c>
      <c r="T19" s="18">
        <v>41776.189409722225</v>
      </c>
    </row>
    <row r="20" spans="1:20" ht="59" x14ac:dyDescent="0.75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 s="12">
        <v>35.92</v>
      </c>
      <c r="Q20" s="14" t="s">
        <v>8315</v>
      </c>
      <c r="R20" t="s">
        <v>8316</v>
      </c>
      <c r="S20" s="18">
        <v>41974.738576388889</v>
      </c>
      <c r="T20" s="18">
        <v>41994.738576388889</v>
      </c>
    </row>
    <row r="21" spans="1:20" ht="44.25" x14ac:dyDescent="0.75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 s="12">
        <v>0</v>
      </c>
      <c r="Q21" s="14" t="s">
        <v>8315</v>
      </c>
      <c r="R21" t="s">
        <v>8316</v>
      </c>
      <c r="S21" s="18">
        <v>42115.11618055556</v>
      </c>
      <c r="T21" s="18">
        <v>42175.11618055556</v>
      </c>
    </row>
    <row r="22" spans="1:20" ht="59" x14ac:dyDescent="0.75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 s="12">
        <v>119.13</v>
      </c>
      <c r="Q22" s="14" t="s">
        <v>8315</v>
      </c>
      <c r="R22" t="s">
        <v>8316</v>
      </c>
      <c r="S22" s="18">
        <v>42002.817488425921</v>
      </c>
      <c r="T22" s="18">
        <v>42032.817488425921</v>
      </c>
    </row>
    <row r="23" spans="1:20" ht="59" x14ac:dyDescent="0.75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 s="12">
        <v>90.33</v>
      </c>
      <c r="Q23" s="14" t="s">
        <v>8315</v>
      </c>
      <c r="R23" t="s">
        <v>8316</v>
      </c>
      <c r="S23" s="18">
        <v>42722.84474537037</v>
      </c>
      <c r="T23" s="18">
        <v>42752.84474537037</v>
      </c>
    </row>
    <row r="24" spans="1:20" ht="59" x14ac:dyDescent="0.75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 s="12">
        <v>2.33</v>
      </c>
      <c r="Q24" s="14" t="s">
        <v>8315</v>
      </c>
      <c r="R24" t="s">
        <v>8316</v>
      </c>
      <c r="S24" s="18">
        <v>42465.128391203703</v>
      </c>
      <c r="T24" s="18">
        <v>42495.128391203703</v>
      </c>
    </row>
    <row r="25" spans="1:20" ht="59" x14ac:dyDescent="0.75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 s="12">
        <v>0</v>
      </c>
      <c r="Q25" s="14" t="s">
        <v>8315</v>
      </c>
      <c r="R25" t="s">
        <v>8316</v>
      </c>
      <c r="S25" s="18">
        <v>42171.743969907402</v>
      </c>
      <c r="T25" s="18">
        <v>42201.743969907402</v>
      </c>
    </row>
    <row r="26" spans="1:20" ht="73.75" x14ac:dyDescent="0.75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 s="12">
        <v>108.33</v>
      </c>
      <c r="Q26" s="14" t="s">
        <v>8315</v>
      </c>
      <c r="R26" t="s">
        <v>8316</v>
      </c>
      <c r="S26" s="18">
        <v>42672.955138888887</v>
      </c>
      <c r="T26" s="18">
        <v>42704.708333333328</v>
      </c>
    </row>
    <row r="27" spans="1:20" ht="44.25" x14ac:dyDescent="0.75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 s="12">
        <v>29</v>
      </c>
      <c r="Q27" s="14" t="s">
        <v>8315</v>
      </c>
      <c r="R27" t="s">
        <v>8316</v>
      </c>
      <c r="S27" s="18">
        <v>42359.725243055553</v>
      </c>
      <c r="T27" s="18">
        <v>42389.725243055553</v>
      </c>
    </row>
    <row r="28" spans="1:20" ht="59" x14ac:dyDescent="0.75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 s="12">
        <v>96.55</v>
      </c>
      <c r="Q28" s="14" t="s">
        <v>8315</v>
      </c>
      <c r="R28" t="s">
        <v>8316</v>
      </c>
      <c r="S28" s="18">
        <v>42192.905694444446</v>
      </c>
      <c r="T28" s="18">
        <v>42236.711805555555</v>
      </c>
    </row>
    <row r="29" spans="1:20" ht="59" x14ac:dyDescent="0.75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 s="12">
        <v>0</v>
      </c>
      <c r="Q29" s="14" t="s">
        <v>8315</v>
      </c>
      <c r="R29" t="s">
        <v>8316</v>
      </c>
      <c r="S29" s="18">
        <v>41916.597638888888</v>
      </c>
      <c r="T29" s="18">
        <v>41976.639305555553</v>
      </c>
    </row>
    <row r="30" spans="1:20" ht="59" x14ac:dyDescent="0.75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 s="12">
        <v>63</v>
      </c>
      <c r="Q30" s="14" t="s">
        <v>8315</v>
      </c>
      <c r="R30" t="s">
        <v>8316</v>
      </c>
      <c r="S30" s="18">
        <v>42461.596273148149</v>
      </c>
      <c r="T30" s="18">
        <v>42491.596273148149</v>
      </c>
    </row>
    <row r="31" spans="1:20" ht="59" x14ac:dyDescent="0.75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 s="12">
        <v>381.6</v>
      </c>
      <c r="Q31" s="14" t="s">
        <v>8315</v>
      </c>
      <c r="R31" t="s">
        <v>8316</v>
      </c>
      <c r="S31" s="18">
        <v>42370.90320601852</v>
      </c>
      <c r="T31" s="18">
        <v>42406.207638888889</v>
      </c>
    </row>
    <row r="32" spans="1:20" ht="44.25" x14ac:dyDescent="0.75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 s="12">
        <v>46.25</v>
      </c>
      <c r="Q32" s="14" t="s">
        <v>8315</v>
      </c>
      <c r="R32" t="s">
        <v>8316</v>
      </c>
      <c r="S32" s="18">
        <v>41948.727256944447</v>
      </c>
      <c r="T32" s="18">
        <v>41978.727256944447</v>
      </c>
    </row>
    <row r="33" spans="1:20" ht="44.25" x14ac:dyDescent="0.75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 s="12">
        <v>26</v>
      </c>
      <c r="Q33" s="14" t="s">
        <v>8315</v>
      </c>
      <c r="R33" t="s">
        <v>8316</v>
      </c>
      <c r="S33" s="18">
        <v>42047.07640046296</v>
      </c>
      <c r="T33" s="18">
        <v>42077.034733796296</v>
      </c>
    </row>
    <row r="34" spans="1:20" ht="59" x14ac:dyDescent="0.75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 s="12">
        <v>10</v>
      </c>
      <c r="Q34" s="14" t="s">
        <v>8315</v>
      </c>
      <c r="R34" t="s">
        <v>8316</v>
      </c>
      <c r="S34" s="18">
        <v>42261.632916666669</v>
      </c>
      <c r="T34" s="18">
        <v>42266.165972222225</v>
      </c>
    </row>
    <row r="35" spans="1:20" ht="59" x14ac:dyDescent="0.75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 s="12">
        <v>5</v>
      </c>
      <c r="Q35" s="14" t="s">
        <v>8315</v>
      </c>
      <c r="R35" t="s">
        <v>8316</v>
      </c>
      <c r="S35" s="18">
        <v>41985.427361111113</v>
      </c>
      <c r="T35" s="18">
        <v>42015.427361111113</v>
      </c>
    </row>
    <row r="36" spans="1:20" ht="59" x14ac:dyDescent="0.75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 s="12">
        <v>0</v>
      </c>
      <c r="Q36" s="14" t="s">
        <v>8315</v>
      </c>
      <c r="R36" t="s">
        <v>8316</v>
      </c>
      <c r="S36" s="18">
        <v>41922.535185185188</v>
      </c>
      <c r="T36" s="18">
        <v>41930.207638888889</v>
      </c>
    </row>
    <row r="37" spans="1:20" ht="59" x14ac:dyDescent="0.75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 s="12">
        <v>81.569999999999993</v>
      </c>
      <c r="Q37" s="14" t="s">
        <v>8315</v>
      </c>
      <c r="R37" t="s">
        <v>8316</v>
      </c>
      <c r="S37" s="18">
        <v>41850.863252314812</v>
      </c>
      <c r="T37" s="18">
        <v>41880.863252314812</v>
      </c>
    </row>
    <row r="38" spans="1:20" ht="59" x14ac:dyDescent="0.75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 s="12">
        <v>7</v>
      </c>
      <c r="Q38" s="14" t="s">
        <v>8315</v>
      </c>
      <c r="R38" t="s">
        <v>8316</v>
      </c>
      <c r="S38" s="18">
        <v>41831.742962962962</v>
      </c>
      <c r="T38" s="18">
        <v>41860.125</v>
      </c>
    </row>
    <row r="39" spans="1:20" ht="59" x14ac:dyDescent="0.75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 s="12">
        <v>27.3</v>
      </c>
      <c r="Q39" s="14" t="s">
        <v>8315</v>
      </c>
      <c r="R39" t="s">
        <v>8316</v>
      </c>
      <c r="S39" s="18">
        <v>42415.883425925931</v>
      </c>
      <c r="T39" s="18">
        <v>42475.84175925926</v>
      </c>
    </row>
    <row r="40" spans="1:20" ht="59" x14ac:dyDescent="0.75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 s="12">
        <v>29.41</v>
      </c>
      <c r="Q40" s="14" t="s">
        <v>8315</v>
      </c>
      <c r="R40" t="s">
        <v>8316</v>
      </c>
      <c r="S40" s="18">
        <v>41869.714166666665</v>
      </c>
      <c r="T40" s="18">
        <v>41876.875</v>
      </c>
    </row>
    <row r="41" spans="1:20" ht="29.5" x14ac:dyDescent="0.75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 s="12">
        <v>12.5</v>
      </c>
      <c r="Q41" s="14" t="s">
        <v>8315</v>
      </c>
      <c r="R41" t="s">
        <v>8316</v>
      </c>
      <c r="S41" s="18">
        <v>41953.773090277777</v>
      </c>
      <c r="T41" s="18">
        <v>42013.083333333328</v>
      </c>
    </row>
    <row r="42" spans="1:20" ht="29.5" x14ac:dyDescent="0.75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 s="12">
        <v>0</v>
      </c>
      <c r="Q42" s="14" t="s">
        <v>8315</v>
      </c>
      <c r="R42" t="s">
        <v>8316</v>
      </c>
      <c r="S42" s="18">
        <v>42037.986284722225</v>
      </c>
      <c r="T42" s="18">
        <v>42097.944618055553</v>
      </c>
    </row>
    <row r="43" spans="1:20" ht="59" x14ac:dyDescent="0.75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 s="12">
        <v>5.75</v>
      </c>
      <c r="Q43" s="14" t="s">
        <v>8315</v>
      </c>
      <c r="R43" t="s">
        <v>8316</v>
      </c>
      <c r="S43" s="18">
        <v>41811.555462962962</v>
      </c>
      <c r="T43" s="18">
        <v>41812.875</v>
      </c>
    </row>
    <row r="44" spans="1:20" ht="44.25" x14ac:dyDescent="0.75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 s="12">
        <v>52.08</v>
      </c>
      <c r="Q44" s="14" t="s">
        <v>8315</v>
      </c>
      <c r="R44" t="s">
        <v>8316</v>
      </c>
      <c r="S44" s="18">
        <v>42701.908807870372</v>
      </c>
      <c r="T44" s="18">
        <v>42716.25</v>
      </c>
    </row>
    <row r="45" spans="1:20" ht="59" x14ac:dyDescent="0.75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 s="12">
        <v>183.33</v>
      </c>
      <c r="Q45" s="14" t="s">
        <v>8315</v>
      </c>
      <c r="R45" t="s">
        <v>8316</v>
      </c>
      <c r="S45" s="18">
        <v>42258.646504629629</v>
      </c>
      <c r="T45" s="18">
        <v>42288.645196759258</v>
      </c>
    </row>
    <row r="46" spans="1:20" ht="59" x14ac:dyDescent="0.75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 s="12">
        <v>26.33</v>
      </c>
      <c r="Q46" s="14" t="s">
        <v>8315</v>
      </c>
      <c r="R46" t="s">
        <v>8316</v>
      </c>
      <c r="S46" s="18">
        <v>42278.664965277778</v>
      </c>
      <c r="T46" s="18">
        <v>42308.664965277778</v>
      </c>
    </row>
    <row r="47" spans="1:20" ht="59" x14ac:dyDescent="0.75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 s="12">
        <v>0</v>
      </c>
      <c r="Q47" s="14" t="s">
        <v>8315</v>
      </c>
      <c r="R47" t="s">
        <v>8316</v>
      </c>
      <c r="S47" s="18">
        <v>42515.078217592592</v>
      </c>
      <c r="T47" s="18">
        <v>42575.078217592592</v>
      </c>
    </row>
    <row r="48" spans="1:20" ht="73.75" x14ac:dyDescent="0.75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 s="12">
        <v>486.43</v>
      </c>
      <c r="Q48" s="14" t="s">
        <v>8315</v>
      </c>
      <c r="R48" t="s">
        <v>8316</v>
      </c>
      <c r="S48" s="18">
        <v>41830.234166666669</v>
      </c>
      <c r="T48" s="18">
        <v>41860.234166666669</v>
      </c>
    </row>
    <row r="49" spans="1:20" ht="59" x14ac:dyDescent="0.75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 s="12">
        <v>3</v>
      </c>
      <c r="Q49" s="14" t="s">
        <v>8315</v>
      </c>
      <c r="R49" t="s">
        <v>8316</v>
      </c>
      <c r="S49" s="18">
        <v>41982.904386574075</v>
      </c>
      <c r="T49" s="18">
        <v>42042.904386574075</v>
      </c>
    </row>
    <row r="50" spans="1:20" ht="44.25" x14ac:dyDescent="0.75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 s="12">
        <v>25</v>
      </c>
      <c r="Q50" s="14" t="s">
        <v>8315</v>
      </c>
      <c r="R50" t="s">
        <v>8316</v>
      </c>
      <c r="S50" s="18">
        <v>42210.439768518518</v>
      </c>
      <c r="T50" s="18">
        <v>42240.439768518518</v>
      </c>
    </row>
    <row r="51" spans="1:20" ht="59" x14ac:dyDescent="0.75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 s="12">
        <v>9.75</v>
      </c>
      <c r="Q51" s="14" t="s">
        <v>8315</v>
      </c>
      <c r="R51" t="s">
        <v>8316</v>
      </c>
      <c r="S51" s="18">
        <v>42196.166874999995</v>
      </c>
      <c r="T51" s="18">
        <v>42256.166874999995</v>
      </c>
    </row>
    <row r="52" spans="1:20" ht="59" x14ac:dyDescent="0.75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 s="12">
        <v>36.590000000000003</v>
      </c>
      <c r="Q52" s="14" t="s">
        <v>8315</v>
      </c>
      <c r="R52" t="s">
        <v>8316</v>
      </c>
      <c r="S52" s="18">
        <v>42606.056863425925</v>
      </c>
      <c r="T52" s="18">
        <v>42620.056863425925</v>
      </c>
    </row>
    <row r="53" spans="1:20" ht="59" x14ac:dyDescent="0.75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 s="12">
        <v>80.709999999999994</v>
      </c>
      <c r="Q53" s="14" t="s">
        <v>8315</v>
      </c>
      <c r="R53" t="s">
        <v>8316</v>
      </c>
      <c r="S53" s="18">
        <v>42199.648912037039</v>
      </c>
      <c r="T53" s="18">
        <v>42217.041666666672</v>
      </c>
    </row>
    <row r="54" spans="1:20" ht="59" x14ac:dyDescent="0.75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 s="12">
        <v>1</v>
      </c>
      <c r="Q54" s="14" t="s">
        <v>8315</v>
      </c>
      <c r="R54" t="s">
        <v>8316</v>
      </c>
      <c r="S54" s="18">
        <v>42444.877743055549</v>
      </c>
      <c r="T54" s="18">
        <v>42504.877743055549</v>
      </c>
    </row>
    <row r="55" spans="1:20" ht="59" x14ac:dyDescent="0.75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 s="12">
        <v>52.8</v>
      </c>
      <c r="Q55" s="14" t="s">
        <v>8315</v>
      </c>
      <c r="R55" t="s">
        <v>8316</v>
      </c>
      <c r="S55" s="18">
        <v>42499.731701388882</v>
      </c>
      <c r="T55" s="18">
        <v>42529.731701388882</v>
      </c>
    </row>
    <row r="56" spans="1:20" ht="59" x14ac:dyDescent="0.75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 s="12">
        <v>20</v>
      </c>
      <c r="Q56" s="14" t="s">
        <v>8315</v>
      </c>
      <c r="R56" t="s">
        <v>8316</v>
      </c>
      <c r="S56" s="18">
        <v>41929.266215277778</v>
      </c>
      <c r="T56" s="18">
        <v>41968.823611111111</v>
      </c>
    </row>
    <row r="57" spans="1:20" ht="59" x14ac:dyDescent="0.75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 s="12">
        <v>46.93</v>
      </c>
      <c r="Q57" s="14" t="s">
        <v>8315</v>
      </c>
      <c r="R57" t="s">
        <v>8316</v>
      </c>
      <c r="S57" s="18">
        <v>42142.768819444449</v>
      </c>
      <c r="T57" s="18">
        <v>42182.768819444449</v>
      </c>
    </row>
    <row r="58" spans="1:20" ht="59" x14ac:dyDescent="0.75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 s="12">
        <v>78.08</v>
      </c>
      <c r="Q58" s="14" t="s">
        <v>8315</v>
      </c>
      <c r="R58" t="s">
        <v>8316</v>
      </c>
      <c r="S58" s="18">
        <v>42354.131643518514</v>
      </c>
      <c r="T58" s="18">
        <v>42384.131643518514</v>
      </c>
    </row>
    <row r="59" spans="1:20" ht="59" x14ac:dyDescent="0.75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 s="12">
        <v>1</v>
      </c>
      <c r="Q59" s="14" t="s">
        <v>8315</v>
      </c>
      <c r="R59" t="s">
        <v>8316</v>
      </c>
      <c r="S59" s="18">
        <v>41828.922905092593</v>
      </c>
      <c r="T59" s="18">
        <v>41888.922905092593</v>
      </c>
    </row>
    <row r="60" spans="1:20" ht="59" x14ac:dyDescent="0.75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 s="12">
        <v>48.56</v>
      </c>
      <c r="Q60" s="14" t="s">
        <v>8315</v>
      </c>
      <c r="R60" t="s">
        <v>8316</v>
      </c>
      <c r="S60" s="18">
        <v>42245.234340277777</v>
      </c>
      <c r="T60" s="18">
        <v>42263.234340277777</v>
      </c>
    </row>
    <row r="61" spans="1:20" ht="59" x14ac:dyDescent="0.75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 s="12">
        <v>68.099999999999994</v>
      </c>
      <c r="Q61" s="14" t="s">
        <v>8315</v>
      </c>
      <c r="R61" t="s">
        <v>8316</v>
      </c>
      <c r="S61" s="18">
        <v>42278.629710648151</v>
      </c>
      <c r="T61" s="18">
        <v>42306.629710648151</v>
      </c>
    </row>
    <row r="62" spans="1:20" ht="59" x14ac:dyDescent="0.75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 s="12">
        <v>8.5</v>
      </c>
      <c r="Q62" s="14" t="s">
        <v>8315</v>
      </c>
      <c r="R62" t="s">
        <v>8316</v>
      </c>
      <c r="S62" s="18">
        <v>41826.61954861111</v>
      </c>
      <c r="T62" s="18">
        <v>41856.61954861111</v>
      </c>
    </row>
    <row r="63" spans="1:20" ht="44.25" x14ac:dyDescent="0.75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 s="12">
        <v>60.06</v>
      </c>
      <c r="Q63" s="14" t="s">
        <v>8315</v>
      </c>
      <c r="R63" t="s">
        <v>8316</v>
      </c>
      <c r="S63" s="18">
        <v>42205.171018518522</v>
      </c>
      <c r="T63" s="18">
        <v>42235.171018518522</v>
      </c>
    </row>
    <row r="64" spans="1:20" ht="59" x14ac:dyDescent="0.75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 s="12">
        <v>72.400000000000006</v>
      </c>
      <c r="Q64" s="14" t="s">
        <v>8315</v>
      </c>
      <c r="R64" t="s">
        <v>8316</v>
      </c>
      <c r="S64" s="18">
        <v>42041.205000000002</v>
      </c>
      <c r="T64" s="18">
        <v>42086.16333333333</v>
      </c>
    </row>
    <row r="65" spans="1:20" ht="59" x14ac:dyDescent="0.75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 s="12">
        <v>100</v>
      </c>
      <c r="Q65" s="14" t="s">
        <v>8315</v>
      </c>
      <c r="R65" t="s">
        <v>8316</v>
      </c>
      <c r="S65" s="18">
        <v>42203.677766203706</v>
      </c>
      <c r="T65" s="18">
        <v>42233.677766203706</v>
      </c>
    </row>
    <row r="66" spans="1:20" ht="59" x14ac:dyDescent="0.75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 s="12">
        <v>51.67</v>
      </c>
      <c r="Q66" s="14" t="s">
        <v>8315</v>
      </c>
      <c r="R66" t="s">
        <v>8316</v>
      </c>
      <c r="S66" s="18">
        <v>41983.752847222218</v>
      </c>
      <c r="T66" s="18">
        <v>42014.140972222223</v>
      </c>
    </row>
    <row r="67" spans="1:20" ht="44.25" x14ac:dyDescent="0.75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 s="12">
        <v>0</v>
      </c>
      <c r="Q67" s="14" t="s">
        <v>8315</v>
      </c>
      <c r="R67" t="s">
        <v>8316</v>
      </c>
      <c r="S67" s="18">
        <v>42103.024398148147</v>
      </c>
      <c r="T67" s="18">
        <v>42112.9375</v>
      </c>
    </row>
    <row r="68" spans="1:20" ht="59" x14ac:dyDescent="0.75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 s="12">
        <v>61</v>
      </c>
      <c r="Q68" s="14" t="s">
        <v>8315</v>
      </c>
      <c r="R68" t="s">
        <v>8316</v>
      </c>
      <c r="S68" s="18">
        <v>42089.901574074072</v>
      </c>
      <c r="T68" s="18">
        <v>42149.901574074072</v>
      </c>
    </row>
    <row r="69" spans="1:20" ht="44.25" x14ac:dyDescent="0.75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 s="12">
        <v>37.5</v>
      </c>
      <c r="Q69" s="14" t="s">
        <v>8315</v>
      </c>
      <c r="R69" t="s">
        <v>8316</v>
      </c>
      <c r="S69" s="18">
        <v>42297.691006944442</v>
      </c>
      <c r="T69" s="18">
        <v>42320.290972222225</v>
      </c>
    </row>
    <row r="70" spans="1:20" ht="59" x14ac:dyDescent="0.75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 s="12">
        <v>25.57</v>
      </c>
      <c r="Q70" s="14" t="s">
        <v>8315</v>
      </c>
      <c r="R70" t="s">
        <v>8316</v>
      </c>
      <c r="S70" s="18">
        <v>41833.089756944442</v>
      </c>
      <c r="T70" s="18">
        <v>41863.079143518517</v>
      </c>
    </row>
    <row r="71" spans="1:20" ht="59" x14ac:dyDescent="0.75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 s="12">
        <v>0</v>
      </c>
      <c r="Q71" s="14" t="s">
        <v>8315</v>
      </c>
      <c r="R71" t="s">
        <v>8316</v>
      </c>
      <c r="S71" s="18">
        <v>42325.920717592591</v>
      </c>
      <c r="T71" s="18">
        <v>42355.920717592591</v>
      </c>
    </row>
    <row r="72" spans="1:20" ht="59" x14ac:dyDescent="0.75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 s="12">
        <v>25</v>
      </c>
      <c r="Q72" s="14" t="s">
        <v>8315</v>
      </c>
      <c r="R72" t="s">
        <v>8316</v>
      </c>
      <c r="S72" s="18">
        <v>41858.214629629627</v>
      </c>
      <c r="T72" s="18">
        <v>41888.214629629627</v>
      </c>
    </row>
    <row r="73" spans="1:20" ht="44.25" x14ac:dyDescent="0.75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 s="12">
        <v>0</v>
      </c>
      <c r="Q73" s="14" t="s">
        <v>8315</v>
      </c>
      <c r="R73" t="s">
        <v>8316</v>
      </c>
      <c r="S73" s="18">
        <v>41793.710231481484</v>
      </c>
      <c r="T73" s="18">
        <v>41823.710231481484</v>
      </c>
    </row>
    <row r="74" spans="1:20" ht="59" x14ac:dyDescent="0.75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 s="12">
        <v>0</v>
      </c>
      <c r="Q74" s="14" t="s">
        <v>8315</v>
      </c>
      <c r="R74" t="s">
        <v>8316</v>
      </c>
      <c r="S74" s="18">
        <v>41793.814259259263</v>
      </c>
      <c r="T74" s="18">
        <v>41825.165972222225</v>
      </c>
    </row>
    <row r="75" spans="1:20" ht="44.25" x14ac:dyDescent="0.75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 s="12">
        <v>10</v>
      </c>
      <c r="Q75" s="14" t="s">
        <v>8315</v>
      </c>
      <c r="R75" t="s">
        <v>8316</v>
      </c>
      <c r="S75" s="18">
        <v>41831.697939814818</v>
      </c>
      <c r="T75" s="18">
        <v>41861.697939814818</v>
      </c>
    </row>
    <row r="76" spans="1:20" ht="29.5" x14ac:dyDescent="0.75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 s="12">
        <v>202</v>
      </c>
      <c r="Q76" s="14" t="s">
        <v>8315</v>
      </c>
      <c r="R76" t="s">
        <v>8316</v>
      </c>
      <c r="S76" s="18">
        <v>42621.389340277776</v>
      </c>
      <c r="T76" s="18">
        <v>42651.389340277776</v>
      </c>
    </row>
    <row r="77" spans="1:20" ht="73.75" x14ac:dyDescent="0.75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 s="12">
        <v>25.65</v>
      </c>
      <c r="Q77" s="14" t="s">
        <v>8315</v>
      </c>
      <c r="R77" t="s">
        <v>8316</v>
      </c>
      <c r="S77" s="18">
        <v>41780.785729166666</v>
      </c>
      <c r="T77" s="18">
        <v>41840.785729166666</v>
      </c>
    </row>
    <row r="78" spans="1:20" ht="59" x14ac:dyDescent="0.75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 s="12">
        <v>56.05</v>
      </c>
      <c r="Q78" s="14" t="s">
        <v>8315</v>
      </c>
      <c r="R78" t="s">
        <v>8316</v>
      </c>
      <c r="S78" s="18">
        <v>41766.072500000002</v>
      </c>
      <c r="T78" s="18">
        <v>41791.072500000002</v>
      </c>
    </row>
    <row r="79" spans="1:20" ht="59" x14ac:dyDescent="0.75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 s="12">
        <v>81.319999999999993</v>
      </c>
      <c r="Q79" s="14" t="s">
        <v>8315</v>
      </c>
      <c r="R79" t="s">
        <v>8316</v>
      </c>
      <c r="S79" s="18">
        <v>41766.617291666669</v>
      </c>
      <c r="T79" s="18">
        <v>41793.290972222225</v>
      </c>
    </row>
    <row r="80" spans="1:20" ht="88.5" x14ac:dyDescent="0.75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 s="12">
        <v>70.17</v>
      </c>
      <c r="Q80" s="14" t="s">
        <v>8315</v>
      </c>
      <c r="R80" t="s">
        <v>8316</v>
      </c>
      <c r="S80" s="18">
        <v>42248.627013888887</v>
      </c>
      <c r="T80" s="18">
        <v>42278.627013888887</v>
      </c>
    </row>
    <row r="81" spans="1:20" ht="59" x14ac:dyDescent="0.75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 s="12">
        <v>23.63</v>
      </c>
      <c r="Q81" s="14" t="s">
        <v>8315</v>
      </c>
      <c r="R81" t="s">
        <v>8316</v>
      </c>
      <c r="S81" s="18">
        <v>41885.221550925926</v>
      </c>
      <c r="T81" s="18">
        <v>41916.290972222225</v>
      </c>
    </row>
    <row r="82" spans="1:20" ht="59" x14ac:dyDescent="0.75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 s="12">
        <v>188.56</v>
      </c>
      <c r="Q82" s="14" t="s">
        <v>8315</v>
      </c>
      <c r="R82" t="s">
        <v>8316</v>
      </c>
      <c r="S82" s="18">
        <v>42159.224432870367</v>
      </c>
      <c r="T82" s="18">
        <v>42204.224432870367</v>
      </c>
    </row>
    <row r="83" spans="1:20" ht="59" x14ac:dyDescent="0.75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 s="12">
        <v>49.51</v>
      </c>
      <c r="Q83" s="14" t="s">
        <v>8315</v>
      </c>
      <c r="R83" t="s">
        <v>8316</v>
      </c>
      <c r="S83" s="18">
        <v>42265.817002314812</v>
      </c>
      <c r="T83" s="18">
        <v>42295.817002314812</v>
      </c>
    </row>
    <row r="84" spans="1:20" ht="29.5" x14ac:dyDescent="0.75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 s="12">
        <v>9.5</v>
      </c>
      <c r="Q84" s="14" t="s">
        <v>8315</v>
      </c>
      <c r="R84" t="s">
        <v>8316</v>
      </c>
      <c r="S84" s="18">
        <v>41975.124340277776</v>
      </c>
      <c r="T84" s="18">
        <v>42005.124340277776</v>
      </c>
    </row>
    <row r="85" spans="1:20" ht="59" x14ac:dyDescent="0.75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 s="12">
        <v>10</v>
      </c>
      <c r="Q85" s="14" t="s">
        <v>8315</v>
      </c>
      <c r="R85" t="s">
        <v>8316</v>
      </c>
      <c r="S85" s="18">
        <v>42065.190694444449</v>
      </c>
      <c r="T85" s="18">
        <v>42090.149027777778</v>
      </c>
    </row>
    <row r="86" spans="1:20" ht="44.25" x14ac:dyDescent="0.75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 s="12">
        <v>13</v>
      </c>
      <c r="Q86" s="14" t="s">
        <v>8315</v>
      </c>
      <c r="R86" t="s">
        <v>8316</v>
      </c>
      <c r="S86" s="18">
        <v>41848.84002314815</v>
      </c>
      <c r="T86" s="18">
        <v>41883.84002314815</v>
      </c>
    </row>
    <row r="87" spans="1:20" ht="44.25" x14ac:dyDescent="0.75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 s="12">
        <v>89.4</v>
      </c>
      <c r="Q87" s="14" t="s">
        <v>8315</v>
      </c>
      <c r="R87" t="s">
        <v>8316</v>
      </c>
      <c r="S87" s="18">
        <v>42103.884930555556</v>
      </c>
      <c r="T87" s="18">
        <v>42133.884930555556</v>
      </c>
    </row>
    <row r="88" spans="1:20" ht="73.75" x14ac:dyDescent="0.75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 s="12">
        <v>25</v>
      </c>
      <c r="Q88" s="14" t="s">
        <v>8315</v>
      </c>
      <c r="R88" t="s">
        <v>8316</v>
      </c>
      <c r="S88" s="18">
        <v>42059.970729166671</v>
      </c>
      <c r="T88" s="18">
        <v>42089.929062499999</v>
      </c>
    </row>
    <row r="89" spans="1:20" ht="59" x14ac:dyDescent="0.75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 s="12">
        <v>1</v>
      </c>
      <c r="Q89" s="14" t="s">
        <v>8315</v>
      </c>
      <c r="R89" t="s">
        <v>8316</v>
      </c>
      <c r="S89" s="18">
        <v>42041.743090277778</v>
      </c>
      <c r="T89" s="18">
        <v>42071.701423611114</v>
      </c>
    </row>
    <row r="90" spans="1:20" ht="73.75" x14ac:dyDescent="0.75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 s="12">
        <v>65</v>
      </c>
      <c r="Q90" s="14" t="s">
        <v>8315</v>
      </c>
      <c r="R90" t="s">
        <v>8316</v>
      </c>
      <c r="S90" s="18">
        <v>41829.73715277778</v>
      </c>
      <c r="T90" s="18">
        <v>41852.716666666667</v>
      </c>
    </row>
    <row r="91" spans="1:20" ht="59" x14ac:dyDescent="0.75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 s="12">
        <v>1</v>
      </c>
      <c r="Q91" s="14" t="s">
        <v>8315</v>
      </c>
      <c r="R91" t="s">
        <v>8316</v>
      </c>
      <c r="S91" s="18">
        <v>41789.893599537041</v>
      </c>
      <c r="T91" s="18">
        <v>41815.875</v>
      </c>
    </row>
    <row r="92" spans="1:20" ht="59" x14ac:dyDescent="0.75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 s="12">
        <v>81.540000000000006</v>
      </c>
      <c r="Q92" s="14" t="s">
        <v>8315</v>
      </c>
      <c r="R92" t="s">
        <v>8316</v>
      </c>
      <c r="S92" s="18">
        <v>41833.660995370366</v>
      </c>
      <c r="T92" s="18">
        <v>41863.660995370366</v>
      </c>
    </row>
    <row r="93" spans="1:20" ht="29.5" x14ac:dyDescent="0.75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 s="12">
        <v>100</v>
      </c>
      <c r="Q93" s="14" t="s">
        <v>8315</v>
      </c>
      <c r="R93" t="s">
        <v>8316</v>
      </c>
      <c r="S93" s="18">
        <v>41914.590011574073</v>
      </c>
      <c r="T93" s="18">
        <v>41955.907638888893</v>
      </c>
    </row>
    <row r="94" spans="1:20" ht="29.5" x14ac:dyDescent="0.75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 s="12">
        <v>1</v>
      </c>
      <c r="Q94" s="14" t="s">
        <v>8315</v>
      </c>
      <c r="R94" t="s">
        <v>8316</v>
      </c>
      <c r="S94" s="18">
        <v>42611.261064814811</v>
      </c>
      <c r="T94" s="18">
        <v>42625.707638888889</v>
      </c>
    </row>
    <row r="95" spans="1:20" ht="59" x14ac:dyDescent="0.75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 s="12">
        <v>0</v>
      </c>
      <c r="Q95" s="14" t="s">
        <v>8315</v>
      </c>
      <c r="R95" t="s">
        <v>8316</v>
      </c>
      <c r="S95" s="18">
        <v>42253.633159722223</v>
      </c>
      <c r="T95" s="18">
        <v>42313.674826388888</v>
      </c>
    </row>
    <row r="96" spans="1:20" ht="59" x14ac:dyDescent="0.75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 s="12">
        <v>20</v>
      </c>
      <c r="Q96" s="14" t="s">
        <v>8315</v>
      </c>
      <c r="R96" t="s">
        <v>8316</v>
      </c>
      <c r="S96" s="18">
        <v>42295.891828703709</v>
      </c>
      <c r="T96" s="18">
        <v>42325.933495370366</v>
      </c>
    </row>
    <row r="97" spans="1:20" ht="44.25" x14ac:dyDescent="0.75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 s="12">
        <v>5.5</v>
      </c>
      <c r="Q97" s="14" t="s">
        <v>8315</v>
      </c>
      <c r="R97" t="s">
        <v>8316</v>
      </c>
      <c r="S97" s="18">
        <v>42402.947002314817</v>
      </c>
      <c r="T97" s="18">
        <v>42452.145138888889</v>
      </c>
    </row>
    <row r="98" spans="1:20" ht="59" x14ac:dyDescent="0.75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 s="12">
        <v>50.2</v>
      </c>
      <c r="Q98" s="14" t="s">
        <v>8315</v>
      </c>
      <c r="R98" t="s">
        <v>8316</v>
      </c>
      <c r="S98" s="18">
        <v>42509.814108796301</v>
      </c>
      <c r="T98" s="18">
        <v>42539.814108796301</v>
      </c>
    </row>
    <row r="99" spans="1:20" ht="44.25" x14ac:dyDescent="0.75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 s="12">
        <v>13.11</v>
      </c>
      <c r="Q99" s="14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59" x14ac:dyDescent="0.75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 s="12">
        <v>315.5</v>
      </c>
      <c r="Q100" s="14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29.5" x14ac:dyDescent="0.75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 s="12">
        <v>37.14</v>
      </c>
      <c r="Q101" s="14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59" x14ac:dyDescent="0.75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 s="12">
        <v>0</v>
      </c>
      <c r="Q102" s="14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59" x14ac:dyDescent="0.75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 s="12">
        <v>128.27000000000001</v>
      </c>
      <c r="Q103" s="14" t="s">
        <v>8315</v>
      </c>
      <c r="R103" t="s">
        <v>8316</v>
      </c>
      <c r="S103" s="18">
        <v>41779.657870370371</v>
      </c>
      <c r="T103" s="18">
        <v>41821.25</v>
      </c>
    </row>
    <row r="104" spans="1:20" ht="59" x14ac:dyDescent="0.75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 s="12">
        <v>47.27</v>
      </c>
      <c r="Q104" s="14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59" x14ac:dyDescent="0.75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 s="12">
        <v>50</v>
      </c>
      <c r="Q105" s="14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59" x14ac:dyDescent="0.75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 s="12">
        <v>42.5</v>
      </c>
      <c r="Q106" s="14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44.25" x14ac:dyDescent="0.75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 s="12">
        <v>62.5</v>
      </c>
      <c r="Q107" s="14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44.25" x14ac:dyDescent="0.75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 s="12">
        <v>27</v>
      </c>
      <c r="Q108" s="14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59" x14ac:dyDescent="0.75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 s="12">
        <v>25</v>
      </c>
      <c r="Q109" s="14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59" x14ac:dyDescent="0.75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 s="12">
        <v>0</v>
      </c>
      <c r="Q110" s="14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29.5" x14ac:dyDescent="0.75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 s="12">
        <v>1.5</v>
      </c>
      <c r="Q111" s="14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44.25" x14ac:dyDescent="0.75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 s="12">
        <v>38.25</v>
      </c>
      <c r="Q112" s="14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59" x14ac:dyDescent="0.75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 s="12">
        <v>16.25</v>
      </c>
      <c r="Q113" s="14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59" x14ac:dyDescent="0.75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 s="12">
        <v>33.75</v>
      </c>
      <c r="Q114" s="14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59" x14ac:dyDescent="0.75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 s="12">
        <v>61.67</v>
      </c>
      <c r="Q115" s="14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59" x14ac:dyDescent="0.75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 s="12">
        <v>83.14</v>
      </c>
      <c r="Q116" s="14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59" x14ac:dyDescent="0.75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 s="12">
        <v>1</v>
      </c>
      <c r="Q117" s="14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59" x14ac:dyDescent="0.75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 s="12">
        <v>142.86000000000001</v>
      </c>
      <c r="Q118" s="14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59" x14ac:dyDescent="0.75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 s="12">
        <v>10.17</v>
      </c>
      <c r="Q119" s="14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59" x14ac:dyDescent="0.75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 s="12">
        <v>57.25</v>
      </c>
      <c r="Q120" s="14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73.75" x14ac:dyDescent="0.75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 s="12">
        <v>5</v>
      </c>
      <c r="Q121" s="14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59" x14ac:dyDescent="0.75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 s="12">
        <v>93</v>
      </c>
      <c r="Q122" s="14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59" x14ac:dyDescent="0.75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 s="12">
        <v>32.36</v>
      </c>
      <c r="Q123" s="14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59" x14ac:dyDescent="0.75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 s="12">
        <v>0</v>
      </c>
      <c r="Q124" s="14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59" x14ac:dyDescent="0.75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 s="12">
        <v>1</v>
      </c>
      <c r="Q125" s="14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59" x14ac:dyDescent="0.75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 s="12">
        <v>91.83</v>
      </c>
      <c r="Q126" s="14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59" x14ac:dyDescent="0.75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 s="12">
        <v>45.83</v>
      </c>
      <c r="Q127" s="14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59" x14ac:dyDescent="0.75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 s="12">
        <v>0</v>
      </c>
      <c r="Q128" s="14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59" x14ac:dyDescent="0.75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 s="12">
        <v>248.5</v>
      </c>
      <c r="Q129" s="14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59" x14ac:dyDescent="0.75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 s="12">
        <v>79.400000000000006</v>
      </c>
      <c r="Q130" s="14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59" x14ac:dyDescent="0.75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 s="12">
        <v>5.5</v>
      </c>
      <c r="Q131" s="14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73.75" x14ac:dyDescent="0.75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 s="12">
        <v>25</v>
      </c>
      <c r="Q132" s="14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59" x14ac:dyDescent="0.75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 s="12">
        <v>0</v>
      </c>
      <c r="Q133" s="14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44.25" x14ac:dyDescent="0.75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 s="12">
        <v>137.08000000000001</v>
      </c>
      <c r="Q134" s="14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59" x14ac:dyDescent="0.75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 s="12">
        <v>0</v>
      </c>
      <c r="Q135" s="14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59" x14ac:dyDescent="0.75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 s="12">
        <v>5</v>
      </c>
      <c r="Q136" s="14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44.25" x14ac:dyDescent="0.75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 s="12">
        <v>39</v>
      </c>
      <c r="Q137" s="14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59" x14ac:dyDescent="0.75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 s="12">
        <v>50.5</v>
      </c>
      <c r="Q138" s="14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59" x14ac:dyDescent="0.75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 s="12">
        <v>25</v>
      </c>
      <c r="Q139" s="14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59" x14ac:dyDescent="0.75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 s="12">
        <v>25</v>
      </c>
      <c r="Q140" s="14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59" x14ac:dyDescent="0.75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 s="12">
        <v>0</v>
      </c>
      <c r="Q141" s="14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59" x14ac:dyDescent="0.75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 s="12">
        <v>53.13</v>
      </c>
      <c r="Q142" s="14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59" x14ac:dyDescent="0.75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 s="12">
        <v>0</v>
      </c>
      <c r="Q143" s="14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44.25" x14ac:dyDescent="0.75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 s="12">
        <v>7</v>
      </c>
      <c r="Q144" s="14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59" x14ac:dyDescent="0.75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 s="12">
        <v>40.06</v>
      </c>
      <c r="Q145" s="14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59" x14ac:dyDescent="0.75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 s="12">
        <v>24.33</v>
      </c>
      <c r="Q146" s="14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59" x14ac:dyDescent="0.75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 s="12">
        <v>11.25</v>
      </c>
      <c r="Q147" s="14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44.25" x14ac:dyDescent="0.75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 s="12">
        <v>42</v>
      </c>
      <c r="Q148" s="14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59" x14ac:dyDescent="0.75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 s="12">
        <v>71.25</v>
      </c>
      <c r="Q149" s="14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59" x14ac:dyDescent="0.75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 s="12">
        <v>22.5</v>
      </c>
      <c r="Q150" s="14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59" x14ac:dyDescent="0.75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 s="12">
        <v>41</v>
      </c>
      <c r="Q151" s="14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44.25" x14ac:dyDescent="0.75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 s="12">
        <v>47.91</v>
      </c>
      <c r="Q152" s="14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59" x14ac:dyDescent="0.75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 s="12">
        <v>35.17</v>
      </c>
      <c r="Q153" s="14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59" x14ac:dyDescent="0.75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 s="12">
        <v>5.5</v>
      </c>
      <c r="Q154" s="14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59" x14ac:dyDescent="0.75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 s="12">
        <v>22.67</v>
      </c>
      <c r="Q155" s="14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44.25" x14ac:dyDescent="0.75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 s="12">
        <v>26.38</v>
      </c>
      <c r="Q156" s="14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59" x14ac:dyDescent="0.75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 s="12">
        <v>105.54</v>
      </c>
      <c r="Q157" s="14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59" x14ac:dyDescent="0.75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 s="12">
        <v>0</v>
      </c>
      <c r="Q158" s="14" t="s">
        <v>8315</v>
      </c>
      <c r="R158" t="s">
        <v>8316</v>
      </c>
      <c r="S158" s="18">
        <v>42534.866875</v>
      </c>
      <c r="T158" s="18">
        <v>42564.866875</v>
      </c>
    </row>
    <row r="159" spans="1:20" ht="59" x14ac:dyDescent="0.75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 s="12">
        <v>62</v>
      </c>
      <c r="Q159" s="14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59" x14ac:dyDescent="0.75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 s="12">
        <v>217.5</v>
      </c>
      <c r="Q160" s="14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59" x14ac:dyDescent="0.75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 s="12">
        <v>26.75</v>
      </c>
      <c r="Q161" s="14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59" x14ac:dyDescent="0.75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 s="12">
        <v>64.290000000000006</v>
      </c>
      <c r="Q162" s="14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44.25" x14ac:dyDescent="0.75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 s="12">
        <v>175</v>
      </c>
      <c r="Q163" s="14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59" x14ac:dyDescent="0.75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 s="12">
        <v>84.28</v>
      </c>
      <c r="Q164" s="14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59" x14ac:dyDescent="0.75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 s="12">
        <v>33.74</v>
      </c>
      <c r="Q165" s="14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29.5" x14ac:dyDescent="0.75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 s="12">
        <v>8</v>
      </c>
      <c r="Q166" s="14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59" x14ac:dyDescent="0.75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 s="12">
        <v>0</v>
      </c>
      <c r="Q167" s="14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44.25" x14ac:dyDescent="0.75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 s="12">
        <v>100</v>
      </c>
      <c r="Q168" s="14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44.25" x14ac:dyDescent="0.75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 s="12">
        <v>60.11</v>
      </c>
      <c r="Q169" s="14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44.25" x14ac:dyDescent="0.75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 s="12">
        <v>3</v>
      </c>
      <c r="Q170" s="14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44.25" x14ac:dyDescent="0.75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 s="12">
        <v>5</v>
      </c>
      <c r="Q171" s="14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59" x14ac:dyDescent="0.75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 s="12">
        <v>29.24</v>
      </c>
      <c r="Q172" s="14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44.25" x14ac:dyDescent="0.75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 s="12">
        <v>59.58</v>
      </c>
      <c r="Q173" s="14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59" x14ac:dyDescent="0.75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 s="12">
        <v>82.57</v>
      </c>
      <c r="Q174" s="14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29.5" x14ac:dyDescent="0.75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 s="12">
        <v>10</v>
      </c>
      <c r="Q175" s="14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59" x14ac:dyDescent="0.75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 s="12">
        <v>5.75</v>
      </c>
      <c r="Q176" s="14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44.25" x14ac:dyDescent="0.75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 s="12">
        <v>100.5</v>
      </c>
      <c r="Q177" s="14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29.5" x14ac:dyDescent="0.75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 s="12">
        <v>1</v>
      </c>
      <c r="Q178" s="14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59" x14ac:dyDescent="0.75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 s="12">
        <v>20</v>
      </c>
      <c r="Q179" s="14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59" x14ac:dyDescent="0.75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 s="12">
        <v>2</v>
      </c>
      <c r="Q180" s="14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59" x14ac:dyDescent="0.75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 s="12">
        <v>5</v>
      </c>
      <c r="Q181" s="14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44.25" x14ac:dyDescent="0.75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 s="12">
        <v>45.84</v>
      </c>
      <c r="Q182" s="14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59" x14ac:dyDescent="0.75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 s="12">
        <v>13</v>
      </c>
      <c r="Q183" s="14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59" x14ac:dyDescent="0.75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 s="12">
        <v>0</v>
      </c>
      <c r="Q184" s="14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59" x14ac:dyDescent="0.75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 s="12">
        <v>1</v>
      </c>
      <c r="Q185" s="14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59" x14ac:dyDescent="0.75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 s="12">
        <v>52.5</v>
      </c>
      <c r="Q186" s="14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59" x14ac:dyDescent="0.75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 s="12">
        <v>7.25</v>
      </c>
      <c r="Q187" s="14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59" x14ac:dyDescent="0.75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 s="12">
        <v>33.33</v>
      </c>
      <c r="Q188" s="14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44.25" x14ac:dyDescent="0.75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 s="12">
        <v>62.5</v>
      </c>
      <c r="Q189" s="14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44.25" x14ac:dyDescent="0.75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 s="12">
        <v>63.56</v>
      </c>
      <c r="Q190" s="14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44.25" x14ac:dyDescent="0.75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 s="12">
        <v>0</v>
      </c>
      <c r="Q191" s="14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59" x14ac:dyDescent="0.75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 s="12">
        <v>10</v>
      </c>
      <c r="Q192" s="14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44.25" x14ac:dyDescent="0.75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 s="12">
        <v>0</v>
      </c>
      <c r="Q193" s="14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59" x14ac:dyDescent="0.75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 s="12">
        <v>30.71</v>
      </c>
      <c r="Q194" s="14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59" x14ac:dyDescent="0.75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 s="12">
        <v>51</v>
      </c>
      <c r="Q195" s="14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59" x14ac:dyDescent="0.75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 s="12">
        <v>0</v>
      </c>
      <c r="Q196" s="14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59" x14ac:dyDescent="0.75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 s="12">
        <v>66.67</v>
      </c>
      <c r="Q197" s="14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59" x14ac:dyDescent="0.75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 s="12">
        <v>0</v>
      </c>
      <c r="Q198" s="14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59" x14ac:dyDescent="0.75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 s="12">
        <v>59</v>
      </c>
      <c r="Q199" s="14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59" x14ac:dyDescent="0.75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 s="12">
        <v>100</v>
      </c>
      <c r="Q200" s="14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44.25" x14ac:dyDescent="0.75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 s="12">
        <v>147.4</v>
      </c>
      <c r="Q201" s="14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59" x14ac:dyDescent="0.75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 s="12">
        <v>166.06</v>
      </c>
      <c r="Q202" s="14" t="s">
        <v>8315</v>
      </c>
      <c r="R202" t="s">
        <v>8316</v>
      </c>
      <c r="S202" s="18">
        <v>41804.937083333331</v>
      </c>
      <c r="T202" s="18">
        <v>41821.9375</v>
      </c>
    </row>
    <row r="203" spans="1:20" ht="59" x14ac:dyDescent="0.75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 s="12">
        <v>40</v>
      </c>
      <c r="Q203" s="14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59" x14ac:dyDescent="0.75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 s="12">
        <v>75.25</v>
      </c>
      <c r="Q204" s="14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44.25" x14ac:dyDescent="0.75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 s="12">
        <v>60</v>
      </c>
      <c r="Q205" s="14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59" x14ac:dyDescent="0.75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 s="12">
        <v>1250</v>
      </c>
      <c r="Q206" s="14" t="s">
        <v>8315</v>
      </c>
      <c r="R206" t="s">
        <v>8316</v>
      </c>
      <c r="S206" s="18">
        <v>42144.231527777782</v>
      </c>
      <c r="T206" s="18">
        <v>42203.125</v>
      </c>
    </row>
    <row r="207" spans="1:20" ht="59" x14ac:dyDescent="0.75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 s="12">
        <v>7</v>
      </c>
      <c r="Q207" s="14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59" x14ac:dyDescent="0.75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 s="12">
        <v>56.25</v>
      </c>
      <c r="Q208" s="14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59" x14ac:dyDescent="0.75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 s="12">
        <v>38.33</v>
      </c>
      <c r="Q209" s="14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59" x14ac:dyDescent="0.75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 s="12">
        <v>27.5</v>
      </c>
      <c r="Q210" s="14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59" x14ac:dyDescent="0.75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 s="12">
        <v>16</v>
      </c>
      <c r="Q211" s="14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59" x14ac:dyDescent="0.75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 s="12">
        <v>1</v>
      </c>
      <c r="Q212" s="14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59" x14ac:dyDescent="0.75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 s="12">
        <v>0</v>
      </c>
      <c r="Q213" s="14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73.75" x14ac:dyDescent="0.75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 s="12">
        <v>86.62</v>
      </c>
      <c r="Q214" s="14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59" x14ac:dyDescent="0.75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 s="12">
        <v>0</v>
      </c>
      <c r="Q215" s="14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59" x14ac:dyDescent="0.75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 s="12">
        <v>88.33</v>
      </c>
      <c r="Q216" s="14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59" x14ac:dyDescent="0.75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 s="12">
        <v>23.75</v>
      </c>
      <c r="Q217" s="14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59" x14ac:dyDescent="0.75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 s="12">
        <v>0</v>
      </c>
      <c r="Q218" s="14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59" x14ac:dyDescent="0.75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 s="12">
        <v>163.33000000000001</v>
      </c>
      <c r="Q219" s="14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44.25" x14ac:dyDescent="0.75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 s="12">
        <v>6.75</v>
      </c>
      <c r="Q220" s="14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59" x14ac:dyDescent="0.75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 s="12">
        <v>25</v>
      </c>
      <c r="Q221" s="14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59" x14ac:dyDescent="0.75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 s="12">
        <v>179.12</v>
      </c>
      <c r="Q222" s="14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44.25" x14ac:dyDescent="0.75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 s="12">
        <v>34.950000000000003</v>
      </c>
      <c r="Q223" s="14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44.25" x14ac:dyDescent="0.75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 s="12">
        <v>27.5</v>
      </c>
      <c r="Q224" s="14" t="s">
        <v>8315</v>
      </c>
      <c r="R224" t="s">
        <v>8316</v>
      </c>
      <c r="S224" s="18">
        <v>42031.666898148149</v>
      </c>
      <c r="T224" s="18">
        <v>42064.125</v>
      </c>
    </row>
    <row r="225" spans="1:20" ht="59" x14ac:dyDescent="0.75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 s="12">
        <v>18.5</v>
      </c>
      <c r="Q225" s="14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44.25" x14ac:dyDescent="0.75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 s="12">
        <v>0</v>
      </c>
      <c r="Q226" s="14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73.75" x14ac:dyDescent="0.75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 s="12">
        <v>222.5</v>
      </c>
      <c r="Q227" s="14" t="s">
        <v>8315</v>
      </c>
      <c r="R227" t="s">
        <v>8316</v>
      </c>
      <c r="S227" s="18">
        <v>42695.7105787037</v>
      </c>
      <c r="T227" s="18">
        <v>42725.7105787037</v>
      </c>
    </row>
    <row r="228" spans="1:20" ht="59" x14ac:dyDescent="0.75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 s="12">
        <v>5</v>
      </c>
      <c r="Q228" s="14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59" x14ac:dyDescent="0.75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 s="12">
        <v>0</v>
      </c>
      <c r="Q229" s="14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44.25" x14ac:dyDescent="0.75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 s="12">
        <v>29.17</v>
      </c>
      <c r="Q230" s="14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59" x14ac:dyDescent="0.75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 s="12">
        <v>1.5</v>
      </c>
      <c r="Q231" s="14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59" x14ac:dyDescent="0.75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 s="12">
        <v>126.5</v>
      </c>
      <c r="Q232" s="14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59" x14ac:dyDescent="0.75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 s="12">
        <v>10</v>
      </c>
      <c r="Q233" s="14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59" x14ac:dyDescent="0.75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 s="12">
        <v>9.4</v>
      </c>
      <c r="Q234" s="14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29.5" x14ac:dyDescent="0.75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 s="12">
        <v>0</v>
      </c>
      <c r="Q235" s="14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59" x14ac:dyDescent="0.75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 s="12">
        <v>30</v>
      </c>
      <c r="Q236" s="14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59" x14ac:dyDescent="0.75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 s="12">
        <v>10.67</v>
      </c>
      <c r="Q237" s="14" t="s">
        <v>8315</v>
      </c>
      <c r="R237" t="s">
        <v>8316</v>
      </c>
      <c r="S237" s="18">
        <v>42209.67288194444</v>
      </c>
      <c r="T237" s="18">
        <v>42223.625</v>
      </c>
    </row>
    <row r="238" spans="1:20" ht="59" x14ac:dyDescent="0.75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 s="12">
        <v>25.5</v>
      </c>
      <c r="Q238" s="14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59" x14ac:dyDescent="0.75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 s="12">
        <v>20</v>
      </c>
      <c r="Q239" s="14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59" x14ac:dyDescent="0.75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 s="12">
        <v>91.25</v>
      </c>
      <c r="Q240" s="14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44.25" x14ac:dyDescent="0.75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 s="12">
        <v>0</v>
      </c>
      <c r="Q241" s="14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59" x14ac:dyDescent="0.75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 s="12">
        <v>50</v>
      </c>
      <c r="Q242" s="14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44.25" x14ac:dyDescent="0.75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 s="12">
        <v>0</v>
      </c>
      <c r="Q243" s="14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59" x14ac:dyDescent="0.75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 s="12">
        <v>0</v>
      </c>
      <c r="Q244" s="14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44.25" x14ac:dyDescent="0.75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 s="12">
        <v>22.83</v>
      </c>
      <c r="Q245" s="14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59" x14ac:dyDescent="0.75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 s="12">
        <v>16.670000000000002</v>
      </c>
      <c r="Q246" s="14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59" x14ac:dyDescent="0.75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 s="12">
        <v>106.97</v>
      </c>
      <c r="Q247" s="14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59" x14ac:dyDescent="0.75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 s="12">
        <v>10.25</v>
      </c>
      <c r="Q248" s="14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73.75" x14ac:dyDescent="0.75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 s="12">
        <v>59</v>
      </c>
      <c r="Q249" s="14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59" x14ac:dyDescent="0.75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 s="12">
        <v>15.67</v>
      </c>
      <c r="Q250" s="14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59" x14ac:dyDescent="0.75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 s="12">
        <v>1</v>
      </c>
      <c r="Q251" s="14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">
    <cfRule type="colorScale" priority="1">
      <colorScale>
        <cfvo type="min"/>
        <cfvo type="max"/>
        <color rgb="FFFF5757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BEBFA-CE81-433A-9C3F-B6D8B1B27D05}">
  <dimension ref="A1:C14"/>
  <sheetViews>
    <sheetView tabSelected="1" workbookViewId="0">
      <selection activeCell="F6" sqref="F6"/>
    </sheetView>
  </sheetViews>
  <sheetFormatPr defaultRowHeight="14.75" x14ac:dyDescent="0.75"/>
  <cols>
    <col min="1" max="1" width="26.36328125" bestFit="1" customWidth="1"/>
    <col min="2" max="2" width="13.5" customWidth="1"/>
    <col min="3" max="3" width="13.54296875" customWidth="1"/>
  </cols>
  <sheetData>
    <row r="1" spans="1:3" ht="14.5" customHeight="1" x14ac:dyDescent="0.75">
      <c r="A1" s="21"/>
      <c r="B1" s="27" t="s">
        <v>8389</v>
      </c>
      <c r="C1" s="27" t="s">
        <v>8390</v>
      </c>
    </row>
    <row r="2" spans="1:3" x14ac:dyDescent="0.75">
      <c r="A2" s="27" t="s">
        <v>8391</v>
      </c>
      <c r="B2" s="26">
        <f>AVERAGE('Success US Kickstarters'!D:D)</f>
        <v>5048.8786407766993</v>
      </c>
      <c r="C2" s="26">
        <f>AVERAGE('Failed US Kickstarters'!D:D)</f>
        <v>10554.212</v>
      </c>
    </row>
    <row r="3" spans="1:3" x14ac:dyDescent="0.75">
      <c r="A3" s="27" t="s">
        <v>8392</v>
      </c>
      <c r="B3" s="26">
        <f>MEDIAN('Success US Kickstarters'!D:D)</f>
        <v>3000</v>
      </c>
      <c r="C3" s="26">
        <f>MEDIAN('Failed US Kickstarters'!D:D)</f>
        <v>5000</v>
      </c>
    </row>
    <row r="4" spans="1:3" x14ac:dyDescent="0.75">
      <c r="A4" s="27" t="s">
        <v>8395</v>
      </c>
      <c r="B4" s="26">
        <f>_xlfn.STDEV.P('Success US Kickstarters'!D:D)</f>
        <v>7748.7537726373303</v>
      </c>
      <c r="C4" s="26">
        <f>_xlfn.STDEV.P('Failed US Kickstarters'!D:D)</f>
        <v>21967.731061515115</v>
      </c>
    </row>
    <row r="5" spans="1:3" x14ac:dyDescent="0.75">
      <c r="A5" s="27" t="s">
        <v>8396</v>
      </c>
      <c r="B5" s="26">
        <f>_xlfn.QUARTILE.EXC('Success US Kickstarters'!D:D,3)</f>
        <v>5000</v>
      </c>
      <c r="C5" s="26">
        <f>_xlfn.QUARTILE.EXC('Failed US Kickstarters'!D:D,3)</f>
        <v>10000</v>
      </c>
    </row>
    <row r="6" spans="1:3" x14ac:dyDescent="0.75">
      <c r="A6" s="27" t="s">
        <v>8397</v>
      </c>
      <c r="B6" s="26">
        <f>_xlfn.QUARTILE.EXC('Success US Kickstarters'!D:D,1)</f>
        <v>1500</v>
      </c>
      <c r="C6" s="26">
        <f>_xlfn.QUARTILE.EXC('Failed US Kickstarters'!D:D,1)</f>
        <v>2000</v>
      </c>
    </row>
    <row r="7" spans="1:3" x14ac:dyDescent="0.75">
      <c r="A7" s="27" t="s">
        <v>8398</v>
      </c>
      <c r="B7" s="26">
        <f>B5-B6</f>
        <v>3500</v>
      </c>
      <c r="C7" s="26">
        <f>C5-C6</f>
        <v>8000</v>
      </c>
    </row>
    <row r="8" spans="1:3" x14ac:dyDescent="0.75">
      <c r="A8" s="27"/>
      <c r="B8" s="26"/>
      <c r="C8" s="26"/>
    </row>
    <row r="9" spans="1:3" x14ac:dyDescent="0.75">
      <c r="A9" s="27" t="s">
        <v>8393</v>
      </c>
      <c r="B9" s="26">
        <f>AVERAGE('Success US Kickstarters'!E:E)</f>
        <v>5601.5458009708727</v>
      </c>
      <c r="C9" s="26">
        <f>AVERAGE('Failed US Kickstarters'!E:E)</f>
        <v>558.65484000000004</v>
      </c>
    </row>
    <row r="10" spans="1:3" x14ac:dyDescent="0.75">
      <c r="A10" s="27" t="s">
        <v>8394</v>
      </c>
      <c r="B10" s="26">
        <f>MEDIAN('Success US Kickstarters'!E:E)</f>
        <v>3167.5</v>
      </c>
      <c r="C10" s="26">
        <f>MEDIAN('Failed US Kickstarters'!E:E)</f>
        <v>103</v>
      </c>
    </row>
    <row r="11" spans="1:3" x14ac:dyDescent="0.75">
      <c r="A11" s="27" t="s">
        <v>8399</v>
      </c>
      <c r="B11" s="26">
        <f>_xlfn.STDEV.P('Success US Kickstarters'!E:E)</f>
        <v>8334.5731699164608</v>
      </c>
      <c r="C11" s="26">
        <f>_xlfn.STDEV.P('Failed US Kickstarters'!E:E)</f>
        <v>1330.5230280400915</v>
      </c>
    </row>
    <row r="12" spans="1:3" x14ac:dyDescent="0.75">
      <c r="A12" s="27" t="s">
        <v>8400</v>
      </c>
      <c r="B12" s="26">
        <f>_xlfn.QUARTILE.EXC('Success US Kickstarters'!E:E,3)</f>
        <v>5699</v>
      </c>
      <c r="C12" s="26">
        <f>_xlfn.QUARTILE.EXC('Failed US Kickstarters'!E:E,3)</f>
        <v>501</v>
      </c>
    </row>
    <row r="13" spans="1:3" x14ac:dyDescent="0.75">
      <c r="A13" s="27" t="s">
        <v>8401</v>
      </c>
      <c r="B13" s="26">
        <f>_xlfn.QUARTILE.EXC('Success US Kickstarters'!E:E,1)</f>
        <v>1716.5074999999999</v>
      </c>
      <c r="C13" s="26">
        <f>_xlfn.QUARTILE.EXC('Failed US Kickstarters'!E:E,1)</f>
        <v>9.25</v>
      </c>
    </row>
    <row r="14" spans="1:3" x14ac:dyDescent="0.75">
      <c r="A14" s="27" t="s">
        <v>8402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 Outcomes</vt:lpstr>
      <vt:lpstr>Subcategory Statistics</vt:lpstr>
      <vt:lpstr>Outcomes Based on Launch Date</vt:lpstr>
      <vt:lpstr>Edinburg Research</vt:lpstr>
      <vt:lpstr>Success US Kickstarters</vt:lpstr>
      <vt:lpstr>Failed US Kickstarters</vt:lpstr>
      <vt:lpstr>Descriptive Statistics</vt:lpstr>
      <vt:lpstr>Musicals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Anna Marczuk</cp:lastModifiedBy>
  <dcterms:created xsi:type="dcterms:W3CDTF">2017-04-20T15:17:24Z</dcterms:created>
  <dcterms:modified xsi:type="dcterms:W3CDTF">2020-01-20T02:23:41Z</dcterms:modified>
</cp:coreProperties>
</file>