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ÓDIGO INDICADORES" sheetId="1" r:id="rId3"/>
    <sheet state="hidden" name="Indicadores" sheetId="2" r:id="rId4"/>
    <sheet state="visible" name="Sheet1" sheetId="3" r:id="rId5"/>
    <sheet state="hidden" name="Taller" sheetId="4" r:id="rId6"/>
    <sheet state="hidden" name="Criterios" sheetId="5" r:id="rId7"/>
  </sheets>
  <definedNames>
    <definedName hidden="1" localSheetId="2" name="_xlnm._FilterDatabase">Sheet1!$A$1:$B$21</definedName>
    <definedName hidden="1" localSheetId="0" name="_xlnm._FilterDatabase">'CÓDIGO INDICADORES'!$E$5:$L$36</definedName>
    <definedName hidden="1" localSheetId="3" name="_xlnm._FilterDatabase">Taller!$A$2:$S$147</definedName>
  </definedNames>
  <calcPr/>
</workbook>
</file>

<file path=xl/sharedStrings.xml><?xml version="1.0" encoding="utf-8"?>
<sst xmlns="http://schemas.openxmlformats.org/spreadsheetml/2006/main" count="2342" uniqueCount="1064">
  <si>
    <t>ID</t>
  </si>
  <si>
    <t>Tema</t>
  </si>
  <si>
    <t>CODIFICACIÓN INDICADORES MAR DEL PLATA ENTRE TODOS</t>
  </si>
  <si>
    <t>Dimensión</t>
  </si>
  <si>
    <t>Agua. Saneamiento y Drenaje</t>
  </si>
  <si>
    <t>Pilar</t>
  </si>
  <si>
    <t>#</t>
  </si>
  <si>
    <t>Temas</t>
  </si>
  <si>
    <t>Gestión de Residuos Sólidos</t>
  </si>
  <si>
    <t>Subtemas</t>
  </si>
  <si>
    <t>Energía</t>
  </si>
  <si>
    <t>Ambiente</t>
  </si>
  <si>
    <t>Indicador</t>
  </si>
  <si>
    <t>Vivienda y Uso de Suelo</t>
  </si>
  <si>
    <t>Inequidad Urbana</t>
  </si>
  <si>
    <t>Transporte</t>
  </si>
  <si>
    <t>Economía y Empleo</t>
  </si>
  <si>
    <t>Descripción</t>
  </si>
  <si>
    <t>Turismo Sostenible</t>
  </si>
  <si>
    <t>Conectividad</t>
  </si>
  <si>
    <t>Nivel de Evaluacion</t>
  </si>
  <si>
    <t>Educación</t>
  </si>
  <si>
    <t xml:space="preserve">Seguridad  </t>
  </si>
  <si>
    <t>Salud</t>
  </si>
  <si>
    <t>Gestión Pública Moderna y Participativa</t>
  </si>
  <si>
    <t>Gestión Económmica y Financiera</t>
  </si>
  <si>
    <t>OBSERVACIONES</t>
  </si>
  <si>
    <r>
      <rPr/>
      <t xml:space="preserve">(Se trata de un sistema de codificación pensado para </t>
    </r>
    <r>
      <rPr>
        <rFont val="Arial Narrow"/>
        <b/>
        <color rgb="FF000000"/>
        <sz val="12.0"/>
      </rPr>
      <t>uso interno</t>
    </r>
    <r>
      <rPr>
        <rFont val="Arial Narrow"/>
        <color rgb="FF000000"/>
        <sz val="12.0"/>
      </rPr>
      <t>, aplicable a sistemas, manejo de datos, documentación, etc.)</t>
    </r>
  </si>
  <si>
    <t>B/N</t>
  </si>
  <si>
    <t>DEF</t>
  </si>
  <si>
    <t>Verde</t>
  </si>
  <si>
    <t>Amarillo</t>
  </si>
  <si>
    <t>#D</t>
  </si>
  <si>
    <t>Rojo</t>
  </si>
  <si>
    <t>#P</t>
  </si>
  <si>
    <t>Sostenibilidad Medioambiental y Cambio Climático</t>
  </si>
  <si>
    <t>#T</t>
  </si>
  <si>
    <t>#S</t>
  </si>
  <si>
    <r>
      <rPr>
        <rFont val="Calibri"/>
        <b/>
        <color rgb="FF000000"/>
        <sz val="14.0"/>
      </rPr>
      <t>Manejo del Medio Ambiente y Consumo de Recursos Naturales</t>
    </r>
    <r>
      <rPr>
        <rFont val="Calibri"/>
        <b/>
        <color rgb="FF000000"/>
        <sz val="12.0"/>
      </rPr>
      <t xml:space="preserve">. </t>
    </r>
    <r>
      <rPr>
        <rFont val="Calibri"/>
        <b/>
        <color rgb="FF000000"/>
        <sz val="12.0"/>
      </rPr>
      <t xml:space="preserve">»
</t>
    </r>
    <r>
      <rPr>
        <rFont val="Calibri"/>
        <color rgb="FF000000"/>
        <sz val="10.0"/>
      </rPr>
      <t>Maneja adecuadamente sus recursos e infraestructura hídrica; »Maneja y usa adecuadamente su energía; »Maneja y trata adecuadamente sus aguas residuales; »Maneja y dispone adecuadamente sus residuos sólidos.</t>
    </r>
  </si>
  <si>
    <t>Agua</t>
  </si>
  <si>
    <t>BID</t>
  </si>
  <si>
    <t>Cant. Indicadores</t>
  </si>
  <si>
    <t>DDE</t>
  </si>
  <si>
    <t>Cobertura de agua</t>
  </si>
  <si>
    <t>Porcentaje de hogares con conexiones domiciliarias de agua por red</t>
  </si>
  <si>
    <t>HTA</t>
  </si>
  <si>
    <t>DISP</t>
  </si>
  <si>
    <t>ZONAS</t>
  </si>
  <si>
    <t>D01</t>
  </si>
  <si>
    <t>OSSE</t>
  </si>
  <si>
    <t>P01</t>
  </si>
  <si>
    <t>90-100%</t>
  </si>
  <si>
    <r>
      <rPr>
        <rFont val="Arial Narrow"/>
        <b/>
        <color rgb="FF000000"/>
        <sz val="14.0"/>
      </rPr>
      <t>Manejo del Medio Ambiente y Consumo de Recursos Naturales</t>
    </r>
    <r>
      <rPr>
        <rFont val="Arial Narrow"/>
        <b/>
        <color rgb="FF000000"/>
        <sz val="12.0"/>
      </rPr>
      <t>.</t>
    </r>
  </si>
  <si>
    <t>75-90%</t>
  </si>
  <si>
    <t>&lt;75%</t>
  </si>
  <si>
    <t>T001</t>
  </si>
  <si>
    <t>S001</t>
  </si>
  <si>
    <t>Eficiencia en el uso del agua</t>
  </si>
  <si>
    <t>Consumo anual de agua per cápita</t>
  </si>
  <si>
    <t>Consumo anual de agua per cápita de las viviendas que tienen una conexión de agua</t>
  </si>
  <si>
    <t>120-200</t>
  </si>
  <si>
    <t>80-120 y 200-250</t>
  </si>
  <si>
    <t>&lt; 80 y &gt;250</t>
  </si>
  <si>
    <t>Eficiencia en la prestación de servicios de agua</t>
  </si>
  <si>
    <t>001</t>
  </si>
  <si>
    <t>CENTRO</t>
  </si>
  <si>
    <t>T002</t>
  </si>
  <si>
    <t>Saneamiento y Drenaje</t>
  </si>
  <si>
    <t>S005</t>
  </si>
  <si>
    <t>Cobertura de saneamiento</t>
  </si>
  <si>
    <t>Continuidad del servicio de agua</t>
  </si>
  <si>
    <t>Horas al día con servicio continuo</t>
  </si>
  <si>
    <t>&gt;20 hrs/dia</t>
  </si>
  <si>
    <t>12-20 hrs/dia</t>
  </si>
  <si>
    <t>002</t>
  </si>
  <si>
    <t>ANILLO 1</t>
  </si>
  <si>
    <t>&lt;12 hrs/dia</t>
  </si>
  <si>
    <t>T003</t>
  </si>
  <si>
    <t>S008</t>
  </si>
  <si>
    <t>Cobertura de recolección de residuos sólidos</t>
  </si>
  <si>
    <t>Calidad de agua</t>
  </si>
  <si>
    <t>003</t>
  </si>
  <si>
    <t>ANILLO 2</t>
  </si>
  <si>
    <t>Porcentaje de muestras de agua en un año que cumplen con las normas nacionales de calidad de agua potable</t>
  </si>
  <si>
    <t>T004</t>
  </si>
  <si>
    <t>S011</t>
  </si>
  <si>
    <t>Cobertura energética</t>
  </si>
  <si>
    <t>004</t>
  </si>
  <si>
    <t>S. DE LOS PADRES</t>
  </si>
  <si>
    <t>P02</t>
  </si>
  <si>
    <t>Mitigación de Gases de Efecto Invernadero (GEI), y otras poluciones y promoción de fuentes de energía alternativas</t>
  </si>
  <si>
    <t>T005</t>
  </si>
  <si>
    <t>Calidad de Aire</t>
  </si>
  <si>
    <t>S014</t>
  </si>
  <si>
    <t>Control de la calidad del aire</t>
  </si>
  <si>
    <t>005</t>
  </si>
  <si>
    <t>LA PEREGRINA</t>
  </si>
  <si>
    <t>Tipo Indicador</t>
  </si>
  <si>
    <t>T006</t>
  </si>
  <si>
    <t>Mitigación del Cambio Climático</t>
  </si>
  <si>
    <t>S016</t>
  </si>
  <si>
    <t>Sistemas de medición de emisiones GEI</t>
  </si>
  <si>
    <t>#I</t>
  </si>
  <si>
    <t>006</t>
  </si>
  <si>
    <t>BATAN</t>
  </si>
  <si>
    <t>T007</t>
  </si>
  <si>
    <t>Ruido</t>
  </si>
  <si>
    <t>S019</t>
  </si>
  <si>
    <t>Control del ruido</t>
  </si>
  <si>
    <t>90-97%</t>
  </si>
  <si>
    <t>Tipo Vbles</t>
  </si>
  <si>
    <t>Frec. Update</t>
  </si>
  <si>
    <t>&lt;90%</t>
  </si>
  <si>
    <t>Dificultad
Update</t>
  </si>
  <si>
    <t>Principal Dificultad Diferencial</t>
  </si>
  <si>
    <t>Acciones Propuestas</t>
  </si>
  <si>
    <t>Avance de Acciones</t>
  </si>
  <si>
    <t>Fuentes Primarias MGP</t>
  </si>
  <si>
    <t>Fuentes Primarias/
Informantes Claves</t>
  </si>
  <si>
    <t>UNMDP</t>
  </si>
  <si>
    <t>P03</t>
  </si>
  <si>
    <t>FASTA</t>
  </si>
  <si>
    <t>CAECES</t>
  </si>
  <si>
    <t>UTN</t>
  </si>
  <si>
    <r>
      <rPr>
        <rFont val="Arial Narrow"/>
        <b/>
        <color rgb="FF000000"/>
        <sz val="14.0"/>
      </rPr>
      <t>Reducción de Vulnerabilidad ante Desastres Naturales y Adaptación al Cambio Climático.</t>
    </r>
  </si>
  <si>
    <t>T008</t>
  </si>
  <si>
    <t>Vulnerabilidad ante Desastres Naturales</t>
  </si>
  <si>
    <t>S020</t>
  </si>
  <si>
    <t>Capacidad adaptativa al cambio climático y eventos naturales extremos</t>
  </si>
  <si>
    <t>Cardinal</t>
  </si>
  <si>
    <t>D02</t>
  </si>
  <si>
    <t>Sostenibilidad Urbana</t>
  </si>
  <si>
    <t>P04</t>
  </si>
  <si>
    <r>
      <rPr>
        <rFont val="Arial Narrow"/>
        <b/>
        <color rgb="FF000000"/>
        <sz val="14.0"/>
      </rPr>
      <t>Control de Crecimiento y Mejora del Hábitat Humano</t>
    </r>
    <r>
      <rPr>
        <rFont val="Arial Narrow"/>
        <color rgb="FF000000"/>
        <sz val="12.0"/>
      </rPr>
      <t>.</t>
    </r>
  </si>
  <si>
    <t>Transparency Index</t>
  </si>
  <si>
    <t>Agua no contabilizada</t>
  </si>
  <si>
    <t>T009</t>
  </si>
  <si>
    <t>Vivienda</t>
  </si>
  <si>
    <t>S022</t>
  </si>
  <si>
    <t>Densidad urbana</t>
  </si>
  <si>
    <t>Sin Medición</t>
  </si>
  <si>
    <t>T010</t>
  </si>
  <si>
    <t>Uso del suelo</t>
  </si>
  <si>
    <t>S024</t>
  </si>
  <si>
    <t>Áreas verdes y de recreación</t>
  </si>
  <si>
    <t>(Agua producida menos agua facturada) / Agua producida</t>
  </si>
  <si>
    <t/>
  </si>
  <si>
    <t>T011</t>
  </si>
  <si>
    <t>S026</t>
  </si>
  <si>
    <t>Pobreza</t>
  </si>
  <si>
    <t>El TI es medido por Transparency International a nivel nacional.</t>
  </si>
  <si>
    <t>P05</t>
  </si>
  <si>
    <r>
      <rPr>
        <rFont val="Arial Narrow"/>
        <b/>
        <color rgb="FF000000"/>
        <sz val="14.0"/>
      </rPr>
      <t>Promoción del transporte urbano sostenible.</t>
    </r>
  </si>
  <si>
    <t>T012</t>
  </si>
  <si>
    <t>S029</t>
  </si>
  <si>
    <t>Transporte público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</si>
  <si>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Considerar eliminación de la base de indicadores.</t>
    </r>
  </si>
  <si>
    <t>P06</t>
  </si>
  <si>
    <r>
      <rPr>
        <rFont val="Arial Narrow"/>
        <b/>
        <color rgb="FF000000"/>
        <sz val="14.0"/>
      </rPr>
      <t>Promoción de Desarrollo Económico Local Competitivo y Sostenible.</t>
    </r>
    <r>
      <rPr>
        <rFont val="Arial Narrow"/>
        <color rgb="FF000000"/>
        <sz val="12.0"/>
      </rPr>
      <t xml:space="preserve">                    </t>
    </r>
  </si>
  <si>
    <t>Activos acumulados de pensión / obligaciones correspondientes a pensión</t>
  </si>
  <si>
    <t>T013</t>
  </si>
  <si>
    <t>Competitividad de la Economía</t>
  </si>
  <si>
    <t>La MGP no asume la cobertura de pensiones</t>
  </si>
  <si>
    <t>S033</t>
  </si>
  <si>
    <t>Regulación de negocios e inversión</t>
  </si>
  <si>
    <t>0-30%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</si>
  <si>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Considerar eliminación de la base de indicadores.</t>
    </r>
  </si>
  <si>
    <t>30-45%</t>
  </si>
  <si>
    <t>T014</t>
  </si>
  <si>
    <t>Air quality index</t>
  </si>
  <si>
    <t>T015</t>
  </si>
  <si>
    <t>Empleo</t>
  </si>
  <si>
    <t>Desempleo</t>
  </si>
  <si>
    <t>&gt;45%</t>
  </si>
  <si>
    <t>ALTA</t>
  </si>
  <si>
    <t>T016</t>
  </si>
  <si>
    <t>Internet</t>
  </si>
  <si>
    <t>P07</t>
  </si>
  <si>
    <r>
      <rPr>
        <rFont val="Arial Narrow"/>
        <b/>
        <color rgb="FF000000"/>
        <sz val="14.0"/>
      </rPr>
      <t>Provisión de Servicios Sociales de Alto Nivel y Promoción de la Cohesión Social.</t>
    </r>
    <r>
      <rPr>
        <rFont val="Arial Narrow"/>
        <color rgb="FF000000"/>
        <sz val="12.0"/>
      </rPr>
      <t xml:space="preserve"> </t>
    </r>
  </si>
  <si>
    <t>No se cuenta con mediciones específicas de calidad de aire</t>
  </si>
  <si>
    <t>T017</t>
  </si>
  <si>
    <t>Calidad educativa</t>
  </si>
  <si>
    <t>Disponibilidad de recursos hídricos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</si>
  <si>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</si>
  <si>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>Número de años remanente con balance de agua positivo</t>
  </si>
  <si>
    <t>Número de años remanente con balance de agua positivo, considerando oferta de agua disponible (teniendo en cuenta ciclos hidrológicos) y la demanda de agua (usos proyectados, incluyendo población, sector industrial, caudales ecológicos, etc)</t>
  </si>
  <si>
    <t>&gt;10</t>
  </si>
  <si>
    <t>5-10</t>
  </si>
  <si>
    <t>UNMDP
FASTA
CAECE</t>
  </si>
  <si>
    <t>T018</t>
  </si>
  <si>
    <t>Concentración de PM 10</t>
  </si>
  <si>
    <t>Seguridad Ciudadana</t>
  </si>
  <si>
    <t>Violencia</t>
  </si>
  <si>
    <t>&lt;5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</si>
  <si>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</si>
  <si>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>Travel time index privado</t>
  </si>
  <si>
    <t>No se cuenta con mediciones de tiempo promedio de viaje privado</t>
  </si>
  <si>
    <t>T019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</si>
  <si>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</si>
  <si>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 xml:space="preserve"> SEC. GOBIERNO | DGMU</t>
  </si>
  <si>
    <t>Observatorio Vial</t>
  </si>
  <si>
    <t>Nivel de salud</t>
  </si>
  <si>
    <t>Travel time index público</t>
  </si>
  <si>
    <t>No se cuenta con mediciones de tiempo promedio de viaje público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</si>
  <si>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</si>
  <si>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>Número de casos de infecciones respiratorias</t>
  </si>
  <si>
    <t>D03</t>
  </si>
  <si>
    <t>MEDIA</t>
  </si>
  <si>
    <t>Sostenibilidad Fiscal y Gobierno</t>
  </si>
  <si>
    <t>P08</t>
  </si>
  <si>
    <r>
      <rPr>
        <rFont val="Arial Narrow"/>
        <b/>
        <color rgb="FF000000"/>
        <sz val="14.0"/>
      </rPr>
      <t>Mecanismos adecuados de Gobierno.</t>
    </r>
    <r>
      <rPr>
        <rFont val="Arial Narrow"/>
        <color rgb="FF000000"/>
        <sz val="12.0"/>
      </rPr>
      <t xml:space="preserve">                    </t>
    </r>
  </si>
  <si>
    <t>T020</t>
  </si>
  <si>
    <t>Gestión Pública Participativa</t>
  </si>
  <si>
    <t>Participación ciudadana en la planeación de la gestión pública de gobierno</t>
  </si>
  <si>
    <t>Generar registro de cantidad de casos de infecciones respiratorios en establecimientos públicos y privados</t>
  </si>
  <si>
    <t>T021</t>
  </si>
  <si>
    <t>Gestión Pública Moderna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</si>
  <si>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</si>
  <si>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>Procesos modernos de gestión pública de presupuesto municipal</t>
  </si>
  <si>
    <t xml:space="preserve"> SEC. SALUD</t>
  </si>
  <si>
    <t>PBA|MIN. SALUD| ZONA VIII
Colegio Médicos
Establecimientos Privados</t>
  </si>
  <si>
    <t>Porcentaje de hogares con acceso a servicio de saneamiento por alcantarillado</t>
  </si>
  <si>
    <t>Porcentaje de medidas implementadas de los planes de gestión del riesgo de desastres y de adaptación al cambio climático</t>
  </si>
  <si>
    <t>Confirmar criterio de medición y nivel de cumplimiento del indicador</t>
  </si>
  <si>
    <t>Porcentaje de la población con acceso a recolección de aguas servidas</t>
  </si>
  <si>
    <t>T022</t>
  </si>
  <si>
    <t>Transparencia</t>
  </si>
  <si>
    <t>Transparencia y auditoría de la gestión pública de gobierno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</si>
  <si>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</si>
  <si>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 xml:space="preserve"> ENOSUR</t>
  </si>
  <si>
    <t>FASTA| FI
DEFENSA CIVIL</t>
  </si>
  <si>
    <t>&gt;75%</t>
  </si>
  <si>
    <t>P09</t>
  </si>
  <si>
    <r>
      <rPr>
        <rFont val="Arial Narrow"/>
        <b/>
        <color rgb="FF000000"/>
        <sz val="14.0"/>
      </rPr>
      <t>Manejo Adecuado de Ingresos.</t>
    </r>
    <r>
      <rPr>
        <rFont val="Arial Narrow"/>
        <color rgb="FF000000"/>
        <sz val="12.0"/>
      </rPr>
      <t xml:space="preserve">    </t>
    </r>
  </si>
  <si>
    <t>T023</t>
  </si>
  <si>
    <t>Impuestos y Autonomía Financiera</t>
  </si>
  <si>
    <t>Ingresos e impuestos municipales</t>
  </si>
  <si>
    <t>Porcentaje infraestructura crítica (ej. agua, energía, etc.) en riesgo debido a construcción inadecuada y/o ubicación en áreas con riesgo no mitigable</t>
  </si>
  <si>
    <t>75 - 60%</t>
  </si>
  <si>
    <t>&lt;60%</t>
  </si>
  <si>
    <t>P10</t>
  </si>
  <si>
    <r>
      <rPr>
        <rFont val="Arial Narrow"/>
        <b/>
        <color rgb="FF000000"/>
        <sz val="14.0"/>
      </rPr>
      <t>Manejo Adecuado de Gastos.</t>
    </r>
    <r>
      <rPr>
        <rFont val="Arial Narrow"/>
        <color rgb="FF000000"/>
        <sz val="12.0"/>
      </rPr>
      <t xml:space="preserve"> </t>
    </r>
  </si>
  <si>
    <t>T024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</si>
  <si>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</si>
  <si>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>Manejo del Gasto</t>
  </si>
  <si>
    <t>Control del gasto</t>
  </si>
  <si>
    <t>Tratamiento de aguas residuales</t>
  </si>
  <si>
    <t>Porcentaje de Areas en Riesgo, del total de areas de recursos naturales</t>
  </si>
  <si>
    <t>Definir y medir "Areas Turísticas en Riesgo"</t>
  </si>
  <si>
    <t>Porcentaje de aguas residuales que reciben tratamiento de acuerdo a normas nacionales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</si>
  <si>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</si>
  <si>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>P11</t>
  </si>
  <si>
    <t xml:space="preserve"> EMTUR</t>
  </si>
  <si>
    <t>MGP| EMTUR</t>
  </si>
  <si>
    <t>Porcentaje de aguas residuales que reciben tratamiento de acuerdo a normas nacionales aplicables</t>
  </si>
  <si>
    <r>
      <rPr>
        <rFont val="Arial Narrow"/>
        <b/>
        <color rgb="FF000000"/>
        <sz val="14.0"/>
      </rPr>
      <t>Manejo Adecuado de Endeudamiento y Obligaciones Fiscales.</t>
    </r>
    <r>
      <rPr>
        <rFont val="Arial Narrow"/>
        <color rgb="FF000000"/>
        <sz val="12.0"/>
      </rPr>
      <t xml:space="preserve"> </t>
    </r>
  </si>
  <si>
    <t>Porcentaje de Playas Turísticas con certificación ambiental</t>
  </si>
  <si>
    <t>Confirmar unidades que cumplen con la condición requerida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</si>
  <si>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</si>
  <si>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T025</t>
  </si>
  <si>
    <t>Pasivos Contingentes</t>
  </si>
  <si>
    <t>UNMDP| FCEyS
CAECE</t>
  </si>
  <si>
    <t>Pensiones municipales</t>
  </si>
  <si>
    <t>Porcentaje de Empresas Turísticas con certificación ambiental</t>
  </si>
  <si>
    <t>&gt;60%</t>
  </si>
  <si>
    <t>40-60%</t>
  </si>
  <si>
    <t>&lt;40%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</si>
  <si>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</si>
  <si>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T026</t>
  </si>
  <si>
    <t>Deuda</t>
  </si>
  <si>
    <t>Sostenibilidad de la deuda municipal</t>
  </si>
  <si>
    <t>Eficiencia de drenaje</t>
  </si>
  <si>
    <t>Estadia Promedio del Turista</t>
  </si>
  <si>
    <t>Porcentaje de hogares afectados durante precipitaciones con frecuencia de ocurrencia igual a 5 años</t>
  </si>
  <si>
    <t>Sistemática</t>
  </si>
  <si>
    <t xml:space="preserve"> ≤ 1 año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</si>
  <si>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</si>
  <si>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Tasa de desempleo (promedio anual)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</si>
  <si>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</si>
  <si>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Empleo informal como % del empleo total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</si>
  <si>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</si>
  <si>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&lt;0.5%</t>
  </si>
  <si>
    <t>FCEyS</t>
  </si>
  <si>
    <t>0.5-3</t>
  </si>
  <si>
    <t>&gt;3%</t>
  </si>
  <si>
    <t>Porcentaje de la población de la ciudad con recolección regular de residuos sólidos</t>
  </si>
  <si>
    <t>Acceso regular: al menos una vez por semana. Ver metodología GCIF.</t>
  </si>
  <si>
    <t>ENOSUR</t>
  </si>
  <si>
    <t>80-90%</t>
  </si>
  <si>
    <t>EJEMPLO</t>
  </si>
  <si>
    <t>&lt;80%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</si>
  <si>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</si>
  <si>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Disposición final adecuada de residuos sólidos</t>
  </si>
  <si>
    <t>Número promedio de interrupciones eléctricas al año por cliente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</si>
  <si>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</si>
  <si>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residuos sólidos de la ciudad dispuestos en relleno sanitario</t>
  </si>
  <si>
    <t>EDEA</t>
  </si>
  <si>
    <t>Se exceptúan residuos enviados a tratamiento (reciclaje, compostaje, etc). El relleno debe disponer de sistema de tratamiento de lixiviados y de recolección y quema de gas de relleno para ser considerado sanitario. Ver metodología GCIF.</t>
  </si>
  <si>
    <t>Duración promedio de interrupciones eléctricas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</si>
  <si>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</si>
  <si>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energías renovables sobre el total del consumo eléctrico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</si>
  <si>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</si>
  <si>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Uso de energía de fuentes renovables no convencionales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</si>
  <si>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</si>
  <si>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Entre 0 y 3%</t>
  </si>
  <si>
    <t>D01.P01.T001.B.0001</t>
  </si>
  <si>
    <t>Gasto Promedio Diario del Turista, en US$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</si>
  <si>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</si>
  <si>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D01P01T001B0001</t>
  </si>
  <si>
    <t>Vida remanente del predio en el cual está instalado el relleno sanitario</t>
  </si>
  <si>
    <t>Vida útil del relleno sanitario o controlado en función de las proyecciones de generación de residuos urbanos de la ciudad.</t>
  </si>
  <si>
    <t>Pernoctaciones en Temporada Media-Baja/Pernoctaciones Totales</t>
  </si>
  <si>
    <t>D01-P01-T001-B-0001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</si>
  <si>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</si>
  <si>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Arribos Turistas en Temporada Media-Baja/Arribos Totales de Turistas</t>
  </si>
  <si>
    <t>&gt;8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</si>
  <si>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</si>
  <si>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5 - 8</t>
  </si>
  <si>
    <t>Porcentaje de delitos y [faltas] cometidos en temporada alta en el centro urbano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</si>
  <si>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</si>
  <si>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 xml:space="preserve"> SEC. SEGURIDAD | CMAED</t>
  </si>
  <si>
    <t>Ratio estudiantes /docentes</t>
  </si>
  <si>
    <t>Porcentaje de residuos sólidos de la ciudad dispuestos en vertederos a cielo abierto, vertederos controlados, cuerpos de agua y quemados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</si>
  <si>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</si>
  <si>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 xml:space="preserve"> SEC. EDUCACIÓN</t>
  </si>
  <si>
    <t>DIRECCIÓN GRAL ESCUELAS</t>
  </si>
  <si>
    <t>Porcentaje de residuos sólidos de la ciudad dispuestos en vertederos a cielo abierto, vertederos controlados, cuerpos de agua, quemados u otros métodos</t>
  </si>
  <si>
    <t>Tasa de victimización de homicidios de personas entre 15 y 24 años de edad</t>
  </si>
  <si>
    <t>&lt;10%</t>
  </si>
  <si>
    <t>10 - 20%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</si>
  <si>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</si>
  <si>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&gt;20%</t>
  </si>
  <si>
    <t>Homicidios perpetrados por población joven (entre 15 y 24 años)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</si>
  <si>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</si>
  <si>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 xml:space="preserve">Porcentaje de homicidios de mujeres debido a la violencia doméstica 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</si>
  <si>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</si>
  <si>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Robos con violencia (rapiña) por población joven (entre 15 y 24 años)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</si>
  <si>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</si>
  <si>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Tratamiento de residuos sólidos</t>
  </si>
  <si>
    <t>Hurtos perpetrados por población joven (entre 15 y 24 años)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</si>
  <si>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</si>
  <si>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residuos sólidos de la ciudad que son compostados</t>
  </si>
  <si>
    <t>Porcentaje de residuos sólidos de la ciudad que son tratados por compostaje</t>
  </si>
  <si>
    <t>Esperanza de vida al nacer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</si>
  <si>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</si>
  <si>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http://apps.who.int/gho/data/view.main.60050?lang=en</t>
  </si>
  <si>
    <t>CRITERIOS DEMARCATORIOS COLUMNA "MEDICIÓN"</t>
  </si>
  <si>
    <t>&gt; 20%</t>
  </si>
  <si>
    <t>Sistematica</t>
  </si>
  <si>
    <t>5-20%</t>
  </si>
  <si>
    <t>Datos generados de manera recurrente, actualmente por la fuente respectiva, para otros fines distintos y en forma independiente, que la presente medición</t>
  </si>
  <si>
    <t>No Sistemática</t>
  </si>
  <si>
    <t>&lt;5%</t>
  </si>
  <si>
    <t>Datos que no son generados de manera recurrente por la fuente respectiva, o que es generada de manera no repetitiva</t>
  </si>
  <si>
    <t>Datos que requieren consolidar, analizar y requerir datos de distintas fuentes, que pueden estar generados con distintos criterios</t>
  </si>
  <si>
    <t>Datos que requieren de una evaluación propia de (no) cumplimiento por parte del equipo tecnico</t>
  </si>
  <si>
    <t>Porcentaje de residuos sólidos de la ciudad que son separados y clasificados para reciclado</t>
  </si>
  <si>
    <t>Se considera tanto el reciclado de fuentes formales como informales.</t>
  </si>
  <si>
    <t>CRITERIOS DEMARCATORIOS COLUMNA "DIFICULTAD DE MEDICIÓN"</t>
  </si>
  <si>
    <t>Baja</t>
  </si>
  <si>
    <t>Requiere de entrevistas/talleres del Equipo Tecnico con informantes clave para evaluar el cumplimiento o no de ciertas condiciones</t>
  </si>
  <si>
    <t>Requiere consolidar información que proviene de distintas fuentes, pero que son de acceso estimado relativamente estable y simple</t>
  </si>
  <si>
    <t>Requiere de entrevistas/talleres con especialistas para medir variables que no se modifican sustancialmente con el tiempo</t>
  </si>
  <si>
    <t>Media</t>
  </si>
  <si>
    <t>Requiere que 3° desarrollen y/o permitan el acceso a registros de interrupciones de servicio.</t>
  </si>
  <si>
    <t>Requiere de entrevistas/talleres con especialistas o informantes claves para medir variables que pueden modificarse sustancialmente con el tiempo</t>
  </si>
  <si>
    <t xml:space="preserve">Requiere de estimaciones a partir de relevamientos reducidos de campo </t>
  </si>
  <si>
    <t>Requiere que 3° realicen estimaciones a partir de datos otras fuentes, sin necesidad de relevamientos de campo.</t>
  </si>
  <si>
    <t>Alta</t>
  </si>
  <si>
    <t>Requiere que 3° adquieran, implementen y monitoreen instrumentos de medición que actualmente no existen o no existen en cantidad adecuada</t>
  </si>
  <si>
    <t>Requiere que 3° repliquen estudios especializados desarrollados para la primera etapa</t>
  </si>
  <si>
    <t>Requiere que 3° realicen estimaciones a partir de relevamiento de campo y/o de elevada complejidad a partir de otras fuentes de datos</t>
  </si>
  <si>
    <t>Requiere que 3° desarrollen y permitan el acceso a un sistema de recepción y registro de reclamos, y su resolución que no existe o no se divulga actualmente</t>
  </si>
  <si>
    <t>&gt;25%</t>
  </si>
  <si>
    <t>15-25%</t>
  </si>
  <si>
    <t>&lt;15%</t>
  </si>
  <si>
    <t>Porcentaje de los residuos sólidos de la ciudad dispuestos que son utilizados como recurso energético</t>
  </si>
  <si>
    <t>Porcentaje de los residuos sólidos de la ciudad dispuestos donde se recupera y utiliza el gas de relleno sanitario para generación de energía / calor.</t>
  </si>
  <si>
    <t>&gt;70%</t>
  </si>
  <si>
    <t>40-70%</t>
  </si>
  <si>
    <t>Esperanza de vida masculina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</si>
  <si>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</si>
  <si>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Esperanza de vida femenina</t>
  </si>
  <si>
    <t>Porcentaje de la población de la ciudad con acceso autorizado a energía eléctrica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</si>
  <si>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</si>
  <si>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Proporción total de la población que tiene acceso a fuentes legales de energía en su residencia. A partir de datos de facturación de la empresa eléctrica. Ver metodología GCIF</t>
  </si>
  <si>
    <t>Tasa de mortalidad de niños menores de 5 años</t>
  </si>
  <si>
    <t>ESTADISTICA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</si>
  <si>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</si>
  <si>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Zona Sanitaria VIII</t>
  </si>
  <si>
    <t>Ingresos propios como porcentaje de ingresos totales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</si>
  <si>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</si>
  <si>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70-90%</t>
  </si>
  <si>
    <t xml:space="preserve"> SEC. ECONOMIA</t>
  </si>
  <si>
    <t>Impuestos a la propiedad como porcentaje de ingresos totales</t>
  </si>
  <si>
    <t>&lt;70%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</si>
  <si>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</si>
  <si>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Transferencias totales como porcentaje del ingreso total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</si>
  <si>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</si>
  <si>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Transferencias con uso específico asignado como porcentaje del total de transferencias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</si>
  <si>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</si>
  <si>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la población de la ciudad con acceso a gas por red domiciliaria</t>
  </si>
  <si>
    <t>Ingresos de otras fuentes (donantes externos) como porcentaje del ingreso total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</si>
  <si>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</si>
  <si>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la población en viviendas con acceso autorizado a gas por red domiciliaria</t>
  </si>
  <si>
    <t>Impuestos recaudados como porcentaje de los impuestos facturados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</si>
  <si>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</si>
  <si>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la población en viviendas con acceso a gas por garrafas</t>
  </si>
  <si>
    <t>Porcentaje de la población de la ciudad en viviendas con acceso autorizado a provisión de gas por garradas</t>
  </si>
  <si>
    <t>50-75%</t>
  </si>
  <si>
    <t>&lt;50%</t>
  </si>
  <si>
    <t xml:space="preserve">Presupuesto bruto operativo 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</si>
  <si>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</si>
  <si>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 xml:space="preserve">Presupuesto bruto de capital 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</si>
  <si>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</si>
  <si>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Coeficiente del servicio de la deuda</t>
  </si>
  <si>
    <t>&lt;10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</si>
  <si>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</si>
  <si>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10-13</t>
  </si>
  <si>
    <t>&gt;13</t>
  </si>
  <si>
    <t xml:space="preserve"> ≥ 1 año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</si>
  <si>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</si>
  <si>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Promedio de duración de las interrupciones eléctricas, medido en horas</t>
  </si>
  <si>
    <t>14 hrs/cliente</t>
  </si>
  <si>
    <t>10-18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</si>
  <si>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</si>
  <si>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&gt;18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</si>
  <si>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</si>
  <si>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Eficiencia en el uso de la energía</t>
  </si>
  <si>
    <t>Consumo anual de energía eléctrica per cápita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</si>
  <si>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</si>
  <si>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CAMUZZI</t>
  </si>
  <si>
    <t>Consumo total anual de energía eléctrica dividido por la población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</si>
  <si>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</si>
  <si>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&lt;5.000</t>
  </si>
  <si>
    <t>5.000-25.000</t>
  </si>
  <si>
    <t>&gt;25.000</t>
  </si>
  <si>
    <t>Intensidad energética de la economía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</si>
  <si>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</si>
  <si>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Cantidad de energía consumida por unidad de PIB</t>
  </si>
  <si>
    <t>Porcentaje de viviendas en riesgo debido a construcción inadecuada</t>
  </si>
  <si>
    <t>&lt; 4,2 millones</t>
  </si>
  <si>
    <t>4,2 a 7,4 millones</t>
  </si>
  <si>
    <t>Se actualiza cada 10 años con el Censo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</si>
  <si>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Mantener hasta próximo censo</t>
    </r>
  </si>
  <si>
    <t>Déficit de vivienda cualitativo</t>
  </si>
  <si>
    <t>&gt;7,4 millones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</si>
  <si>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Mantener hasta próximo censo</t>
    </r>
  </si>
  <si>
    <t>Existencia, monitoreo y cumplimiento de regulaciones de eficiencia energética</t>
  </si>
  <si>
    <t>Déficit de vivienda cuantitativo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</si>
  <si>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Mantener hasta próximo censo</t>
    </r>
  </si>
  <si>
    <t>Existencia de mecanismos gubernamentales de eficiencia energética en funcionamiento, incluyendo: (i) regulación térmica de edificio; (ii) normativa para alumbrado eficiente; (iii) regulación para gestión municipal de energía; (iv) normas para compras corporativas eficientes; (v) normas para uso de energías no convencionales en edificios (solar térmico, solar fotovoltaico, otros)</t>
  </si>
  <si>
    <t>Regulaciones aprobadas, monitoreo frecuente, cumplimiento adecuado</t>
  </si>
  <si>
    <t>Regulaciones aprobadas, monitoreo inconsistente, cumplimiento limitado</t>
  </si>
  <si>
    <t>Regulaciones no efectivas, o sin monitoreo o cumplimiento</t>
  </si>
  <si>
    <t>Victimas mortales por accidentes de tráfico (cada 100.000 habitantes)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</si>
  <si>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</si>
  <si>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r>
      <rPr>
        <rFont val="Calibri"/>
        <b/>
        <color rgb="FF000000"/>
        <sz val="14.0"/>
      </rPr>
      <t>Mitigación de Gases de Efecto Invernadero y Otras Formas de Polución, y Promoción de Fuentes de Energía Alternativas.</t>
    </r>
    <r>
      <rPr>
        <rFont val="Calibri"/>
        <color rgb="FF000000"/>
        <sz val="12.0"/>
      </rPr>
      <t xml:space="preserve">               </t>
    </r>
    <r>
      <rPr>
        <rFont val="Calibri"/>
        <color rgb="FF000000"/>
        <sz val="10.0"/>
      </rPr>
      <t xml:space="preserve">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Promoción de avances tecnológicos, uso de fuentes de energía alternativas y eficiencia energética en producción industrial;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Cumplimiento de standards de calidad del aire;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Monitoreo y mitigación de gases de efecto invernadero;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Monitoreo, regulación y control efectivo de polución acústica.</t>
    </r>
  </si>
  <si>
    <t xml:space="preserve">Observatorio Vial </t>
  </si>
  <si>
    <t>Tasa de alfabetismo (15 años o más o definido por el país)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</si>
  <si>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Mantener hasta próximo censo</t>
    </r>
  </si>
  <si>
    <t>Energías alternativas y renovables</t>
  </si>
  <si>
    <t>Porcentaje de estudiantes de grado x con un nivel satisfactorio en pruebas estandarizadas nacionales (o locales) de lectura, desagregado por género</t>
  </si>
  <si>
    <t>La fuente son las pruebas PISA, que se realizan cada 9 años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</si>
  <si>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Taller con especialistas para validar si existen mediciones intermedias disponibles</t>
    </r>
  </si>
  <si>
    <t>Porcentaje de generación de energía eléctrica mediante fuentes de generación renovable sobre el total del consumo (incluyendo grandes represas hidroeléctricas, en años hidrológicos promedio)</t>
  </si>
  <si>
    <t>&gt;50%</t>
  </si>
  <si>
    <t>20-50%</t>
  </si>
  <si>
    <t>&lt;20%</t>
  </si>
  <si>
    <t>Porcentaje de estudiantes de grado x con un nivel satisfactorio en pruebas estandarizadas nacionales (o locales) de matemáticas, desagregado por género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</si>
  <si>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Taller con especialistas para validar si existen mediciones intermedias disponibles</t>
    </r>
  </si>
  <si>
    <t>Porcentaje de la población de 3 a 5 años de edad recibiendo servicios integrales de Desarrollo Infantil Temprano</t>
  </si>
  <si>
    <t>Porcentaje de la provisión de energía proveniente de fuentes renovables no convencionales (incluyendo mini-hidros, calentadores solares, fotovoltaica, biomasa renovable, etc)</t>
  </si>
  <si>
    <t>&gt;15%</t>
  </si>
  <si>
    <t>5-15%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</si>
  <si>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</si>
  <si>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 xml:space="preserve"> SEC. DESARROLLO PROD | DIE</t>
  </si>
  <si>
    <t>Porcentaje de la población de 6 a 11 años de edad registrado en escuela</t>
  </si>
  <si>
    <t>Existencia, monitoreo y cumplimiento de regulaciones sobre calidad de aire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</si>
  <si>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</si>
  <si>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Porcentaje de la población de 12 a 15 años de edad registrado en escuela</t>
  </si>
  <si>
    <t>Concentración de contaminantes en el aire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</si>
  <si>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</si>
  <si>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Presencia de contaminantes dañinos a animales y humanos en el aire, medidos según los parámetros del air quality index</t>
  </si>
  <si>
    <t>No determinado (ND)</t>
  </si>
  <si>
    <t>0-50</t>
  </si>
  <si>
    <t>51-100</t>
  </si>
  <si>
    <t>&gt;100</t>
  </si>
  <si>
    <t>Porcentaje de la población de 16 a 18 años de edad registrado en escuela</t>
  </si>
  <si>
    <r>
      <rPr/>
      <t xml:space="preserve">Cantidad de material particulado en suspensión menor a 10 </t>
    </r>
    <r>
      <rPr>
        <rFont val="Calibri"/>
        <color rgb="FF000000"/>
        <sz val="12.0"/>
      </rPr>
      <t>μ</t>
    </r>
    <r>
      <rPr>
        <rFont val="Calibri"/>
        <color rgb="FF000000"/>
        <sz val="12.0"/>
      </rPr>
      <t>m de diámetro, promedio 24 horas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</si>
  <si>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</si>
  <si>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r>
      <rPr/>
      <t xml:space="preserve">(ND) </t>
    </r>
    <r>
      <rPr>
        <rFont val="Calibri"/>
        <color rgb="FF000000"/>
        <sz val="12.0"/>
      </rPr>
      <t>μ</t>
    </r>
    <r>
      <rPr>
        <rFont val="Calibri"/>
        <color rgb="FF000000"/>
        <sz val="12.0"/>
      </rPr>
      <t>g/m</t>
    </r>
    <r>
      <rPr>
        <rFont val="Calibri"/>
        <color rgb="FF000000"/>
        <sz val="12.0"/>
      </rPr>
      <t>3</t>
    </r>
  </si>
  <si>
    <t>&lt;50</t>
  </si>
  <si>
    <t>50-150</t>
  </si>
  <si>
    <t>&gt;150</t>
  </si>
  <si>
    <t>Homicidios (cada 100.000 habitantes)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</si>
  <si>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</si>
  <si>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Infecciones respiratorias en niños menores de 5 años. Promedio anual de los últimos 5 años</t>
  </si>
  <si>
    <t>50-100</t>
  </si>
  <si>
    <t>&gt; 100</t>
  </si>
  <si>
    <t>Robo con violencia (rapiña) (cada 100.000 habitantes)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</si>
  <si>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</si>
  <si>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Hurto (cada 100.000 habitantes)</t>
  </si>
  <si>
    <t>Existencia y monitoreo de inventario GEI</t>
  </si>
  <si>
    <t>Se ha desarrollado un sistema de medición para el desarrollo de inventarios.</t>
  </si>
  <si>
    <t>Si/No</t>
  </si>
  <si>
    <t>Existencia de inventario específico para la ciudad, con monitoreo frecuente y sistema de actualización periódica</t>
  </si>
  <si>
    <t>Existencia de inventario a partir de fuentes nacionales, o inventario local sin sistema de actualización periódica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</si>
  <si>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</si>
  <si>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No hay inventario o monitoreo no existe</t>
  </si>
  <si>
    <t>Médicos (cada 1.000 personas)</t>
  </si>
  <si>
    <t>Emisiones totales de GEI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</si>
  <si>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</si>
  <si>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Emisiones GEI per cápita</t>
  </si>
  <si>
    <t>Medida de la intensidad de emisiones de gases de efecto invernadero por persona basada en censo e inventario de GEI</t>
  </si>
  <si>
    <t>(ND) tonelada anual per cápita</t>
  </si>
  <si>
    <t>PBA|MIN. SALUD| ZONA VIII
Colegio Médicos</t>
  </si>
  <si>
    <t>Mix</t>
  </si>
  <si>
    <t>OSSE no cuenta con micromedición domiciliaria extendida</t>
  </si>
  <si>
    <t>Emisiones GEI / PIB</t>
  </si>
  <si>
    <t>Medida de la eficiencia de la economía de la ciudad en términos de carbono. Se basa en el PIB de la ciudad y el inventario de GEI</t>
  </si>
  <si>
    <t>(ND) kg/US$ de PIB</t>
  </si>
  <si>
    <t>&lt; 0.35</t>
  </si>
  <si>
    <t>0.35-0.8</t>
  </si>
  <si>
    <t>&gt;0.8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</si>
  <si>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revisar metodo estimación y mejorar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</si>
  <si>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Planes y metas de mitigación</t>
  </si>
  <si>
    <t>Población en situación de pobreza</t>
  </si>
  <si>
    <t>El INDEC dejó de medir esta variable desde fines 2013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</si>
  <si>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metodología de medición 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medir</t>
    </r>
  </si>
  <si>
    <t>Existencia de planes de mitigación con metas de reducción sectoriales y sistema de monitoreo</t>
  </si>
  <si>
    <t>Capacidad de la ciudad para definir, reglamentar y operacionalizar medidas de mitigación de GEI en los diversos sectores y áreas de infraestructura</t>
  </si>
  <si>
    <t>PIB per cápita de la ciudad</t>
  </si>
  <si>
    <t>Existe un plan de mitigación adoptado formalmente, con metas cuantitativas y un sistema de monitoreo y cumplimiento en funcionamiento</t>
  </si>
  <si>
    <t>La FCEyS (UNMDP) estima el PBG en virtud de convenio con la MGP. Suelen presentarse dificultades de cumplimiento</t>
  </si>
  <si>
    <t>Existe un plan pero no ha sido adoptado, no tiene metas cuantitativas o tiene monitoreo y cumplimiento limitado</t>
  </si>
  <si>
    <t>No existe un plan de mitigación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</si>
  <si>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Asegurar la sistematización y continuidad de la medición.</t>
    </r>
  </si>
  <si>
    <t>UNMDP|FCEyS</t>
  </si>
  <si>
    <t>Gasto de la inversión fija bruta como porcentaje del PIB local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</si>
  <si>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Asegurar la sistematización y continuidad de la medición.</t>
    </r>
  </si>
  <si>
    <t>Existencia, monitoreo y cumplimiento de regulaciones sobre polución acústica</t>
  </si>
  <si>
    <t>Existencia de mecanismos de regulación para reducir la polución acústica</t>
  </si>
  <si>
    <t>VARIOS</t>
  </si>
  <si>
    <t>La medición de GEI se realizó por la consultora Geoadaptive LLC durante la etapa de semaforización, con linea base en 2010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</si>
  <si>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</si>
  <si>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>Se requiere contar con mediciones de GEI y de PBI</t>
  </si>
  <si>
    <r>
      <rPr>
        <rFont val="Calibri"/>
        <b/>
        <color rgb="FF000000"/>
        <sz val="14.0"/>
      </rPr>
      <t>Reducción de Vulnerabilidad ante Desastres Naturales y Adaptación al Cambio Climático.</t>
    </r>
    <r>
      <rPr>
        <rFont val="Calibri"/>
        <color rgb="FF000000"/>
        <sz val="12.0"/>
      </rPr>
      <t xml:space="preserve">                                                         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Tratamiento adecuado de vulnerabilidad ante desastres naturales y cambio climático;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Buena preparación y organización para responder en casos de desastre;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Planes de gestión del riesgo de desastres y de adaptación  al cambio climático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</si>
  <si>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Asegurar la sistematización y continuidad de la medición PBG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Definir frecuencia actualización GEI </t>
    </r>
  </si>
  <si>
    <t>Tasa de crecimiento anual de la huella urbana (física), dentro del los limites oficiales del municipio</t>
  </si>
  <si>
    <t>Ad Hoc</t>
  </si>
  <si>
    <t>La medición de GEI se realizó por la consultora Geoadaptive LLC durante la etapa de semaforización, con linea base en 2011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</si>
  <si>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</si>
  <si>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 xml:space="preserve"> SEC. PLANEAMIENTO URB</t>
  </si>
  <si>
    <t>Modal split - Vehículo motor privado</t>
  </si>
  <si>
    <t>Aunque se midió a través de una encuesta de opinón, se requiere contar con Encuesta Origen Destino</t>
  </si>
  <si>
    <t>Existencia de mapas de riesgo de la ciudad a escala a menos 1:10000 que incluyan información sobre amenazas naturales (geofísicas e hidrometereológicas) y análisis de vulnerabilidad</t>
  </si>
  <si>
    <t>Existencia de mapas de riesgo de la ciudad que incluyen amenazas naturales (geofísicos e hidrometereológicos) y análisis de vulnerabilidad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</si>
  <si>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</si>
  <si>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t>Existencia de mapas de riesgo a escala 1:10.000 que incluyen un análisis de las principales amenazas y de la vulnerabilidad basados tanto en información histórica como en cálculo probabilístico</t>
  </si>
  <si>
    <t xml:space="preserve">Existencia de mapas de las principales amenazas naturales en escala 1:10.000, basados en información histórica </t>
  </si>
  <si>
    <t>No hay mapas de las principales amenazas a escala 1:10.000</t>
  </si>
  <si>
    <t>Modal split - Transporte público (incluyendo taxi)</t>
  </si>
  <si>
    <t>Existencia de mapas de riesgo y vulnerabilidad al cambio climático</t>
  </si>
  <si>
    <t>Aunque se midió a través de una encuesta de opinión, se requiere contar con Encuesta Origen Destino</t>
  </si>
  <si>
    <t>Existen mapas completos y actualizados</t>
  </si>
  <si>
    <t>Existen mapas incompletos o desactualizados</t>
  </si>
  <si>
    <t>No existen mapas de riesgos / vulnerabilidad al cambio climático</t>
  </si>
  <si>
    <t>Existencia de planes de contingencia adecuados para desastres naturales</t>
  </si>
  <si>
    <t xml:space="preserve">La ciudad ha preparado un plan de respuesta adecuado (o plan de contingencia) a la ocurrencia de distintos tipos de amenazas naturales 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</si>
  <si>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</si>
  <si>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t>DEFENSA CIVIL</t>
  </si>
  <si>
    <t>Completo, actualizado y puesto a prueba por medio de simulacros por lo menos 1 vez al año</t>
  </si>
  <si>
    <t>No está completo, no está actualizado o no se han hecho simulacros en los últimos 12 meses</t>
  </si>
  <si>
    <t>Incompleto, desactualizado o no puesto a prueba en los últimos 24 meses</t>
  </si>
  <si>
    <t>Modal split - Bicicleta</t>
  </si>
  <si>
    <t>Existencia de sistemas de alerta temprana efectivos</t>
  </si>
  <si>
    <t>La ciudad posee sistemas operativos de alerta temprana</t>
  </si>
  <si>
    <t>Sistema de alerta temprana para las principales amenazas naturales puesto a prueba al menos 1 vez al año</t>
  </si>
  <si>
    <t>Sistema de alerta temprana para las principales amenazas naturales puesto a prueba mediante al menos 1 simulacro en los últimos 24 meses</t>
  </si>
  <si>
    <t>Inexistencia del sistema de alerta temprana o existencia de solo un modo de notificación sin pruebas periódicas (simulacros)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</si>
  <si>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</si>
  <si>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t>Existencia de plan efectivo de gestión del riesgo de desastres</t>
  </si>
  <si>
    <t>La ciudad ha preparado planes de gestión del riesgo de desastres (PGRD) para reducir su vulnerabilidad a las amenazas naturales. El PGRD incluye reducción de la vulnerabilidad ex-ante, plan de respuesta a desastres y define una estrategia de gestión financiera del riesgo</t>
  </si>
  <si>
    <t>Sí/No</t>
  </si>
  <si>
    <t>La ciudad cuenta con un plan de gestión de riesgo actualizado (menos de 36 meses de antigüedad) y ha sido aprobado por las instancias competentes (vigente)</t>
  </si>
  <si>
    <t>Modal split - A Pie</t>
  </si>
  <si>
    <t>La ciudad tiene un plan de gestión de riesgo vigente, pero no ha sido actualizado en los últimos 36 meses</t>
  </si>
  <si>
    <t>La ciudad no tiene plan de gestión de riesgo, o está incompleto / desactualizado (más de 36 meses de antigüedad), o no ha sido aprobado por las autoridades competentes</t>
  </si>
  <si>
    <t>Existencia de plan efectivo de adaptación al cambio climático</t>
  </si>
  <si>
    <t>La ciudad ha preparado un plan de adaptación al cambio climático, que se encuentra aprobabo por las autoridades competentes</t>
  </si>
  <si>
    <t>La ciudad cuenta con un plan de adaptación al cambio climático ((menos de 36 meses de antigüedad) y ha sido aprobado por las instancias competentes (vigente)</t>
  </si>
  <si>
    <t>La ciudad tiene un plan de adaptación al cambio climático vigente, pero no ha sido actualizado en los últimos 36 meses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</si>
  <si>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</si>
  <si>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t>La ciudad no tiene plan de adaptación al cambio climático, o está incompleto / desactualizado (más de 36 meses de antigüedad), o no ha sido aprobado por las autoridades competentes</t>
  </si>
  <si>
    <t>Velocidad media en vías principales</t>
  </si>
  <si>
    <t xml:space="preserve">Actualmente no se cuenta con mediciones de velocidad </t>
  </si>
  <si>
    <t>Asignación de presupuesto municipal a la gestión del riesgo de desastres</t>
  </si>
  <si>
    <t>Recursos financieros disponibles para atender emergencias, reducir vulnerabilidad ex-ante y existencia de esquemas de transferencia del riesgo (e.g. seguros)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</si>
  <si>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y metodología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</si>
  <si>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t>La ciudad tiene acceso a recursos para la atención de emergencias y la reducción de vulnerabilidad ex-ante, y además cuenta con un esquema de transferencia del riesgo (e.g. seguro)</t>
  </si>
  <si>
    <t>La ciudad tiene acceso a recursos para la atención de emergencias y la reducción de vulnerabilidades ex-ante</t>
  </si>
  <si>
    <t>La ciudad tiene acceso únicamente a recursos para atender emergencias</t>
  </si>
  <si>
    <t>Ciudadanos que se sienten seguros</t>
  </si>
  <si>
    <t>Los principales instrumentos de planificación de la ciudad incorporan el análisis de riesgos</t>
  </si>
  <si>
    <t>El Plan de Desarrollo Urbano y el Plan de Ordenamiento Territorial toman en cuenta el análisis de riesgo a las principales amenazas naturales</t>
  </si>
  <si>
    <t>Ambos planes son vinculantes y toman en cuenta los resultados del análisis de riesgo a las principales amenazas naturales</t>
  </si>
  <si>
    <t>Una de las herramientas de planificación es vinculante y toma en cuenta los resultados del análisis de riesgo a las principales amenazas naturales</t>
  </si>
  <si>
    <t>Ninguna de las herramientas de planificación toma en cuenta los resultados del análisis de riesgo a las principales amenazas naturales, o los toman en cuenta pero no son vinculantes</t>
  </si>
  <si>
    <t>Se requiere actualizar una encuesta de percepción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</si>
  <si>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Incluir dentro de la nueva encuesta de percepción</t>
    </r>
  </si>
  <si>
    <t>Porcentaje de acciones que se definen en los planes de gestión de riesgos y de la adaptación al cambio climático que se han implementado</t>
  </si>
  <si>
    <t>%</t>
  </si>
  <si>
    <t>Percepción ciudadana de la honestidad de la policía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</si>
  <si>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Incluir dentro de la nueva encuesta de percepción</t>
    </r>
  </si>
  <si>
    <t>Se requiere realizar escenarios para estimar evolución de la demanda y oferta de agua</t>
  </si>
  <si>
    <t>Sensibilidad a desastres naturales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</si>
  <si>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revisar metodo estimación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</si>
  <si>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Infraestructura crítica (ej. agua, energía, etc.) en riesgo debido a construcción inadecuada y/o ubucación en áreas con riesgo no mitigable</t>
  </si>
  <si>
    <t>Porcentaje de infraestructura pública crítica susceptible de ser impactada por amenazas naturales</t>
  </si>
  <si>
    <t>10-20%</t>
  </si>
  <si>
    <t>No se cuenta con mediciones específicas de agua no contabilizada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</si>
  <si>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revisar metodo estimación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</si>
  <si>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Porcentaje de viviendas en riego debido a paredes, techos o pisos inadecuados, sobre viviendas totales</t>
  </si>
  <si>
    <t>No existe registro sistemático de los hogares afectados</t>
  </si>
  <si>
    <t>Población que vive en asentamientos informales</t>
  </si>
  <si>
    <t>Porcentaje de la población que vive en asentamientos informales / población de la ciudad</t>
  </si>
  <si>
    <t>10-15%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</si>
  <si>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revisar metodo estimación.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Desarrollar registro de hogares afectados, hacia atrás y hacia adelante</t>
    </r>
  </si>
  <si>
    <t xml:space="preserve"> SEC. DESARROLLO SOCIAL</t>
  </si>
  <si>
    <t>Viviendas en asentamientos informales</t>
  </si>
  <si>
    <t>Porcentaje de viviendas en asentamientos respecto al total de la ciudad</t>
  </si>
  <si>
    <t>Se requiere contar con el PBG, y convertir consumo en energía electrica a equivalente petróleo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</si>
  <si>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Asegurar la sistematización y continuidad de la medición.</t>
    </r>
  </si>
  <si>
    <t>Coeficiente Gini</t>
  </si>
  <si>
    <t>Se requiere procesar la base usuaria de la EPH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</si>
  <si>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</si>
  <si>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>Porcentaje de Empleos Actividad turística</t>
  </si>
  <si>
    <r>
      <rPr>
        <rFont val="Calibri"/>
        <b/>
        <color rgb="FF000000"/>
        <sz val="14.0"/>
      </rPr>
      <t>Control de Crecimiento y Mejora del Hábitat Humano</t>
    </r>
    <r>
      <rPr>
        <rFont val="Calibri"/>
        <color rgb="FF000000"/>
        <sz val="12.0"/>
      </rPr>
      <t xml:space="preserve">.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Manejo de crecimiento, minimización del footprint urbano y su efecto en el medio ambiente;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Promoción de usos del suelo y densidades hacia ciudades, comunidades y barrios compactos y completos;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Niveles bajos de desigualidad urbana.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</si>
  <si>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medir períodicamente los empleos generados por el turismo</t>
    </r>
  </si>
  <si>
    <t>Medir residuos sólidos totales y separados para reciclados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</si>
  <si>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</si>
  <si>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FASTA| FI</t>
  </si>
  <si>
    <t>Tasa anual promedio de crecimiento de la huella urbana (mínimo últimos 5 años o último periodo de tiempo disponible)</t>
  </si>
  <si>
    <t>Medir residuos sólidos totales y dispuestos en relleno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</si>
  <si>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</si>
  <si>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Entre 3 y 5%</t>
  </si>
  <si>
    <t>Densidad (neta) de la población urbana</t>
  </si>
  <si>
    <t>Medir la evolución de la superficie "urbana".
Estimar la población que vive en zona urbana.</t>
  </si>
  <si>
    <t>&gt;  5%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</si>
  <si>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</si>
  <si>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UNMDP| FAUyD
Colegio de Arquitectos</t>
  </si>
  <si>
    <t>Áreas verdes por 100.000 habitantes</t>
  </si>
  <si>
    <t>Medir la evolución de "areas verdes"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</si>
  <si>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</si>
  <si>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Áreas publicas de recreación por 100.000 habitantes</t>
  </si>
  <si>
    <t>Medir la evolución de "areas públicas de recreación"</t>
  </si>
  <si>
    <t>Personas que viven en zona urbanizada dentro de los límites oficiales del municipio, por km2</t>
  </si>
  <si>
    <t>6.000-10.000</t>
  </si>
  <si>
    <t>3.000-6.000</t>
  </si>
  <si>
    <t>&lt;3.000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</si>
  <si>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</si>
  <si>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Medir la población que vive en asentamientos informales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</si>
  <si>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</si>
  <si>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UNMDP| FCSySS
UNMDP| FCSySS</t>
  </si>
  <si>
    <t>Porcentaje de viviendas en condiciones por debajo de los estándares de habitabilidad definidos por el país</t>
  </si>
  <si>
    <t>Porcentaje de viviendas ubicadas en asentamientos informales</t>
  </si>
  <si>
    <t>&lt; 15%</t>
  </si>
  <si>
    <t>10-25%</t>
  </si>
  <si>
    <t xml:space="preserve">(Número de unidades familiares (hogares) - el número de unidades de vivienda)/Número de unidades familiares (hogares) </t>
  </si>
  <si>
    <t>Medir la cantidad de viviendas en asentamientos informales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</si>
  <si>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</si>
  <si>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Número de automóviles per capita</t>
  </si>
  <si>
    <t>Consolidar información sobre cantidad de automóviles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</si>
  <si>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 Evaluar alternativas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</si>
  <si>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REGISTROS PROP. AUTOMOTOR</t>
  </si>
  <si>
    <t>Medir residuos sólidos totales dispuestos y compostados</t>
  </si>
  <si>
    <t>Hectáreas de espacio verde permanente por habitante de la ciudad</t>
  </si>
  <si>
    <t>PLANEAMIENTO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</si>
  <si>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</si>
  <si>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&gt;50</t>
  </si>
  <si>
    <t>20-50</t>
  </si>
  <si>
    <t>&lt;20</t>
  </si>
  <si>
    <t>Medir residuos sólidos totales dispuestos y usados como recurso energético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</si>
  <si>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</si>
  <si>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Medir vida útil relleno sanitario</t>
  </si>
  <si>
    <t>Hectáreas de espacio recreativo de acceso público a cielo abierto por 100.000 habitantes de la ciudad</t>
  </si>
  <si>
    <t>7-10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</si>
  <si>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</si>
  <si>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&lt; 7</t>
  </si>
  <si>
    <t>Medir residuos sólidos totales dispuestos y dispuestos a cielo abierto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</si>
  <si>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</si>
  <si>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Planificación de uso de suelo</t>
  </si>
  <si>
    <t>Posee un plan de usos del territorio activamente implementado</t>
  </si>
  <si>
    <t>El plan incluye ordenamiento y zonas de protección ambiental y de reserva y está implementado activamente</t>
  </si>
  <si>
    <t xml:space="preserve">Sí </t>
  </si>
  <si>
    <t>Plan maestro único con componentes ecológicos; Ciudad implementa activamente</t>
  </si>
  <si>
    <t>Plan maestro existe, pero sin componentes ecológicos; no hay pasos hacia la implementación</t>
  </si>
  <si>
    <t>Generar registro de niveles de cumplimiento de continuidad del servicio de agua, por encima de estandares</t>
  </si>
  <si>
    <t>No existe plan maestro, o tiene más de 10 años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</si>
  <si>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evaluar viabilidad generar registros de cumplimiento/quejas/otros mecanismos de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</si>
  <si>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Existencia de planes integrales o sectoriales estratégicos con visión de largo plazo</t>
  </si>
  <si>
    <t>Kilómetros de vías preferenciales para el transporte público</t>
  </si>
  <si>
    <t>Medir km de vías preferenciales</t>
  </si>
  <si>
    <t>¿La ciudad tiene planes integrales o sectoriales estratégicos con visión de largo plazo?</t>
  </si>
  <si>
    <t>Sí</t>
  </si>
  <si>
    <t>Existe plan a largo plazo de desarrollo socioeconómico - ambiental en implementación</t>
  </si>
  <si>
    <t>Existe plan a largo plazo de desarrollo socioeconómico - ambiental con definiciones débiles y/o sin implementar</t>
  </si>
  <si>
    <t>No existe plan a largo plazo de desarrollo socioeconómico - ambiental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</si>
  <si>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</si>
  <si>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Porcentaje de la flota que utiliza tecnologías limpias</t>
  </si>
  <si>
    <t>Medir cantidad de vehículos que utilizan tecnologías limpias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</si>
  <si>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</si>
  <si>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Porcentaje de la población que vive por debajo de las líneas de pobreza nacionales</t>
  </si>
  <si>
    <t>Días para obtener licencia de funcionamiento</t>
  </si>
  <si>
    <t>Definir y medir casos testigos, de distintas actividades, para obtener licencias iniciales de funcionamiento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</si>
  <si>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</si>
  <si>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 xml:space="preserve"> SEC. GOBIERNO | DGIG</t>
  </si>
  <si>
    <t>Colegio Gestores</t>
  </si>
  <si>
    <t>Recuperación de costos de empresas municipales de provisión de servicios</t>
  </si>
  <si>
    <t>Segregación Socio-espacial</t>
  </si>
  <si>
    <t>Medir grado de cobertura de costos de provisión de agua con tarifa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</si>
  <si>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</si>
  <si>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UNMDP | FCEyS
FASTA</t>
  </si>
  <si>
    <t>Número de subscripciones de teléfonos móviles (para cada 100 habitantes)</t>
  </si>
  <si>
    <t>% de viviendas ubicadas en asentamientos informales</t>
  </si>
  <si>
    <t>BAJA</t>
  </si>
  <si>
    <t>Consolidar metodología y modalidad de datos a actualizar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</si>
  <si>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</si>
  <si>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 xml:space="preserve">Prestadoras Ss. Móvil </t>
  </si>
  <si>
    <t>Por definir</t>
  </si>
  <si>
    <t>Subscripciones a Internet de Banda Ancha Fija (para cada 100 habitantes)</t>
  </si>
  <si>
    <t>Desigualdad de ingreso</t>
  </si>
  <si>
    <t>Medida de inequidad</t>
  </si>
  <si>
    <t>&lt; 0,35</t>
  </si>
  <si>
    <t>0,35 - 0,45</t>
  </si>
  <si>
    <t>&gt;0,45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</si>
  <si>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</si>
  <si>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Subscripciones a Internet de Banda Ancha Móvil (para cada 100 habitantes)</t>
  </si>
  <si>
    <r>
      <rPr>
        <rFont val="Calibri"/>
        <b/>
        <color rgb="FF000000"/>
        <sz val="14.0"/>
      </rPr>
      <t>Promoción del transporte urbano sostenible.</t>
    </r>
    <r>
      <rPr>
        <rFont val="Calibri"/>
        <color rgb="FF000000"/>
        <sz val="12.0"/>
      </rPr>
      <t xml:space="preserve">                                             </t>
    </r>
    <r>
      <rPr>
        <rFont val="Calibri"/>
        <color rgb="FF000000"/>
        <sz val="10.0"/>
      </rPr>
      <t xml:space="preserve">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Soluciones de movilidad que minimizan impactos medioambientales, promoviendo el transporte público;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Provisión de movilidad multimodal limpia, segura y eficiente, priorizando el tránsito y alternativos no motorizados.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</si>
  <si>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</si>
  <si>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Vacantes universitarias (cada 100.000 personas)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</si>
  <si>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</si>
  <si>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UNMDP
CAECE
FASTA
ATLANTIDA
UTN</t>
  </si>
  <si>
    <t>Camas de hospital (cada 100.000 personas)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</si>
  <si>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</si>
  <si>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HIGA
HMI
Establecimientos Privados</t>
  </si>
  <si>
    <t>Deuda total como porcentaje de ingresos totales</t>
  </si>
  <si>
    <t>Revisar datos ejecución municipal consolidada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</si>
  <si>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</si>
  <si>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Cantidad de vías de paso dedicadas al transporte público</t>
  </si>
  <si>
    <t>MOVILIDAD URBANA</t>
  </si>
  <si>
    <t>&gt;40</t>
  </si>
  <si>
    <t>10-40</t>
  </si>
  <si>
    <t>Desglose de los porcentajes correspondientes a los distintos modos de transporte que la gente utiliza en la ciudad</t>
  </si>
  <si>
    <t>Medir nivel de tratamiento de aguas residuales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</si>
  <si>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</si>
  <si>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El modal split es apropiado y sustentable para la ciudad</t>
  </si>
  <si>
    <t>El modal split no es apropiado y presenta problemas de sustentabilidad a medio término</t>
  </si>
  <si>
    <t>El modal split genera problemas de sustentabilidad a corto plazo</t>
  </si>
  <si>
    <t>Medir cobertura del servicio de recolección</t>
  </si>
  <si>
    <t>30-50%</t>
  </si>
  <si>
    <t>&lt;30%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</si>
  <si>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</si>
  <si>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 xml:space="preserve">Sesiones públicas de rendición de cuentas por año </t>
  </si>
  <si>
    <t>Revisar diario de sesiones del HCD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</si>
  <si>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</si>
  <si>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 xml:space="preserve"> HCD</t>
  </si>
  <si>
    <t>Cuentas de la municipalidad auditadas</t>
  </si>
  <si>
    <t>Transporte limpio</t>
  </si>
  <si>
    <t>Confirmar modalidad auditoria</t>
  </si>
  <si>
    <t>Porcentaje de vehículos que no son alimentados por combustibles fósiles</t>
  </si>
  <si>
    <t>&gt; 10%</t>
  </si>
  <si>
    <t>1-10%</t>
  </si>
  <si>
    <t>&lt;1%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</si>
  <si>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</si>
  <si>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Cuentas de empresas municipales auditadas por un tercero</t>
  </si>
  <si>
    <t>Seguridad vial</t>
  </si>
  <si>
    <t>Victimas mortales por accidentes de tráfico cada 100.000 habitantes</t>
  </si>
  <si>
    <t>Número de víctimas mortales por accidente de tráfico cada 100.000 habitantes</t>
  </si>
  <si>
    <t>SEGURIDAD/ESTADISTICA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</si>
  <si>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</si>
  <si>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10-20</t>
  </si>
  <si>
    <t>&gt;20</t>
  </si>
  <si>
    <t>Agencias municipales cuyas cuentas son auditadas por terceros</t>
  </si>
  <si>
    <t>Congestión vehicular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</si>
  <si>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</si>
  <si>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Medida de velocidad promedio en vías principales</t>
  </si>
  <si>
    <t>&gt;30</t>
  </si>
  <si>
    <t>15-30</t>
  </si>
  <si>
    <t>&lt;15</t>
  </si>
  <si>
    <t>Tasa de crecimiento anual del gasto operativo</t>
  </si>
  <si>
    <t>Políticas y prácticas para la gestión adecuada de la demanda de tráfico activamente implementadas</t>
  </si>
  <si>
    <t>Existencia en la ciudad de un plan para manejar la demanda de tráfico y el plan se está implementando apropiadamente</t>
  </si>
  <si>
    <t>Plan de gestión de la demanda de tráfico activamente implementado</t>
  </si>
  <si>
    <t>Plan de gestión aprobado pero no siendo implementado adecuadamente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</si>
  <si>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</si>
  <si>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No existe un plan de gestión de demanda de tráfico</t>
  </si>
  <si>
    <t>Tasa de crecimiento anual del gasto de capital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</si>
  <si>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</si>
  <si>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Tiempo promedio estimado de viaje en cada dirección durante la hora pico</t>
  </si>
  <si>
    <t>Crecimiento anual del servicio de la deuda</t>
  </si>
  <si>
    <t>&lt; 30 min</t>
  </si>
  <si>
    <t>30-60 min</t>
  </si>
  <si>
    <t>&gt; 60 min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</si>
  <si>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</si>
  <si>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Crecimiento de la deuda</t>
  </si>
  <si>
    <t>Cantidad de automóviles per capita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</si>
  <si>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</si>
  <si>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Nominal</t>
  </si>
  <si>
    <t>Grado de satisfacción residente con la actividad turística</t>
  </si>
  <si>
    <t>NR</t>
  </si>
  <si>
    <t>&lt; 0.3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</si>
  <si>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Incluir dentro de la nueva encuesta de percepción</t>
    </r>
  </si>
  <si>
    <t>0.3-0.4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</si>
  <si>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</si>
  <si>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&gt; 0.4</t>
  </si>
  <si>
    <t>UNMDP| F.I.
FASTA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</si>
  <si>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</si>
  <si>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r>
      <rPr>
        <rFont val="Calibri"/>
        <b/>
        <color rgb="FF000000"/>
        <sz val="14.0"/>
      </rPr>
      <t>Promoción de Desarrollo Económico Local Competitivo y Sostenible.</t>
    </r>
    <r>
      <rPr>
        <rFont val="Calibri"/>
        <color rgb="FF000000"/>
        <sz val="12.0"/>
      </rPr>
      <t xml:space="preserve">                       </t>
    </r>
    <r>
      <rPr>
        <rFont val="Calibri"/>
        <color rgb="FF000000"/>
        <sz val="10.0"/>
      </rPr>
      <t>»Tiene una b</t>
    </r>
    <r>
      <rPr>
        <rFont val="Calibri"/>
        <color rgb="FF000000"/>
        <sz val="10.0"/>
      </rPr>
      <t xml:space="preserve">ase económica diversificada y competitiva;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Apoyo a negocios locales e integración de sectores informales; »Promueve una produccion industrial con responsabilidad social y ecológica; »Exhibe altos niveles de conectividad.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</si>
  <si>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</si>
  <si>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</si>
  <si>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t>Existencia de plataforma logística</t>
  </si>
  <si>
    <t>Tiempo para obtener licencia inicial de funcionamiento (no tiempo total para empezar negocios)</t>
  </si>
  <si>
    <t>&lt;12</t>
  </si>
  <si>
    <t>12-20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</si>
  <si>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</si>
  <si>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t>Uso de la participación ciudadana en la definición de políticas locales de seguridad</t>
  </si>
  <si>
    <t>Manejo estratégico de la infraestructura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</si>
  <si>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</si>
  <si>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t xml:space="preserve"> SEG. SEGURIDAD</t>
  </si>
  <si>
    <t>Existencia de proceso de planificación participativa</t>
  </si>
  <si>
    <t>La ciudad tiene proyectos de infraestructura especializada para alojar y brindar facilidades exclusivamente a operadores logísticos en diversas actividades, aunque ciertos proyectos pueden tener áreas previstas para transformación industrial y/o valor agregado, en cuyo caso se tratará de un proyecto mixto. Los servicios brindados y el tipo de actividades presentes dependen de la función que cumple la plataforma en cuestión. En el ámbito urbano se han identificado los siguientes tipos: (i) Centros de abastecimiento urbano, y (ii) Centros de carga y descarga en zonas centrales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</si>
  <si>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</si>
  <si>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CMPEMDP</t>
  </si>
  <si>
    <t>Existencia de presupuesto participativo</t>
  </si>
  <si>
    <t>Existe una plataforma logística diseñada e implementada para transportes marítimos, aéreos y terrestres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</si>
  <si>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</si>
  <si>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UNMDP| FCEyS
FASTA</t>
  </si>
  <si>
    <t>Existe una plataforma logística diseñada para al menos un tipo de transporte (marítimo, aéreo o terrestre)</t>
  </si>
  <si>
    <t>Remuneración del personal basado en un sistema de indicadores de desempeño</t>
  </si>
  <si>
    <t>No existe una plataforma logística diseñada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</si>
  <si>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</si>
  <si>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t>Existencia de indicadores de desempeño y metas para seguimiento de ejecución del presupuesto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</si>
  <si>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</si>
  <si>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Producto bruto</t>
  </si>
  <si>
    <t>Medida del rendimiento económico per cápita</t>
  </si>
  <si>
    <t>INF.FACULTAD CS.EC.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</si>
  <si>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</si>
  <si>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&gt;9.000</t>
  </si>
  <si>
    <t>9.000-3.000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</si>
  <si>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</si>
  <si>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&lt; 3.000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</si>
  <si>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</si>
  <si>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</si>
  <si>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</si>
  <si>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Porcentaje de la población económicamente activa que activamente busca trabajo sin conseguirlo</t>
  </si>
  <si>
    <t>&lt;7%</t>
  </si>
  <si>
    <t>7 - 12 %</t>
  </si>
  <si>
    <t>&gt;12 %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</si>
  <si>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</si>
  <si>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Empleo informal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</si>
  <si>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</si>
  <si>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Medir el porcentaje de personas empleadas en el sector informal según la definición de la Organización Internacional del Trabajo</t>
  </si>
  <si>
    <t>20 - 35 %</t>
  </si>
  <si>
    <t>&gt;35 %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</si>
  <si>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</si>
  <si>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Numero de suscripciones de acceso fijo a Internet en Banda Ancha (para cada 100 habitantes). Esos incluyen por ejemplo conexiones fijas a través de cable modem, fibra óptica, DSL y excluyen conexiones por teléfono móvil. Banda ancha se considera velocidad de 256 Kbps o superior.</t>
  </si>
  <si>
    <t>INFORMATICA</t>
  </si>
  <si>
    <t>&gt; 15%</t>
  </si>
  <si>
    <t>7-15%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</si>
  <si>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</si>
  <si>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&lt; 7%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</si>
  <si>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</si>
  <si>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 xml:space="preserve">Numero de teléfonos móviles con suscripción para acceder a Internet en Banda Ancha (para cada 100 habitantes). Considerase banda ancha, velocidad de 256 Kbps o superior. </t>
  </si>
  <si>
    <t>&lt; 10%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</si>
  <si>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</si>
  <si>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Telefonía</t>
  </si>
  <si>
    <t>Colegio de Arquitectos
CMPEMDP</t>
  </si>
  <si>
    <t>Numero de subscripciones de teléfonos móviles para cada 100 habitantes. (Esos incluyen subscripciones en modalidad pre-pagado y pos-pagado).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</si>
  <si>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</si>
  <si>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Existencia de presupuesto plurianual</t>
  </si>
  <si>
    <t>&gt; 90%</t>
  </si>
  <si>
    <t>60 – 90%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</si>
  <si>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</si>
  <si>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Existencia de sistemas electrónicos para el seguimiento de la gestión de la municipalidad</t>
  </si>
  <si>
    <t>&lt; 60%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</si>
  <si>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</si>
  <si>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r>
      <rPr>
        <rFont val="Calibri"/>
        <b/>
        <color rgb="FF000000"/>
        <sz val="14.0"/>
      </rPr>
      <t>Provisión de Servicios Sociales de Alto Nivel y Promoción de la Cohesión Social.</t>
    </r>
    <r>
      <rPr>
        <rFont val="Calibri"/>
        <color rgb="FF000000"/>
        <sz val="12.0"/>
      </rPr>
      <t xml:space="preserve"> </t>
    </r>
    <r>
      <rPr>
        <rFont val="Calibri"/>
        <color rgb="FF000000"/>
        <sz val="10.0"/>
      </rPr>
      <t>»Promoción de un entorno donde los ciudadanos disfrutan sus vidas sin riesgo; »Educación adecuada; »Provisión adecuada de servicios de salud.</t>
    </r>
  </si>
  <si>
    <t>Existencia de sistemas electrónicos de adquisiciones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</si>
  <si>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</si>
  <si>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Existencia de sistemas electrónicos para la comunicación del seguimiento de la gestión de la municipalidad</t>
  </si>
  <si>
    <t>Porcentaje de adultos en la ciudad que saben leer y escribir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</si>
  <si>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</si>
  <si>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CULTURA</t>
  </si>
  <si>
    <t>&gt;95%</t>
  </si>
  <si>
    <t>90-95%</t>
  </si>
  <si>
    <t>El presupuesto está alineado con la planificación, sus objetivos e indicadores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</si>
  <si>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</si>
  <si>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Similar a las ciudades ejemplares del país</t>
  </si>
  <si>
    <t>Similar a las ciudades pares en el país</t>
  </si>
  <si>
    <t>Más bajo en comparación con las ciudades pares</t>
  </si>
  <si>
    <t xml:space="preserve">Ratio de número de estudiantes de educación primaria / número de docentes de educación primaria </t>
  </si>
  <si>
    <t>&lt; 15:1</t>
  </si>
  <si>
    <t>Entre 15:1 y 25:1</t>
  </si>
  <si>
    <t>&gt; 25:1</t>
  </si>
  <si>
    <t>Asistencia escolar</t>
  </si>
  <si>
    <t>Porcentaje de niñas/os que deberían estar en la escuela que están en la escuela</t>
  </si>
  <si>
    <t>98 - 100</t>
  </si>
  <si>
    <t>95 - 98</t>
  </si>
  <si>
    <t>&lt; 95</t>
  </si>
  <si>
    <t>97-100</t>
  </si>
  <si>
    <t>90 - 97</t>
  </si>
  <si>
    <t>&lt; 90</t>
  </si>
  <si>
    <t>80 - 100</t>
  </si>
  <si>
    <t>60 - 80</t>
  </si>
  <si>
    <t>&lt; 60</t>
  </si>
  <si>
    <t>Educación superior</t>
  </si>
  <si>
    <t>Vacantes universitarias cada 100.000 personas</t>
  </si>
  <si>
    <t>Número de asientos universitarios por cada 100.000 habitantes</t>
  </si>
  <si>
    <t>&gt; 5.000</t>
  </si>
  <si>
    <t>2.500-5.000</t>
  </si>
  <si>
    <t>&lt; 2.500</t>
  </si>
  <si>
    <t>Homicidios cada 100.000 habitantes</t>
  </si>
  <si>
    <t>Número de homicidios por cada 100.000 habitantes</t>
  </si>
  <si>
    <t>10 - 25</t>
  </si>
  <si>
    <t>&gt;25</t>
  </si>
  <si>
    <t>Taza de victimización de homicidios de personas entre 15 y 24 años de edad</t>
  </si>
  <si>
    <t>Homicidios de personas de 15 a 24 años de edad por cada 100.000 personas de 15 a 24 años</t>
  </si>
  <si>
    <t>Personas arrestadas anualmente en ese rango de edad/arrestos totales</t>
  </si>
  <si>
    <t>&lt;25%</t>
  </si>
  <si>
    <t>25 - 40%</t>
  </si>
  <si>
    <t>&gt;40%</t>
  </si>
  <si>
    <t>Homicidios de mujeres debido a la violencia doméstica/total de homicidios de mujeres</t>
  </si>
  <si>
    <t>25 - 50%</t>
  </si>
  <si>
    <t>Robo con violencia (rapiña) cada 100.000 habitantes</t>
  </si>
  <si>
    <t>Número de robo con violencia (rapiña) por cada 100.000 habitantes</t>
  </si>
  <si>
    <t>&lt;300</t>
  </si>
  <si>
    <t>300 - 1.000</t>
  </si>
  <si>
    <t>&gt;1.000</t>
  </si>
  <si>
    <t>3.000 - 5.000</t>
  </si>
  <si>
    <t>&gt;5.000</t>
  </si>
  <si>
    <t>Hurto cada 100.000 habitantes</t>
  </si>
  <si>
    <t>Número de hurto por cada 100.000 habitantes</t>
  </si>
  <si>
    <t>Confianza ciudadana</t>
  </si>
  <si>
    <t>Porcentaje de ciudadanos que responden que se sienten seguros o muy seguros</t>
  </si>
  <si>
    <t>&gt; 60%</t>
  </si>
  <si>
    <t>30%-60%</t>
  </si>
  <si>
    <t>&lt; 30%</t>
  </si>
  <si>
    <t>Porcentaje de los ciudadanos que creen en la honestidad de la policía</t>
  </si>
  <si>
    <t>Los ciudadanos que creen en la honestidad de su policía son mayoritarios</t>
  </si>
  <si>
    <t>Los ciudadanos con opinión neutra sobre la honestidad de su policía son mayoritarios</t>
  </si>
  <si>
    <t>Los ciudadanos que no creen en la honestidad de su policía son mayoritarios</t>
  </si>
  <si>
    <t>Participación ciudadana en la seguridad</t>
  </si>
  <si>
    <t>La ciudad usa mecanismos de participación ciudadana en la definición de políticas locales de seguridad?</t>
  </si>
  <si>
    <t>Existe el mecanismo y está en funcionamiento</t>
  </si>
  <si>
    <t>Existe el mecanismo pero no se utiliza</t>
  </si>
  <si>
    <t>No existe</t>
  </si>
  <si>
    <t>Esperanza de vida al nacer promedio de la población total de la ciudad</t>
  </si>
  <si>
    <t>SALUD/ESTADISTICA</t>
  </si>
  <si>
    <t>&gt;74</t>
  </si>
  <si>
    <t>70-74</t>
  </si>
  <si>
    <t>&lt;70</t>
  </si>
  <si>
    <t>Media de años que vive la población masculina de la ciudad</t>
  </si>
  <si>
    <t>&gt; 70</t>
  </si>
  <si>
    <t>64-70</t>
  </si>
  <si>
    <t>&lt; 64</t>
  </si>
  <si>
    <t>Media de años que vive la población femenina de la ciudad</t>
  </si>
  <si>
    <t>&gt; 76</t>
  </si>
  <si>
    <t>70-76</t>
  </si>
  <si>
    <t>&lt; 70</t>
  </si>
  <si>
    <t>Muertes de niños menores de 5 años de edad por 1.000 nascidos vivos</t>
  </si>
  <si>
    <t>20-30</t>
  </si>
  <si>
    <t>Provisión de servicios de salud</t>
  </si>
  <si>
    <t>Médicos cada 1.000 personas</t>
  </si>
  <si>
    <t>Médicos en la ciudad por cada 1.000 habitantes</t>
  </si>
  <si>
    <t>&gt; 2</t>
  </si>
  <si>
    <t>0,75 - 2</t>
  </si>
  <si>
    <t>&lt; 0,75</t>
  </si>
  <si>
    <t>Camas de hospital cada 100.000 personas</t>
  </si>
  <si>
    <t>Número de camas de hospital por cada 100.000 habitantes</t>
  </si>
  <si>
    <r>
      <rPr>
        <rFont val="Calibri"/>
        <b/>
        <color rgb="FF000000"/>
        <sz val="14.0"/>
      </rPr>
      <t>Mecanismos adecuados de Gobierno.</t>
    </r>
    <r>
      <rPr>
        <rFont val="Calibri"/>
        <color rgb="FF000000"/>
        <sz val="12.0"/>
      </rPr>
      <t xml:space="preserve">                         </t>
    </r>
    <r>
      <rPr>
        <rFont val="Calibri"/>
        <color rgb="FF000000"/>
        <sz val="10.0"/>
      </rPr>
      <t xml:space="preserve">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Procesos de planificación participativa; »Transparencia; »Uso de diversos tipos de auditoría; »Gestión pública moderna</t>
    </r>
  </si>
  <si>
    <t>Se lleva adelante un proceso de planificación participativa en cooperación con organizaciones comunitarias y participación ciudadana.</t>
  </si>
  <si>
    <t>HACIENDA</t>
  </si>
  <si>
    <t xml:space="preserve">Existe planificación participativa con: a) marco legal nacional o subnacional; b) consultas a sociedad civil; c) opiniones recogidas metódicamente; d) difusión pública de resultados; e) Incorporación en los objetivos y metas del plan.  </t>
  </si>
  <si>
    <t>Existe planificación participativa que cumple con al menos dos de los puntos anteriores</t>
  </si>
  <si>
    <t>No existe planificación participativa</t>
  </si>
  <si>
    <t>Participación de la sociedad civil en la programación presupuestaria municipal</t>
  </si>
  <si>
    <t>Participación de la sociedad civil en la definición de al menos 10% del monto total del presupuesto</t>
  </si>
  <si>
    <t>Participación de la sociedad civil en la definición de un monto menor al 10% del total del presupuesto</t>
  </si>
  <si>
    <t>No existe presupuesto participativo</t>
  </si>
  <si>
    <t>Rendición de cuentas a la ciudadanía</t>
  </si>
  <si>
    <t>Número de sesiones anuales en las que el municipio rinde cuentas públicamente sobre su gestión</t>
  </si>
  <si>
    <t>Mas de una rendición anual de cuentas</t>
  </si>
  <si>
    <t>Una rendición anual de cuentas</t>
  </si>
  <si>
    <t>No existe rendición anual de cuentas</t>
  </si>
  <si>
    <t>La ciudad tiene un presupuesto plurianual</t>
  </si>
  <si>
    <t>La ciudad cuenta con un presupuesto de 3 años proyectados</t>
  </si>
  <si>
    <t>La ciudad cuenta con un presupuesto de 2 años proyectados</t>
  </si>
  <si>
    <t>Presupuesto para un sólo año</t>
  </si>
  <si>
    <t>La remuneración del personal se realiza mediante un sistema de indicadores de desempeño</t>
  </si>
  <si>
    <t xml:space="preserve">La remuneración de más de 40% del personal incorpora los resultados de una evaluación basada en un sistema de indicadores de desempeño </t>
  </si>
  <si>
    <t xml:space="preserve">La remuneración de entre 10 y 40% del personal incorpora los resultados de una evaluación basada en un sistema de indicadores de desempeño </t>
  </si>
  <si>
    <t>La remuneración del personal no se realiza mediante un sistema de indicadores de desempeño o la remuneración de menos de 10% del personal incorpora los resultados de una evaluación basada en un sistema de indicadores de desempeño</t>
  </si>
  <si>
    <t>Sistemas modernos de gestión pública de gobierno municipal</t>
  </si>
  <si>
    <t>Estos sistemas electrónicos sirven para seguir el cumplimiento de las metas y objetivos de la municipalidad</t>
  </si>
  <si>
    <t>Existe un sistema electrónico que mide los avances y resultados de la gestión municipal</t>
  </si>
  <si>
    <t>Existe un sistema que mide los avances y resultados de la gestión municipal pero es manual</t>
  </si>
  <si>
    <t>No existe un sistema de rendición de cuentas que mide los avances y resultados de la gestión municipal</t>
  </si>
  <si>
    <t>La municipalidad dispone de un sistema electrónico para realizar las adquisiciones y contrataciones</t>
  </si>
  <si>
    <t>Existe un sistema electrónico de adquisiciones en línea abierto al público que por lo menos difunde los llamados a concurso y los resultados de las licitaciones públicas</t>
  </si>
  <si>
    <t>Existe un sistema electrónico de adquisiciones pero no difunde los resultados de las licitaciones públicas</t>
  </si>
  <si>
    <t>No existe un sistema electrónico de adquisiciones</t>
  </si>
  <si>
    <t>Dato país de Transparencia Internacional</t>
  </si>
  <si>
    <t>&gt; 6</t>
  </si>
  <si>
    <t>3,0 - 6,0</t>
  </si>
  <si>
    <t>&lt; 3,0</t>
  </si>
  <si>
    <t>Numerador: número de cuentas de la municipalidad que son auditados con independencia del grupo de auditoría interna; 
Denominador: número total de cuentas de la municipalidad</t>
  </si>
  <si>
    <t>Cuentas auditadas superior al 50%</t>
  </si>
  <si>
    <t>30 - 50%</t>
  </si>
  <si>
    <t>Numerador: Empresas municipales cuyas cuentas son auditadas por terceros independientes (privados) 
Denominador: número total de empresas municipales</t>
  </si>
  <si>
    <t>75% o 100% pero no auditado por una organización privada independiente</t>
  </si>
  <si>
    <t>&lt; 75%</t>
  </si>
  <si>
    <t>Estos sistemas electrónicos regularmente divulgan información al público sobre el cumplimiento de las metas y objetivos de la municipalidad</t>
  </si>
  <si>
    <t>El sistema electrónico genera información que se publique por Internet al menos cada tres meses</t>
  </si>
  <si>
    <t>El sistema electrónico genera información que se publique aproximadamente cada seis meses (3-9 meses)</t>
  </si>
  <si>
    <t>Se publica esta información una vez por año</t>
  </si>
  <si>
    <r>
      <rPr>
        <rFont val="Calibri"/>
        <b/>
        <color rgb="FF000000"/>
        <sz val="14.0"/>
      </rPr>
      <t>Manejo Adecuado de Ingresos.</t>
    </r>
    <r>
      <rPr>
        <rFont val="Calibri"/>
        <color rgb="FF000000"/>
        <sz val="12.0"/>
      </rPr>
      <t xml:space="preserve">                                       </t>
    </r>
    <r>
      <rPr>
        <rFont val="Calibri"/>
        <color rgb="FF000000"/>
        <sz val="12.0"/>
      </rPr>
      <t>»</t>
    </r>
    <r>
      <rPr>
        <rFont val="Calibri"/>
        <color rgb="FF000000"/>
        <sz val="10.0"/>
      </rPr>
      <t>Autonomía financiera y administrativa; »Maximización de su base fiscal; »Movilización de fondos de diferentes fuentes para financiar sus proyectos; »Emplea gestion por resultados.</t>
    </r>
  </si>
  <si>
    <t>Similar a las ciudades ejemplares (de mejores prácticas) en el país</t>
  </si>
  <si>
    <t>Transferencias/ingreso total</t>
  </si>
  <si>
    <t>Más alto en comparación con las ciudades pares</t>
  </si>
  <si>
    <t>Ingresos por fuente: Otros (donantes externos) / ingresos totales</t>
  </si>
  <si>
    <t>Gestión de cobranza</t>
  </si>
  <si>
    <t>Eficacia de la agencia recaudadora tributaria en la cobrabilidad de los impuestos</t>
  </si>
  <si>
    <r>
      <rPr>
        <rFont val="Calibri"/>
        <b/>
        <color rgb="FF000000"/>
        <sz val="14.0"/>
      </rPr>
      <t>Manejo Adecuado de Gastos.</t>
    </r>
    <r>
      <rPr>
        <rFont val="Calibri"/>
        <color rgb="FF000000"/>
        <sz val="12.0"/>
      </rPr>
      <t xml:space="preserve">                          </t>
    </r>
    <r>
      <rPr>
        <rFont val="Calibri"/>
        <color rgb="FF000000"/>
        <sz val="10.0"/>
      </rPr>
      <t>»Evaluación de la calidad del gasto público; »Implementación de prácticas de gestión moderna en agencias públicas.</t>
    </r>
  </si>
  <si>
    <t>Existen indicadores de desempeño y metas con seguimiento periódico y sus resultados se incorporan en el presupuesto siguiente</t>
  </si>
  <si>
    <t>Existen indicadores de desempeño y metas sin seguimiento periódico o sus resultados no se incorporan en el presupuesto siguiente</t>
  </si>
  <si>
    <t>No existen indicadores de desempeño y metas para el seguimiento presupuestal</t>
  </si>
  <si>
    <t xml:space="preserve">Porcentaje de gasto corriente en el presupuesto total </t>
  </si>
  <si>
    <t xml:space="preserve">Porcentaje de capital en el presupuesto total </t>
  </si>
  <si>
    <t>Tasa de crecimiento de gastos operativos</t>
  </si>
  <si>
    <t>Tasa de crecimiento de gastos de capital</t>
  </si>
  <si>
    <t>Inversión pública municipal</t>
  </si>
  <si>
    <t>Gasto de la inversión fija bruta al precio actual del mercado como porcentaje del PIB local. Promedio últimos 5 años</t>
  </si>
  <si>
    <t>Definir si el presupuesto de la ciudad incluye los objetivos previstos en su plan de desarrollo con indicadores de resultados</t>
  </si>
  <si>
    <t>Más del 70% de los programas del presupuesto y el plan de desarrollo o gobierno de la ciudad coinciden</t>
  </si>
  <si>
    <t>Entre un 30% y 70% de los programas del presupuesto y el plan de desarrollo coinciden</t>
  </si>
  <si>
    <t>Menos del 30% de los programas del presupuesto y el plan de desarrollo de la ciudad coinciden, o bien no existe plan</t>
  </si>
  <si>
    <t>Agencias y empresas públicas</t>
  </si>
  <si>
    <t>Porcentaje del costo de la provisión de servicios públicos que es recuperado a través de tarifas/tasa (agua, aguas residuales, residuos sólidos, electricidad)</t>
  </si>
  <si>
    <r>
      <rPr>
        <rFont val="Calibri"/>
        <b/>
        <color rgb="FF000000"/>
        <sz val="12.0"/>
      </rPr>
      <t>≥</t>
    </r>
    <r>
      <rPr>
        <rFont val="Calibri"/>
        <b/>
        <color rgb="FF000000"/>
        <sz val="12.0"/>
      </rPr>
      <t xml:space="preserve"> 90%</t>
    </r>
  </si>
  <si>
    <t>&gt; 50% y &lt;90%</t>
  </si>
  <si>
    <r>
      <rPr>
        <rFont val="Calibri"/>
        <b/>
        <color rgb="FF000000"/>
        <sz val="12.0"/>
      </rPr>
      <t>≤</t>
    </r>
    <r>
      <rPr>
        <rFont val="Calibri"/>
        <b/>
        <color rgb="FF000000"/>
        <sz val="12.0"/>
      </rPr>
      <t xml:space="preserve"> 50%</t>
    </r>
  </si>
  <si>
    <t>Porcentaje de agencias municipales que se someten al proceso de auditoría externa independiente</t>
  </si>
  <si>
    <t>75% - 100% pero no auditado por una organización privada independiente</t>
  </si>
  <si>
    <r>
      <rPr>
        <rFont val="Calibri"/>
        <b/>
        <color rgb="FF000000"/>
        <sz val="14.0"/>
      </rPr>
      <t>Manejo Adecuado de Endeudamiento y Obligaciones Fiscales.</t>
    </r>
    <r>
      <rPr>
        <rFont val="Calibri"/>
        <color rgb="FF000000"/>
        <sz val="12.0"/>
      </rPr>
      <t xml:space="preserve">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Deudas contractuales están bajo control; »Conocimiento de, y planes para sus pasivos contingentes</t>
    </r>
  </si>
  <si>
    <t>Porcentaje de activos acumulados de pensión de los funcionarios públicos/ obligaciones correspondientes a pensión de los funcionarios públicos</t>
  </si>
  <si>
    <t>75 - 90%</t>
  </si>
  <si>
    <t>Valor del principal más intereses pagados al año sobre el total de deuda</t>
  </si>
  <si>
    <t xml:space="preserve">Tasa de crecimiento anual promedio de los últimos 3 años del servicio de la deuda </t>
  </si>
  <si>
    <t>Tasa de crecimiento anual promedio de los últimos 3 años</t>
  </si>
  <si>
    <t>La tasa de crecimiento real anual es negativa</t>
  </si>
  <si>
    <t xml:space="preserve">La tasa de crecimiento real anual se encuentra entre el 0% y el 2% </t>
  </si>
  <si>
    <t>La tasa de crecimiento real anual es superior al 2%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</si>
</sst>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00\-000\-0000\-0\-000"/>
    <numFmt numFmtId="165" formatCode="&quot;p&quot;General"/>
    <numFmt numFmtId="166" formatCode="&quot;t&quot;General"/>
    <numFmt numFmtId="167" formatCode="&quot;s&quot;General"/>
    <numFmt numFmtId="168" formatCode="&quot;d&quot;General"/>
    <numFmt numFmtId="169" formatCode="&quot;i&quot;General"/>
    <numFmt numFmtId="170" formatCode="#,##0_ ;\-#,##0\ "/>
    <numFmt numFmtId="171" formatCode="_-* #,##0.00\ _$_-;\-* #,##0.00\ _$_-;_-* &quot;-&quot;??\ _$_-;_-@"/>
    <numFmt numFmtId="172" formatCode="0.000"/>
    <numFmt numFmtId="173" formatCode="&quot;$&quot;#,##0"/>
  </numFmts>
  <fonts count="28">
    <font>
      <sz val="11.0"/>
      <color rgb="FF000000"/>
      <name val="Calibri"/>
    </font>
    <font>
      <b/>
      <sz val="10.0"/>
      <name val="Arial"/>
    </font>
    <font>
      <sz val="10.0"/>
      <color rgb="FF000000"/>
      <name val="Arial"/>
    </font>
    <font>
      <b/>
      <u/>
      <sz val="14.0"/>
      <color rgb="FF000000"/>
      <name val="Arial Narrow"/>
    </font>
    <font>
      <sz val="10.0"/>
      <name val="Arial"/>
    </font>
    <font>
      <b/>
      <sz val="16.0"/>
      <color rgb="FFFFFFFF"/>
      <name val="Calibri"/>
    </font>
    <font>
      <sz val="11.0"/>
      <color rgb="FF000000"/>
      <name val="Arial Narrow"/>
    </font>
    <font/>
    <font>
      <sz val="12.0"/>
      <color rgb="FF000000"/>
      <name val="Arial Narrow"/>
    </font>
    <font>
      <b/>
      <sz val="16.0"/>
      <color rgb="FFFFFFFF"/>
      <name val="Arial Narrow"/>
    </font>
    <font>
      <b/>
      <sz val="16.0"/>
      <color rgb="FF00000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sz val="12.0"/>
      <name val="Calibri"/>
    </font>
    <font>
      <b/>
      <sz val="14.0"/>
      <color rgb="FF000000"/>
      <name val="Arial Narrow"/>
    </font>
    <font>
      <b/>
      <sz val="12.0"/>
      <color rgb="FF000000"/>
      <name val="Calibri"/>
    </font>
    <font>
      <b/>
      <sz val="12.0"/>
      <color rgb="FF000000"/>
      <name val="Arial Narrow"/>
    </font>
    <font>
      <b/>
      <sz val="12.0"/>
      <name val="Calibri"/>
    </font>
    <font>
      <sz val="11.0"/>
      <color rgb="FF000000"/>
      <name val="Helvetica Neue"/>
    </font>
    <font>
      <b/>
      <sz val="16.0"/>
      <color rgb="FFFFFFFF"/>
      <name val="Helvetica Neue"/>
    </font>
    <font>
      <sz val="11.0"/>
      <name val="Arial Narrow"/>
    </font>
    <font>
      <sz val="11.0"/>
      <color rgb="FFFF0000"/>
      <name val="Arial Narrow"/>
    </font>
    <font>
      <sz val="12.0"/>
      <color rgb="FF000000"/>
      <name val="Helvetica Neue"/>
    </font>
    <font>
      <sz val="12.0"/>
      <color rgb="FFFFFFFF"/>
      <name val="Helvetica Neue"/>
    </font>
    <font>
      <b/>
      <sz val="12.0"/>
      <color rgb="FF000000"/>
      <name val="Helvetica Neue"/>
    </font>
    <font>
      <sz val="12.0"/>
      <name val="Helvetica Neue"/>
    </font>
    <font>
      <b/>
      <u/>
      <sz val="12.0"/>
      <color rgb="FF000000"/>
      <name val="Helvetica Neue"/>
    </font>
    <font>
      <b/>
      <sz val="11.0"/>
      <color rgb="FFFFFFFF"/>
      <name val="Arial Narrow"/>
    </font>
  </fonts>
  <fills count="15">
    <fill>
      <patternFill patternType="none"/>
    </fill>
    <fill>
      <patternFill patternType="lightGray"/>
    </fill>
    <fill>
      <patternFill patternType="solid">
        <fgColor rgb="FF33CCCC"/>
        <bgColor rgb="FF33CCCC"/>
      </patternFill>
    </fill>
    <fill>
      <patternFill patternType="solid">
        <fgColor rgb="FFF2F2F2"/>
        <bgColor rgb="FFF2F2F2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AEEF3"/>
        <bgColor rgb="FFDAEEF3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E36C09"/>
        <bgColor rgb="FFE36C09"/>
      </patternFill>
    </fill>
    <fill>
      <patternFill patternType="solid">
        <fgColor rgb="FFFDE9D9"/>
        <bgColor rgb="FFFDE9D9"/>
      </patternFill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3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left" shrinkToFit="0" vertical="top" wrapText="1"/>
    </xf>
    <xf borderId="2" fillId="2" fontId="5" numFmtId="0" xfId="0" applyAlignment="1" applyBorder="1" applyFill="1" applyFont="1">
      <alignment horizontal="center" vertical="center"/>
    </xf>
    <xf borderId="1" fillId="0" fontId="4" numFmtId="164" xfId="0" applyAlignment="1" applyBorder="1" applyFont="1" applyNumberFormat="1">
      <alignment horizontal="left" shrinkToFit="0" vertical="top" wrapText="1"/>
    </xf>
    <xf borderId="0" fillId="0" fontId="6" numFmtId="0" xfId="0" applyFont="1"/>
    <xf borderId="0" fillId="0" fontId="6" numFmtId="165" xfId="0" applyAlignment="1" applyFont="1" applyNumberFormat="1">
      <alignment horizontal="center"/>
    </xf>
    <xf borderId="0" fillId="0" fontId="6" numFmtId="166" xfId="0" applyFont="1" applyNumberFormat="1"/>
    <xf borderId="2" fillId="2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3" fillId="3" fontId="6" numFmtId="167" xfId="0" applyBorder="1" applyFill="1" applyFont="1" applyNumberFormat="1"/>
    <xf borderId="3" fillId="3" fontId="6" numFmtId="0" xfId="0" applyAlignment="1" applyBorder="1" applyFont="1">
      <alignment horizontal="center"/>
    </xf>
    <xf borderId="4" fillId="2" fontId="5" numFmtId="0" xfId="0" applyAlignment="1" applyBorder="1" applyFont="1">
      <alignment horizontal="center" shrinkToFit="0" vertical="center" wrapText="1"/>
    </xf>
    <xf borderId="0" fillId="0" fontId="6" numFmtId="49" xfId="0" applyAlignment="1" applyFont="1" applyNumberFormat="1">
      <alignment horizontal="center"/>
    </xf>
    <xf borderId="5" fillId="2" fontId="0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left"/>
    </xf>
    <xf borderId="6" fillId="2" fontId="5" numFmtId="0" xfId="0" applyAlignment="1" applyBorder="1" applyFont="1">
      <alignment horizontal="center" vertical="center"/>
    </xf>
    <xf borderId="7" fillId="0" fontId="7" numFmtId="0" xfId="0" applyBorder="1" applyFont="1"/>
    <xf borderId="0" fillId="0" fontId="8" numFmtId="0" xfId="0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2" fontId="9" numFmtId="0" xfId="0" applyAlignment="1" applyBorder="1" applyFont="1">
      <alignment horizontal="center" vertical="center"/>
    </xf>
    <xf borderId="12" fillId="4" fontId="10" numFmtId="0" xfId="0" applyAlignment="1" applyBorder="1" applyFill="1" applyFont="1">
      <alignment horizontal="center" vertical="center"/>
    </xf>
    <xf borderId="13" fillId="0" fontId="7" numFmtId="0" xfId="0" applyBorder="1" applyFont="1"/>
    <xf borderId="14" fillId="5" fontId="10" numFmtId="0" xfId="0" applyAlignment="1" applyBorder="1" applyFill="1" applyFont="1">
      <alignment horizontal="center" vertical="center"/>
    </xf>
    <xf borderId="15" fillId="2" fontId="9" numFmtId="0" xfId="0" applyAlignment="1" applyBorder="1" applyFont="1">
      <alignment horizontal="center" vertical="center"/>
    </xf>
    <xf borderId="14" fillId="6" fontId="10" numFmtId="0" xfId="0" applyAlignment="1" applyBorder="1" applyFill="1" applyFont="1">
      <alignment horizontal="center" shrinkToFit="0" vertical="center" wrapText="1"/>
    </xf>
    <xf borderId="15" fillId="2" fontId="9" numFmtId="165" xfId="0" applyAlignment="1" applyBorder="1" applyFont="1" applyNumberFormat="1">
      <alignment horizontal="center" vertical="center"/>
    </xf>
    <xf borderId="16" fillId="0" fontId="11" numFmtId="0" xfId="0" applyAlignment="1" applyBorder="1" applyFont="1">
      <alignment horizontal="center" shrinkToFit="0" vertical="center" wrapText="1"/>
    </xf>
    <xf borderId="15" fillId="2" fontId="9" numFmtId="166" xfId="0" applyAlignment="1" applyBorder="1" applyFont="1" applyNumberFormat="1">
      <alignment horizontal="center" vertical="center"/>
    </xf>
    <xf borderId="15" fillId="3" fontId="9" numFmtId="167" xfId="0" applyAlignment="1" applyBorder="1" applyFont="1" applyNumberFormat="1">
      <alignment horizontal="center" vertical="center"/>
    </xf>
    <xf borderId="16" fillId="0" fontId="12" numFmtId="0" xfId="0" applyAlignment="1" applyBorder="1" applyFont="1">
      <alignment horizontal="center" shrinkToFit="0" vertical="center" wrapText="1"/>
    </xf>
    <xf borderId="15" fillId="3" fontId="9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vertical="center"/>
    </xf>
    <xf borderId="17" fillId="0" fontId="13" numFmtId="0" xfId="0" applyAlignment="1" applyBorder="1" applyFont="1">
      <alignment shrinkToFit="0" vertical="center" wrapText="1"/>
    </xf>
    <xf borderId="1" fillId="7" fontId="14" numFmtId="168" xfId="0" applyAlignment="1" applyBorder="1" applyFill="1" applyFont="1" applyNumberFormat="1">
      <alignment shrinkToFit="0" vertical="center" wrapText="1"/>
    </xf>
    <xf borderId="17" fillId="0" fontId="12" numFmtId="9" xfId="0" applyAlignment="1" applyBorder="1" applyFont="1" applyNumberForma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1" fillId="0" fontId="8" numFmtId="165" xfId="0" applyAlignment="1" applyBorder="1" applyFont="1" applyNumberFormat="1">
      <alignment horizontal="center" shrinkToFit="0" vertical="center" wrapText="1"/>
    </xf>
    <xf borderId="18" fillId="4" fontId="15" numFmtId="0" xfId="0" applyAlignment="1" applyBorder="1" applyFont="1">
      <alignment horizontal="center" shrinkToFit="0" vertical="center" wrapText="1"/>
    </xf>
    <xf borderId="18" fillId="5" fontId="15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18" fillId="6" fontId="15" numFmtId="0" xfId="0" applyAlignment="1" applyBorder="1" applyFont="1">
      <alignment horizontal="center" shrinkToFit="0" vertical="center" wrapText="1"/>
    </xf>
    <xf borderId="1" fillId="0" fontId="8" numFmtId="166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9" fillId="0" fontId="7" numFmtId="0" xfId="0" applyBorder="1" applyFont="1"/>
    <xf borderId="1" fillId="3" fontId="8" numFmtId="167" xfId="0" applyAlignment="1" applyBorder="1" applyFont="1" applyNumberFormat="1">
      <alignment horizontal="center"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0" fontId="8" numFmtId="49" xfId="0" applyAlignment="1" applyBorder="1" applyFont="1" applyNumberFormat="1">
      <alignment horizontal="center" shrinkToFit="0" vertical="center" wrapText="1"/>
    </xf>
    <xf borderId="17" fillId="0" fontId="12" numFmtId="0" xfId="0" applyAlignment="1" applyBorder="1" applyFont="1">
      <alignment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18" fillId="4" fontId="17" numFmtId="0" xfId="0" applyAlignment="1" applyBorder="1" applyFont="1">
      <alignment horizontal="center" shrinkToFit="0" vertical="center" wrapText="1"/>
    </xf>
    <xf borderId="18" fillId="5" fontId="17" numFmtId="0" xfId="0" applyAlignment="1" applyBorder="1" applyFont="1">
      <alignment horizontal="center" shrinkToFit="0" vertical="center" wrapText="1"/>
    </xf>
    <xf borderId="18" fillId="6" fontId="17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/>
    </xf>
    <xf borderId="20" fillId="0" fontId="12" numFmtId="0" xfId="0" applyAlignment="1" applyBorder="1" applyFont="1">
      <alignment horizontal="center" shrinkToFit="0" vertical="center" wrapText="1"/>
    </xf>
    <xf borderId="21" fillId="0" fontId="13" numFmtId="0" xfId="0" applyAlignment="1" applyBorder="1" applyFont="1">
      <alignment shrinkToFit="0" vertical="center" wrapText="1"/>
    </xf>
    <xf borderId="21" fillId="0" fontId="12" numFmtId="0" xfId="0" applyAlignment="1" applyBorder="1" applyFont="1">
      <alignment horizontal="center" shrinkToFit="0" vertical="center" wrapText="1"/>
    </xf>
    <xf borderId="20" fillId="0" fontId="15" numFmtId="0" xfId="0" applyAlignment="1" applyBorder="1" applyFont="1">
      <alignment horizontal="center" shrinkToFit="0" vertical="center" wrapText="1"/>
    </xf>
    <xf borderId="22" fillId="4" fontId="15" numFmtId="0" xfId="0" applyAlignment="1" applyBorder="1" applyFont="1">
      <alignment horizontal="center" shrinkToFit="0" vertical="center" wrapText="1"/>
    </xf>
    <xf borderId="22" fillId="5" fontId="15" numFmtId="0" xfId="0" applyAlignment="1" applyBorder="1" applyFont="1">
      <alignment horizontal="center" shrinkToFit="0" vertical="center" wrapText="1"/>
    </xf>
    <xf borderId="22" fillId="6" fontId="15" numFmtId="0" xfId="0" applyAlignment="1" applyBorder="1" applyFont="1">
      <alignment horizontal="center" shrinkToFit="0" vertical="center" wrapText="1"/>
    </xf>
    <xf borderId="23" fillId="0" fontId="13" numFmtId="0" xfId="0" applyAlignment="1" applyBorder="1" applyFont="1">
      <alignment shrinkToFit="0" vertical="center" wrapText="1"/>
    </xf>
    <xf borderId="20" fillId="0" fontId="7" numFmtId="0" xfId="0" applyBorder="1" applyFont="1"/>
    <xf borderId="0" fillId="0" fontId="18" numFmtId="0" xfId="0" applyFont="1"/>
    <xf borderId="23" fillId="0" fontId="12" numFmtId="10" xfId="0" applyAlignment="1" applyBorder="1" applyFont="1" applyNumberFormat="1">
      <alignment horizontal="center" shrinkToFit="0" vertical="center" wrapText="1"/>
    </xf>
    <xf borderId="0" fillId="0" fontId="18" numFmtId="0" xfId="0" applyAlignment="1" applyFont="1">
      <alignment horizontal="left"/>
    </xf>
    <xf borderId="19" fillId="0" fontId="15" numFmtId="9" xfId="0" applyAlignment="1" applyBorder="1" applyFont="1" applyNumberFormat="1">
      <alignment horizontal="center" shrinkToFit="0" vertical="center" wrapText="1"/>
    </xf>
    <xf borderId="1" fillId="8" fontId="19" numFmtId="0" xfId="0" applyAlignment="1" applyBorder="1" applyFill="1" applyFont="1">
      <alignment horizontal="center" shrinkToFit="0" vertical="center" wrapText="1"/>
    </xf>
    <xf borderId="24" fillId="4" fontId="15" numFmtId="9" xfId="0" applyAlignment="1" applyBorder="1" applyFont="1" applyNumberFormat="1">
      <alignment horizontal="center" shrinkToFit="0" vertical="center" wrapText="1"/>
    </xf>
    <xf borderId="1" fillId="8" fontId="19" numFmtId="169" xfId="0" applyAlignment="1" applyBorder="1" applyFont="1" applyNumberFormat="1">
      <alignment horizontal="center" vertical="center"/>
    </xf>
    <xf borderId="1" fillId="3" fontId="20" numFmtId="0" xfId="0" applyAlignment="1" applyBorder="1" applyFont="1">
      <alignment horizontal="center"/>
    </xf>
    <xf borderId="1" fillId="8" fontId="19" numFmtId="0" xfId="0" applyAlignment="1" applyBorder="1" applyFont="1">
      <alignment horizontal="left" shrinkToFit="0" vertical="center" wrapText="1"/>
    </xf>
    <xf borderId="24" fillId="5" fontId="15" numFmtId="0" xfId="0" applyAlignment="1" applyBorder="1" applyFont="1">
      <alignment horizontal="center" shrinkToFit="0" vertical="center" wrapText="1"/>
    </xf>
    <xf borderId="1" fillId="8" fontId="19" numFmtId="170" xfId="0" applyAlignment="1" applyBorder="1" applyFont="1" applyNumberFormat="1">
      <alignment horizontal="center" shrinkToFit="0" vertical="center" wrapText="1"/>
    </xf>
    <xf borderId="1" fillId="3" fontId="21" numFmtId="0" xfId="0" applyAlignment="1" applyBorder="1" applyFont="1">
      <alignment horizontal="center"/>
    </xf>
    <xf borderId="1" fillId="8" fontId="19" numFmtId="0" xfId="0" applyAlignment="1" applyBorder="1" applyFont="1">
      <alignment horizontal="center" shrinkToFit="0" textRotation="90" vertical="center" wrapText="1"/>
    </xf>
    <xf borderId="24" fillId="6" fontId="15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1" fillId="0" fontId="14" numFmtId="168" xfId="0" applyAlignment="1" applyBorder="1" applyFont="1" applyNumberFormat="1">
      <alignment shrinkToFit="0" vertical="center" wrapText="1"/>
    </xf>
    <xf borderId="1" fillId="9" fontId="22" numFmtId="169" xfId="0" applyAlignment="1" applyBorder="1" applyFill="1" applyFont="1" applyNumberFormat="1">
      <alignment horizontal="center" shrinkToFit="0" vertical="center" wrapText="1"/>
    </xf>
    <xf borderId="14" fillId="0" fontId="12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left" shrinkToFit="0" vertical="center" wrapText="1"/>
    </xf>
    <xf borderId="25" fillId="0" fontId="12" numFmtId="0" xfId="0" applyAlignment="1" applyBorder="1" applyFont="1">
      <alignment shrinkToFit="0" vertical="center" wrapText="1"/>
    </xf>
    <xf borderId="1" fillId="0" fontId="22" numFmtId="9" xfId="0" applyAlignment="1" applyBorder="1" applyFont="1" applyNumberFormat="1">
      <alignment horizontal="center" shrinkToFit="0" vertical="center" wrapText="1"/>
    </xf>
    <xf borderId="1" fillId="0" fontId="22" numFmtId="171" xfId="0" applyAlignment="1" applyBorder="1" applyFont="1" applyNumberFormat="1">
      <alignment horizontal="center" shrinkToFit="0" vertical="center" wrapText="1"/>
    </xf>
    <xf borderId="1" fillId="0" fontId="22" numFmtId="9" xfId="0" applyAlignment="1" applyBorder="1" applyFont="1" applyNumberFormat="1">
      <alignment horizontal="left" shrinkToFit="0" vertical="center" wrapText="1"/>
    </xf>
    <xf borderId="25" fillId="0" fontId="12" numFmtId="10" xfId="0" applyAlignment="1" applyBorder="1" applyFont="1" applyNumberFormat="1">
      <alignment horizontal="center" shrinkToFit="0" vertical="center" wrapText="1"/>
    </xf>
    <xf borderId="1" fillId="0" fontId="22" numFmtId="1" xfId="0" applyAlignment="1" applyBorder="1" applyFont="1" applyNumberFormat="1">
      <alignment horizontal="left" shrinkToFit="0" vertical="center" wrapText="1"/>
    </xf>
    <xf borderId="14" fillId="0" fontId="15" numFmtId="0" xfId="0" applyAlignment="1" applyBorder="1" applyFont="1">
      <alignment horizontal="center" shrinkToFit="0" vertical="center" wrapText="1"/>
    </xf>
    <xf borderId="14" fillId="4" fontId="15" numFmtId="0" xfId="0" applyAlignment="1" applyBorder="1" applyFont="1">
      <alignment horizontal="center" shrinkToFit="0" vertical="center" wrapText="1"/>
    </xf>
    <xf borderId="1" fillId="0" fontId="22" numFmtId="169" xfId="0" applyAlignment="1" applyBorder="1" applyFont="1" applyNumberFormat="1">
      <alignment horizontal="center" shrinkToFit="0" vertical="center" wrapText="1"/>
    </xf>
    <xf borderId="14" fillId="5" fontId="15" numFmtId="0" xfId="0" applyAlignment="1" applyBorder="1" applyFont="1">
      <alignment horizontal="center" shrinkToFit="0" vertical="center" wrapText="1"/>
    </xf>
    <xf borderId="1" fillId="6" fontId="23" numFmtId="0" xfId="0" applyAlignment="1" applyBorder="1" applyFont="1">
      <alignment horizontal="left" shrinkToFit="0" vertical="center" wrapText="1"/>
    </xf>
    <xf borderId="14" fillId="6" fontId="15" numFmtId="0" xfId="0" applyAlignment="1" applyBorder="1" applyFont="1">
      <alignment horizontal="center" shrinkToFit="0" vertical="center" wrapText="1"/>
    </xf>
    <xf borderId="1" fillId="6" fontId="23" numFmtId="0" xfId="0" applyAlignment="1" applyBorder="1" applyFont="1">
      <alignment horizontal="center" shrinkToFit="0" vertical="center" wrapText="1"/>
    </xf>
    <xf borderId="1" fillId="0" fontId="24" numFmtId="9" xfId="0" applyAlignment="1" applyBorder="1" applyFont="1" applyNumberFormat="1">
      <alignment horizontal="left" shrinkToFit="0" vertical="center" wrapText="1"/>
    </xf>
    <xf borderId="18" fillId="5" fontId="15" numFmtId="49" xfId="0" applyAlignment="1" applyBorder="1" applyFont="1" applyNumberFormat="1">
      <alignment horizontal="center" shrinkToFit="0" vertical="center" wrapText="1"/>
    </xf>
    <xf borderId="1" fillId="10" fontId="22" numFmtId="0" xfId="0" applyAlignment="1" applyBorder="1" applyFill="1" applyFont="1">
      <alignment horizontal="left" shrinkToFit="0" vertical="center" wrapText="1"/>
    </xf>
    <xf borderId="1" fillId="11" fontId="14" numFmtId="168" xfId="0" applyAlignment="1" applyBorder="1" applyFill="1" applyFont="1" applyNumberFormat="1">
      <alignment shrinkToFit="0" vertical="center" wrapText="1"/>
    </xf>
    <xf borderId="1" fillId="10" fontId="22" numFmtId="0" xfId="0" applyAlignment="1" applyBorder="1" applyFont="1">
      <alignment horizontal="center" shrinkToFit="0" vertical="center" wrapText="1"/>
    </xf>
    <xf borderId="26" fillId="0" fontId="12" numFmtId="0" xfId="0" applyAlignment="1" applyBorder="1" applyFont="1">
      <alignment horizontal="center" shrinkToFit="0" vertical="center" wrapText="1"/>
    </xf>
    <xf borderId="26" fillId="0" fontId="13" numFmtId="0" xfId="0" applyAlignment="1" applyBorder="1" applyFont="1">
      <alignment shrinkToFit="0" vertical="center" wrapText="1"/>
    </xf>
    <xf borderId="27" fillId="0" fontId="12" numFmtId="10" xfId="0" applyAlignment="1" applyBorder="1" applyFont="1" applyNumberFormat="1">
      <alignment horizontal="center" shrinkToFit="0" vertical="center" wrapText="1"/>
    </xf>
    <xf borderId="26" fillId="0" fontId="15" numFmtId="0" xfId="0" applyAlignment="1" applyBorder="1" applyFont="1">
      <alignment horizontal="center" shrinkToFit="0" vertical="center" wrapText="1"/>
    </xf>
    <xf borderId="1" fillId="0" fontId="25" numFmtId="9" xfId="0" applyAlignment="1" applyBorder="1" applyFont="1" applyNumberFormat="1">
      <alignment horizontal="left" shrinkToFit="0" vertical="center" wrapText="1"/>
    </xf>
    <xf borderId="26" fillId="4" fontId="15" numFmtId="0" xfId="0" applyAlignment="1" applyBorder="1" applyFont="1">
      <alignment horizontal="center" shrinkToFit="0" vertical="center" wrapText="1"/>
    </xf>
    <xf borderId="26" fillId="5" fontId="15" numFmtId="0" xfId="0" applyAlignment="1" applyBorder="1" applyFont="1">
      <alignment horizontal="center" shrinkToFit="0" vertical="center" wrapText="1"/>
    </xf>
    <xf borderId="26" fillId="6" fontId="15" numFmtId="0" xfId="0" applyAlignment="1" applyBorder="1" applyFont="1">
      <alignment horizontal="center" shrinkToFit="0" vertical="center" wrapText="1"/>
    </xf>
    <xf borderId="27" fillId="0" fontId="13" numFmtId="0" xfId="0" applyAlignment="1" applyBorder="1" applyFont="1">
      <alignment shrinkToFit="0" vertical="center" wrapText="1"/>
    </xf>
    <xf borderId="27" fillId="0" fontId="12" numFmtId="9" xfId="0" applyAlignment="1" applyBorder="1" applyFont="1" applyNumberFormat="1">
      <alignment horizontal="center" shrinkToFit="0" vertical="center" wrapText="1"/>
    </xf>
    <xf borderId="27" fillId="0" fontId="12" numFmtId="0" xfId="0" applyAlignment="1" applyBorder="1" applyFont="1">
      <alignment horizontal="center" shrinkToFit="0" vertical="center" wrapText="1"/>
    </xf>
    <xf borderId="1" fillId="12" fontId="23" numFmtId="0" xfId="0" applyAlignment="1" applyBorder="1" applyFill="1" applyFont="1">
      <alignment horizontal="left" shrinkToFit="0" vertical="center" wrapText="1"/>
    </xf>
    <xf borderId="17" fillId="0" fontId="12" numFmtId="10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7" fillId="0" fontId="15" numFmtId="49" xfId="0" applyAlignment="1" applyBorder="1" applyFont="1" applyNumberFormat="1">
      <alignment horizontal="center" shrinkToFit="0" vertical="center" wrapText="1"/>
    </xf>
    <xf borderId="0" fillId="0" fontId="8" numFmtId="165" xfId="0" applyAlignment="1" applyFont="1" applyNumberFormat="1">
      <alignment horizontal="center" shrinkToFit="0" wrapText="1"/>
    </xf>
    <xf borderId="18" fillId="4" fontId="15" numFmtId="49" xfId="0" applyAlignment="1" applyBorder="1" applyFont="1" applyNumberFormat="1">
      <alignment horizontal="center" shrinkToFit="0" vertical="center" wrapText="1"/>
    </xf>
    <xf borderId="0" fillId="0" fontId="8" numFmtId="166" xfId="0" applyAlignment="1" applyFont="1" applyNumberFormat="1">
      <alignment horizontal="center" shrinkToFit="0" vertical="center" wrapText="1"/>
    </xf>
    <xf borderId="1" fillId="0" fontId="25" numFmtId="0" xfId="0" applyAlignment="1" applyBorder="1" applyFont="1">
      <alignment horizontal="center" shrinkToFit="0" vertical="center" wrapText="1"/>
    </xf>
    <xf borderId="1" fillId="0" fontId="25" numFmtId="9" xfId="0" applyAlignment="1" applyBorder="1" applyFont="1" applyNumberFormat="1">
      <alignment horizontal="center" shrinkToFit="0" vertical="center" wrapText="1"/>
    </xf>
    <xf borderId="0" fillId="0" fontId="22" numFmtId="0" xfId="0" applyAlignment="1" applyFont="1">
      <alignment shrinkToFit="0" wrapText="1"/>
    </xf>
    <xf borderId="0" fillId="0" fontId="26" numFmtId="0" xfId="0" applyAlignment="1" applyFont="1">
      <alignment shrinkToFit="0" wrapText="1"/>
    </xf>
    <xf borderId="0" fillId="0" fontId="22" numFmtId="165" xfId="0" applyAlignment="1" applyFont="1" applyNumberFormat="1">
      <alignment horizontal="center" shrinkToFit="0" wrapText="1"/>
    </xf>
    <xf borderId="0" fillId="0" fontId="22" numFmtId="166" xfId="0" applyAlignment="1" applyFont="1" applyNumberFormat="1">
      <alignment shrinkToFit="0" wrapText="1"/>
    </xf>
    <xf borderId="0" fillId="0" fontId="18" numFmtId="0" xfId="0" applyAlignment="1" applyFont="1">
      <alignment horizontal="center"/>
    </xf>
    <xf borderId="3" fillId="3" fontId="18" numFmtId="167" xfId="0" applyBorder="1" applyFont="1" applyNumberFormat="1"/>
    <xf borderId="3" fillId="3" fontId="18" numFmtId="0" xfId="0" applyAlignment="1" applyBorder="1" applyFont="1">
      <alignment horizontal="center"/>
    </xf>
    <xf borderId="0" fillId="0" fontId="18" numFmtId="49" xfId="0" applyAlignment="1" applyFont="1" applyNumberFormat="1">
      <alignment horizontal="center"/>
    </xf>
    <xf borderId="21" fillId="0" fontId="12" numFmtId="9" xfId="0" applyAlignment="1" applyBorder="1" applyFont="1" applyNumberFormat="1">
      <alignment horizontal="center" shrinkToFit="0" vertical="center" wrapText="1"/>
    </xf>
    <xf borderId="0" fillId="0" fontId="18" numFmtId="165" xfId="0" applyAlignment="1" applyFont="1" applyNumberFormat="1">
      <alignment horizontal="center"/>
    </xf>
    <xf borderId="0" fillId="0" fontId="18" numFmtId="166" xfId="0" applyFont="1" applyNumberFormat="1"/>
    <xf borderId="1" fillId="0" fontId="12" numFmtId="0" xfId="0" applyAlignment="1" applyBorder="1" applyFont="1">
      <alignment horizontal="center" shrinkToFit="0" vertical="center" wrapText="1"/>
    </xf>
    <xf borderId="23" fillId="0" fontId="12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center" shrinkToFit="0" vertical="center" wrapText="1"/>
    </xf>
    <xf borderId="24" fillId="4" fontId="15" numFmtId="0" xfId="0" applyAlignment="1" applyBorder="1" applyFont="1">
      <alignment horizontal="center" shrinkToFit="0" vertical="center" wrapText="1"/>
    </xf>
    <xf borderId="24" fillId="5" fontId="15" numFmtId="49" xfId="0" applyAlignment="1" applyBorder="1" applyFont="1" applyNumberFormat="1">
      <alignment horizontal="center" shrinkToFit="0" vertical="center" wrapText="1"/>
    </xf>
    <xf borderId="25" fillId="0" fontId="13" numFmtId="0" xfId="0" applyAlignment="1" applyBorder="1" applyFont="1">
      <alignment shrinkToFit="0" vertical="center" wrapText="1"/>
    </xf>
    <xf borderId="1" fillId="9" fontId="22" numFmtId="0" xfId="0" applyAlignment="1" applyBorder="1" applyFont="1">
      <alignment horizontal="center" shrinkToFit="0" vertical="center" wrapText="1"/>
    </xf>
    <xf borderId="25" fillId="0" fontId="12" numFmtId="9" xfId="0" applyAlignment="1" applyBorder="1" applyFont="1" applyNumberFormat="1">
      <alignment horizontal="center" shrinkToFit="0" vertical="center" wrapText="1"/>
    </xf>
    <xf borderId="25" fillId="0" fontId="12" numFmtId="0" xfId="0" applyAlignment="1" applyBorder="1" applyFont="1">
      <alignment horizontal="center" shrinkToFit="0" vertical="center" wrapText="1"/>
    </xf>
    <xf borderId="1" fillId="9" fontId="22" numFmtId="9" xfId="0" applyAlignment="1" applyBorder="1" applyFont="1" applyNumberFormat="1">
      <alignment horizontal="center" shrinkToFit="0" vertical="center" wrapText="1"/>
    </xf>
    <xf borderId="14" fillId="5" fontId="15" numFmtId="16" xfId="0" applyAlignment="1" applyBorder="1" applyFont="1" applyNumberFormat="1">
      <alignment horizontal="center" shrinkToFit="0" vertical="center" wrapText="1"/>
    </xf>
    <xf borderId="20" fillId="0" fontId="17" numFmtId="0" xfId="0" applyAlignment="1" applyBorder="1" applyFont="1">
      <alignment horizontal="center" shrinkToFit="0" vertical="center" wrapText="1"/>
    </xf>
    <xf borderId="3" fillId="13" fontId="27" numFmtId="0" xfId="0" applyBorder="1" applyFill="1" applyFont="1"/>
    <xf borderId="22" fillId="4" fontId="17" numFmtId="0" xfId="0" applyAlignment="1" applyBorder="1" applyFont="1">
      <alignment horizontal="center" shrinkToFit="0" vertical="center" wrapText="1"/>
    </xf>
    <xf borderId="28" fillId="0" fontId="6" numFmtId="0" xfId="0" applyBorder="1" applyFont="1"/>
    <xf borderId="22" fillId="5" fontId="17" numFmtId="0" xfId="0" applyAlignment="1" applyBorder="1" applyFont="1">
      <alignment horizontal="center" shrinkToFit="0" vertical="center" wrapText="1"/>
    </xf>
    <xf borderId="29" fillId="0" fontId="6" numFmtId="0" xfId="0" applyBorder="1" applyFont="1"/>
    <xf borderId="22" fillId="6" fontId="17" numFmtId="0" xfId="0" applyAlignment="1" applyBorder="1" applyFont="1">
      <alignment horizontal="center" shrinkToFit="0" vertical="center" wrapText="1"/>
    </xf>
    <xf borderId="30" fillId="0" fontId="6" numFmtId="0" xfId="0" applyBorder="1" applyFont="1"/>
    <xf borderId="11" fillId="0" fontId="13" numFmtId="0" xfId="0" applyAlignment="1" applyBorder="1" applyFont="1">
      <alignment shrinkToFit="0" vertical="center" wrapText="1"/>
    </xf>
    <xf borderId="11" fillId="0" fontId="12" numFmtId="10" xfId="0" applyAlignment="1" applyBorder="1" applyFont="1" applyNumberFormat="1">
      <alignment horizontal="center" shrinkToFit="0" vertical="center" wrapText="1"/>
    </xf>
    <xf borderId="11" fillId="0" fontId="12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1" fillId="5" fontId="17" numFmtId="0" xfId="0" applyAlignment="1" applyBorder="1" applyFont="1">
      <alignment horizontal="center" shrinkToFit="0" vertical="center" wrapText="1"/>
    </xf>
    <xf borderId="1" fillId="6" fontId="17" numFmtId="0" xfId="0" applyAlignment="1" applyBorder="1" applyFont="1">
      <alignment horizontal="center" shrinkToFit="0" vertical="center" wrapText="1"/>
    </xf>
    <xf borderId="14" fillId="0" fontId="17" numFmtId="0" xfId="0" applyAlignment="1" applyBorder="1" applyFont="1">
      <alignment horizontal="center" shrinkToFit="0" vertical="center" wrapText="1"/>
    </xf>
    <xf borderId="14" fillId="4" fontId="17" numFmtId="0" xfId="0" applyAlignment="1" applyBorder="1" applyFont="1">
      <alignment horizontal="center" shrinkToFit="0" vertical="center" wrapText="1"/>
    </xf>
    <xf borderId="14" fillId="5" fontId="17" numFmtId="0" xfId="0" applyAlignment="1" applyBorder="1" applyFont="1">
      <alignment horizontal="center" shrinkToFit="0" vertical="center" wrapText="1"/>
    </xf>
    <xf borderId="14" fillId="6" fontId="17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wrapText="1"/>
    </xf>
    <xf borderId="1" fillId="0" fontId="22" numFmtId="9" xfId="0" applyAlignment="1" applyBorder="1" applyFont="1" applyNumberFormat="1">
      <alignment horizontal="center" shrinkToFit="0" wrapText="1"/>
    </xf>
    <xf borderId="31" fillId="0" fontId="12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shrinkToFit="0" vertical="center" wrapText="1"/>
    </xf>
    <xf borderId="32" fillId="0" fontId="12" numFmtId="10" xfId="0" applyAlignment="1" applyBorder="1" applyFont="1" applyNumberFormat="1">
      <alignment horizontal="center" shrinkToFit="0" vertical="center" wrapText="1"/>
    </xf>
    <xf borderId="31" fillId="0" fontId="15" numFmtId="0" xfId="0" applyAlignment="1" applyBorder="1" applyFont="1">
      <alignment horizontal="center" shrinkToFit="0" vertical="center" wrapText="1"/>
    </xf>
    <xf borderId="31" fillId="4" fontId="15" numFmtId="0" xfId="0" applyAlignment="1" applyBorder="1" applyFont="1">
      <alignment horizontal="center" shrinkToFit="0" vertical="center" wrapText="1"/>
    </xf>
    <xf borderId="31" fillId="5" fontId="15" numFmtId="0" xfId="0" applyAlignment="1" applyBorder="1" applyFont="1">
      <alignment horizontal="center" shrinkToFit="0" vertical="center" wrapText="1"/>
    </xf>
    <xf borderId="31" fillId="6" fontId="15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11" fillId="0" fontId="12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5" fontId="15" numFmtId="49" xfId="0" applyAlignment="1" applyBorder="1" applyFont="1" applyNumberFormat="1">
      <alignment horizontal="center" shrinkToFit="0" vertical="center" wrapText="1"/>
    </xf>
    <xf borderId="1" fillId="5" fontId="22" numFmtId="0" xfId="0" applyAlignment="1" applyBorder="1" applyFont="1">
      <alignment horizontal="left" shrinkToFit="0" vertical="center" wrapText="1"/>
    </xf>
    <xf borderId="1" fillId="6" fontId="15" numFmtId="0" xfId="0" applyAlignment="1" applyBorder="1" applyFont="1">
      <alignment horizontal="center" shrinkToFit="0" vertical="center" wrapText="1"/>
    </xf>
    <xf borderId="14" fillId="5" fontId="17" numFmtId="49" xfId="0" applyAlignment="1" applyBorder="1" applyFont="1" applyNumberFormat="1">
      <alignment horizontal="center" shrinkToFit="0" vertical="center" wrapText="1"/>
    </xf>
    <xf borderId="32" fillId="0" fontId="12" numFmtId="0" xfId="0" applyAlignment="1" applyBorder="1" applyFont="1">
      <alignment shrinkToFit="0" vertical="center" wrapText="1"/>
    </xf>
    <xf borderId="32" fillId="0" fontId="12" numFmtId="0" xfId="0" applyAlignment="1" applyBorder="1" applyFont="1">
      <alignment horizontal="center" shrinkToFit="0" vertical="center" wrapText="1"/>
    </xf>
    <xf borderId="11" fillId="0" fontId="13" numFmtId="0" xfId="0" applyAlignment="1" applyBorder="1" applyFont="1">
      <alignment horizontal="left" shrinkToFit="0" vertical="center" wrapText="1"/>
    </xf>
    <xf borderId="1" fillId="5" fontId="15" numFmtId="0" xfId="0" applyAlignment="1" applyBorder="1" applyFont="1">
      <alignment horizontal="center" shrinkToFit="0" vertical="center" wrapText="1"/>
    </xf>
    <xf borderId="25" fillId="0" fontId="13" numFmtId="0" xfId="0" applyAlignment="1" applyBorder="1" applyFont="1">
      <alignment horizontal="left" shrinkToFit="0" vertical="center" wrapText="1"/>
    </xf>
    <xf borderId="1" fillId="9" fontId="22" numFmtId="9" xfId="0" applyAlignment="1" applyBorder="1" applyFont="1" applyNumberFormat="1">
      <alignment horizontal="left" shrinkToFit="0" vertical="center" wrapText="1"/>
    </xf>
    <xf borderId="16" fillId="0" fontId="13" numFmtId="0" xfId="0" applyAlignment="1" applyBorder="1" applyFont="1">
      <alignment shrinkToFit="0" vertical="center" wrapText="1"/>
    </xf>
    <xf borderId="33" fillId="0" fontId="12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6" fillId="0" fontId="0" numFmtId="0" xfId="0" applyAlignment="1" applyBorder="1" applyFont="1">
      <alignment horizontal="center" shrinkToFit="0" vertical="center" wrapText="1"/>
    </xf>
    <xf borderId="31" fillId="5" fontId="15" numFmtId="49" xfId="0" applyAlignment="1" applyBorder="1" applyFont="1" applyNumberForma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34" fillId="0" fontId="12" numFmtId="0" xfId="0" applyAlignment="1" applyBorder="1" applyFont="1">
      <alignment shrinkToFit="0" vertical="center" wrapText="1"/>
    </xf>
    <xf borderId="1" fillId="9" fontId="22" numFmtId="171" xfId="0" applyAlignment="1" applyBorder="1" applyFont="1" applyNumberFormat="1">
      <alignment horizontal="center" shrinkToFit="0" vertical="center" wrapText="1"/>
    </xf>
    <xf borderId="14" fillId="0" fontId="15" numFmtId="9" xfId="0" applyAlignment="1" applyBorder="1" applyFont="1" applyNumberFormat="1">
      <alignment horizontal="center" shrinkToFit="0" vertical="center" wrapText="1"/>
    </xf>
    <xf borderId="14" fillId="4" fontId="15" numFmtId="9" xfId="0" applyAlignment="1" applyBorder="1" applyFont="1" applyNumberFormat="1">
      <alignment horizontal="center" shrinkToFit="0" vertical="center" wrapText="1"/>
    </xf>
    <xf borderId="1" fillId="0" fontId="25" numFmtId="171" xfId="0" applyAlignment="1" applyBorder="1" applyFont="1" applyNumberFormat="1">
      <alignment horizontal="center" shrinkToFit="0" vertical="center" wrapText="1"/>
    </xf>
    <xf borderId="19" fillId="0" fontId="12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shrinkToFit="0" vertical="center" wrapText="1"/>
    </xf>
    <xf borderId="1" fillId="10" fontId="25" numFmtId="0" xfId="0" applyAlignment="1" applyBorder="1" applyFont="1">
      <alignment horizontal="left" shrinkToFit="0" vertical="center" wrapText="1"/>
    </xf>
    <xf borderId="1" fillId="10" fontId="25" numFmtId="0" xfId="0" applyAlignment="1" applyBorder="1" applyFont="1">
      <alignment horizontal="center" shrinkToFit="0" vertical="center" wrapText="1"/>
    </xf>
    <xf borderId="22" fillId="9" fontId="12" numFmtId="0" xfId="0" applyAlignment="1" applyBorder="1" applyFont="1">
      <alignment horizontal="center" shrinkToFit="0" vertical="center" wrapText="1"/>
    </xf>
    <xf borderId="31" fillId="0" fontId="12" numFmtId="0" xfId="0" applyAlignment="1" applyBorder="1" applyFont="1">
      <alignment shrinkToFit="0" vertical="center" wrapText="1"/>
    </xf>
    <xf borderId="35" fillId="0" fontId="12" numFmtId="0" xfId="0" applyAlignment="1" applyBorder="1" applyFont="1">
      <alignment shrinkToFit="0" vertical="center" wrapText="1"/>
    </xf>
    <xf borderId="31" fillId="0" fontId="17" numFmtId="0" xfId="0" applyAlignment="1" applyBorder="1" applyFont="1">
      <alignment horizontal="center" shrinkToFit="0" vertical="center" wrapText="1"/>
    </xf>
    <xf borderId="31" fillId="4" fontId="17" numFmtId="0" xfId="0" applyAlignment="1" applyBorder="1" applyFont="1">
      <alignment horizontal="center" shrinkToFit="0" vertical="center" wrapText="1"/>
    </xf>
    <xf borderId="31" fillId="5" fontId="17" numFmtId="0" xfId="0" applyAlignment="1" applyBorder="1" applyFont="1">
      <alignment horizontal="center" shrinkToFit="0" vertical="center" wrapText="1"/>
    </xf>
    <xf borderId="31" fillId="6" fontId="17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shrinkToFit="0" vertical="center" wrapText="1"/>
    </xf>
    <xf borderId="1" fillId="9" fontId="25" numFmtId="0" xfId="0" applyAlignment="1" applyBorder="1" applyFont="1">
      <alignment horizontal="center" shrinkToFit="0" vertical="center" wrapText="1"/>
    </xf>
    <xf borderId="17" fillId="0" fontId="13" numFmtId="10" xfId="0" applyAlignment="1" applyBorder="1" applyFont="1" applyNumberFormat="1">
      <alignment horizontal="center" shrinkToFit="0" vertical="center" wrapText="1"/>
    </xf>
    <xf borderId="1" fillId="9" fontId="25" numFmtId="9" xfId="0" applyAlignment="1" applyBorder="1" applyFont="1" applyNumberFormat="1">
      <alignment horizontal="center" shrinkToFit="0" vertical="center" wrapText="1"/>
    </xf>
    <xf borderId="32" fillId="0" fontId="13" numFmtId="10" xfId="0" applyAlignment="1" applyBorder="1" applyFont="1" applyNumberFormat="1">
      <alignment horizontal="center" shrinkToFit="0" vertical="center" wrapText="1"/>
    </xf>
    <xf borderId="1" fillId="9" fontId="25" numFmtId="171" xfId="0" applyAlignment="1" applyBorder="1" applyFont="1" applyNumberFormat="1">
      <alignment horizontal="center" shrinkToFit="0" vertical="center" wrapText="1"/>
    </xf>
    <xf borderId="20" fillId="0" fontId="12" numFmtId="0" xfId="0" applyAlignment="1" applyBorder="1" applyFont="1">
      <alignment shrinkToFit="0" vertical="center" wrapText="1"/>
    </xf>
    <xf borderId="22" fillId="5" fontId="15" numFmtId="49" xfId="0" applyAlignment="1" applyBorder="1" applyFont="1" applyNumberFormat="1">
      <alignment horizontal="center" shrinkToFit="0" vertical="center" wrapText="1"/>
    </xf>
    <xf borderId="14" fillId="9" fontId="12" numFmtId="0" xfId="0" applyAlignment="1" applyBorder="1" applyFont="1">
      <alignment shrinkToFit="0" vertical="center" wrapText="1"/>
    </xf>
    <xf borderId="14" fillId="5" fontId="15" numFmtId="49" xfId="0" applyAlignment="1" applyBorder="1" applyFont="1" applyNumberFormat="1">
      <alignment horizontal="center" shrinkToFit="0" vertical="center" wrapText="1"/>
    </xf>
    <xf borderId="14" fillId="9" fontId="12" numFmtId="0" xfId="0" applyAlignment="1" applyBorder="1" applyFont="1">
      <alignment horizontal="center" shrinkToFit="0" vertical="center" wrapText="1"/>
    </xf>
    <xf borderId="25" fillId="0" fontId="12" numFmtId="0" xfId="0" applyAlignment="1" applyBorder="1" applyFont="1">
      <alignment horizontal="left" shrinkToFit="0" vertical="center" wrapText="1"/>
    </xf>
    <xf borderId="20" fillId="0" fontId="12" numFmtId="10" xfId="0" applyAlignment="1" applyBorder="1" applyFont="1" applyNumberFormat="1">
      <alignment horizontal="center" shrinkToFit="0" vertical="center" wrapText="1"/>
    </xf>
    <xf borderId="1" fillId="9" fontId="12" numFmtId="0" xfId="0" applyAlignment="1" applyBorder="1" applyFont="1">
      <alignment horizontal="center" shrinkToFit="0" vertical="center" wrapText="1"/>
    </xf>
    <xf borderId="1" fillId="9" fontId="12" numFmtId="0" xfId="0" applyAlignment="1" applyBorder="1" applyFont="1">
      <alignment shrinkToFit="0" vertical="center" wrapText="1"/>
    </xf>
    <xf borderId="1" fillId="14" fontId="22" numFmtId="0" xfId="0" applyAlignment="1" applyBorder="1" applyFill="1" applyFont="1">
      <alignment horizontal="left" shrinkToFit="0" vertical="center" wrapText="1"/>
    </xf>
    <xf borderId="1" fillId="9" fontId="13" numFmtId="0" xfId="0" applyAlignment="1" applyBorder="1" applyFont="1">
      <alignment shrinkToFit="0" vertical="center" wrapText="1"/>
    </xf>
    <xf borderId="1" fillId="14" fontId="22" numFmtId="0" xfId="0" applyAlignment="1" applyBorder="1" applyFont="1">
      <alignment horizontal="center" shrinkToFit="0" vertical="center" wrapText="1"/>
    </xf>
    <xf borderId="1" fillId="0" fontId="13" numFmtId="10" xfId="0" applyAlignment="1" applyBorder="1" applyFont="1" applyNumberFormat="1">
      <alignment horizontal="center" shrinkToFit="0" vertical="center" wrapText="1"/>
    </xf>
    <xf borderId="1" fillId="14" fontId="25" numFmtId="0" xfId="0" applyAlignment="1" applyBorder="1" applyFont="1">
      <alignment horizontal="left" shrinkToFit="0" vertical="center" wrapText="1"/>
    </xf>
    <xf borderId="2" fillId="0" fontId="12" numFmtId="0" xfId="0" applyAlignment="1" applyBorder="1" applyFont="1">
      <alignment horizontal="left" shrinkToFit="0" vertical="center" wrapText="1"/>
    </xf>
    <xf borderId="14" fillId="0" fontId="15" numFmtId="172" xfId="0" applyAlignment="1" applyBorder="1" applyFont="1" applyNumberFormat="1">
      <alignment horizontal="center" shrinkToFit="0" vertical="center" wrapText="1"/>
    </xf>
    <xf borderId="14" fillId="4" fontId="15" numFmtId="172" xfId="0" applyAlignment="1" applyBorder="1" applyFont="1" applyNumberFormat="1">
      <alignment horizontal="center" shrinkToFit="0" vertical="center" wrapText="1"/>
    </xf>
    <xf borderId="14" fillId="5" fontId="15" numFmtId="172" xfId="0" applyAlignment="1" applyBorder="1" applyFont="1" applyNumberFormat="1">
      <alignment horizontal="center" shrinkToFit="0" vertical="center" wrapText="1"/>
    </xf>
    <xf borderId="14" fillId="6" fontId="15" numFmtId="172" xfId="0" applyAlignment="1" applyBorder="1" applyFont="1" applyNumberFormat="1">
      <alignment horizontal="center" shrinkToFit="0" vertical="center" wrapText="1"/>
    </xf>
    <xf borderId="24" fillId="9" fontId="12" numFmtId="0" xfId="0" applyAlignment="1" applyBorder="1" applyFont="1">
      <alignment horizontal="center" shrinkToFit="0" vertical="center" wrapText="1"/>
    </xf>
    <xf borderId="36" fillId="9" fontId="12" numFmtId="0" xfId="0" applyAlignment="1" applyBorder="1" applyFont="1">
      <alignment horizontal="center" shrinkToFit="0" vertical="center" wrapText="1"/>
    </xf>
    <xf borderId="37" fillId="0" fontId="12" numFmtId="0" xfId="0" applyAlignment="1" applyBorder="1" applyFont="1">
      <alignment shrinkToFit="0" vertical="center" wrapText="1"/>
    </xf>
    <xf borderId="37" fillId="0" fontId="12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shrinkToFit="0" vertical="center" wrapText="1"/>
    </xf>
    <xf borderId="36" fillId="4" fontId="15" numFmtId="0" xfId="0" applyAlignment="1" applyBorder="1" applyFont="1">
      <alignment horizontal="center" shrinkToFit="0" vertical="center" wrapText="1"/>
    </xf>
    <xf borderId="36" fillId="5" fontId="15" numFmtId="0" xfId="0" applyAlignment="1" applyBorder="1" applyFont="1">
      <alignment horizontal="center" shrinkToFit="0" vertical="center" wrapText="1"/>
    </xf>
    <xf borderId="36" fillId="6" fontId="15" numFmtId="0" xfId="0" applyAlignment="1" applyBorder="1" applyFont="1">
      <alignment horizontal="center" shrinkToFit="0" vertical="center" wrapText="1"/>
    </xf>
    <xf borderId="1" fillId="0" fontId="17" numFmtId="173" xfId="0" applyAlignment="1" applyBorder="1" applyFont="1" applyNumberFormat="1">
      <alignment horizontal="center" shrinkToFit="0" vertical="center" wrapText="1"/>
    </xf>
    <xf borderId="1" fillId="4" fontId="17" numFmtId="173" xfId="0" applyAlignment="1" applyBorder="1" applyFont="1" applyNumberFormat="1">
      <alignment horizontal="center" shrinkToFit="0" vertical="center" wrapText="1"/>
    </xf>
    <xf borderId="1" fillId="5" fontId="17" numFmtId="173" xfId="0" applyAlignment="1" applyBorder="1" applyFont="1" applyNumberFormat="1">
      <alignment horizontal="center" shrinkToFit="0" vertical="center" wrapText="1"/>
    </xf>
    <xf borderId="1" fillId="6" fontId="17" numFmtId="173" xfId="0" applyAlignment="1" applyBorder="1" applyFont="1" applyNumberFormat="1">
      <alignment horizontal="center" shrinkToFit="0" vertical="center" wrapText="1"/>
    </xf>
    <xf borderId="31" fillId="9" fontId="12" numFmtId="0" xfId="0" applyAlignment="1" applyBorder="1" applyFont="1">
      <alignment horizontal="center" shrinkToFit="0" vertical="center" wrapText="1"/>
    </xf>
    <xf borderId="21" fillId="0" fontId="12" numFmtId="10" xfId="0" applyAlignment="1" applyBorder="1" applyFont="1" applyNumberFormat="1">
      <alignment horizontal="center" shrinkToFit="0" vertical="center" wrapText="1"/>
    </xf>
    <xf borderId="18" fillId="9" fontId="12" numFmtId="0" xfId="0" applyAlignment="1" applyBorder="1" applyFont="1">
      <alignment horizontal="center" shrinkToFit="0" vertical="center" wrapText="1"/>
    </xf>
    <xf borderId="22" fillId="5" fontId="17" numFmtId="49" xfId="0" applyAlignment="1" applyBorder="1" applyFont="1" applyNumberFormat="1">
      <alignment horizontal="center" shrinkToFit="0" vertical="center" wrapText="1"/>
    </xf>
    <xf borderId="26" fillId="9" fontId="12" numFmtId="0" xfId="0" applyAlignment="1" applyBorder="1" applyFont="1">
      <alignment horizontal="center" shrinkToFit="0" vertical="center" wrapText="1"/>
    </xf>
    <xf borderId="7" fillId="0" fontId="15" numFmtId="3" xfId="0" applyAlignment="1" applyBorder="1" applyFont="1" applyNumberFormat="1">
      <alignment horizontal="center" shrinkToFit="0" vertical="center" wrapText="1"/>
    </xf>
    <xf borderId="18" fillId="4" fontId="15" numFmtId="3" xfId="0" applyAlignment="1" applyBorder="1" applyFont="1" applyNumberFormat="1">
      <alignment horizontal="center" shrinkToFit="0" vertical="center" wrapText="1"/>
    </xf>
    <xf borderId="18" fillId="5" fontId="15" numFmtId="3" xfId="0" applyAlignment="1" applyBorder="1" applyFont="1" applyNumberFormat="1">
      <alignment horizontal="center" shrinkToFit="0" vertical="center" wrapText="1"/>
    </xf>
    <xf borderId="18" fillId="6" fontId="15" numFmtId="3" xfId="0" applyAlignment="1" applyBorder="1" applyFont="1" applyNumberFormat="1">
      <alignment horizontal="center" shrinkToFit="0" vertical="center" wrapText="1"/>
    </xf>
    <xf borderId="1" fillId="0" fontId="12" numFmtId="10" xfId="0" applyAlignment="1" applyBorder="1" applyFont="1" applyNumberFormat="1">
      <alignment horizontal="center" shrinkToFit="0" vertical="center" wrapText="1"/>
    </xf>
    <xf borderId="1" fillId="0" fontId="12" numFmtId="9" xfId="0" applyAlignment="1" applyBorder="1" applyFont="1" applyNumberFormat="1">
      <alignment horizontal="center" shrinkToFit="0" vertical="center" wrapText="1"/>
    </xf>
    <xf borderId="20" fillId="0" fontId="12" numFmtId="9" xfId="0" applyAlignment="1" applyBorder="1" applyFont="1" applyNumberFormat="1">
      <alignment horizontal="center" shrinkToFit="0" vertical="center" wrapText="1"/>
    </xf>
    <xf borderId="22" fillId="4" fontId="12" numFmtId="0" xfId="0" applyAlignment="1" applyBorder="1" applyFont="1">
      <alignment horizontal="center" shrinkToFit="0" vertical="center" wrapText="1"/>
    </xf>
    <xf borderId="15" fillId="9" fontId="12" numFmtId="0" xfId="0" applyAlignment="1" applyBorder="1" applyFont="1">
      <alignment shrinkToFit="0" vertical="center" wrapText="1"/>
    </xf>
    <xf borderId="1" fillId="4" fontId="12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shrinkToFit="0" vertical="center" wrapText="1"/>
    </xf>
    <xf borderId="1" fillId="5" fontId="1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shrinkToFit="0" vertical="center" wrapText="1"/>
    </xf>
    <xf borderId="2" fillId="0" fontId="12" numFmtId="10" xfId="0" applyAlignment="1" applyBorder="1" applyFont="1" applyNumberFormat="1">
      <alignment horizontal="center" shrinkToFit="0" vertical="center" wrapText="1"/>
    </xf>
    <xf borderId="15" fillId="4" fontId="12" numFmtId="0" xfId="0" applyAlignment="1" applyBorder="1" applyFont="1">
      <alignment horizontal="center" shrinkToFit="0" vertical="center" wrapText="1"/>
    </xf>
    <xf borderId="15" fillId="5" fontId="12" numFmtId="0" xfId="0" applyAlignment="1" applyBorder="1" applyFont="1">
      <alignment horizontal="center" shrinkToFit="0" vertical="center" wrapText="1"/>
    </xf>
    <xf borderId="15" fillId="6" fontId="15" numFmtId="0" xfId="0" applyAlignment="1" applyBorder="1" applyFont="1">
      <alignment horizontal="center" shrinkToFit="0" vertical="center" wrapText="1"/>
    </xf>
    <xf borderId="27" fillId="0" fontId="12" numFmtId="0" xfId="0" applyAlignment="1" applyBorder="1" applyFont="1">
      <alignment shrinkToFit="0" vertical="center" wrapText="1"/>
    </xf>
    <xf borderId="38" fillId="9" fontId="12" numFmtId="0" xfId="0" applyAlignment="1" applyBorder="1" applyFont="1">
      <alignment shrinkToFit="0" vertical="center" wrapText="1"/>
    </xf>
    <xf borderId="11" fillId="0" fontId="0" numFmtId="0" xfId="0" applyAlignment="1" applyBorder="1" applyFont="1">
      <alignment shrinkToFit="0" wrapText="1"/>
    </xf>
    <xf borderId="39" fillId="9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wrapText="1"/>
    </xf>
    <xf borderId="11" fillId="0" fontId="12" numFmtId="0" xfId="0" applyAlignment="1" applyBorder="1" applyFont="1">
      <alignment horizontal="center" shrinkToFit="0" wrapText="1"/>
    </xf>
    <xf borderId="21" fillId="0" fontId="12" numFmtId="0" xfId="0" applyAlignment="1" applyBorder="1" applyFont="1">
      <alignment horizontal="center" shrinkToFit="0" wrapText="1"/>
    </xf>
    <xf borderId="11" fillId="0" fontId="12" numFmtId="9" xfId="0" applyAlignment="1" applyBorder="1" applyFont="1" applyNumberFormat="1">
      <alignment horizontal="center" shrinkToFit="0" vertical="center" wrapText="1"/>
    </xf>
    <xf borderId="1" fillId="0" fontId="15" numFmtId="9" xfId="0" applyAlignment="1" applyBorder="1" applyFont="1" applyNumberFormat="1">
      <alignment horizontal="center" shrinkToFit="0" vertical="center" wrapText="1"/>
    </xf>
    <xf borderId="1" fillId="4" fontId="15" numFmtId="9" xfId="0" applyAlignment="1" applyBorder="1" applyFont="1" applyNumberFormat="1">
      <alignment horizontal="center" shrinkToFit="0" vertical="center" wrapText="1"/>
    </xf>
    <xf borderId="34" fillId="0" fontId="12" numFmtId="10" xfId="0" applyAlignment="1" applyBorder="1" applyFont="1" applyNumberFormat="1">
      <alignment horizontal="center" shrinkToFit="0" vertical="center" wrapText="1"/>
    </xf>
    <xf borderId="34" fillId="0" fontId="12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2" fillId="5" fontId="17" numFmtId="0" xfId="0" applyAlignment="1" applyBorder="1" applyFont="1">
      <alignment horizontal="center" shrinkToFit="0" vertical="center" wrapText="1"/>
    </xf>
    <xf borderId="2" fillId="6" fontId="17" numFmtId="0" xfId="0" applyAlignment="1" applyBorder="1" applyFont="1">
      <alignment horizontal="center" shrinkToFit="0" vertical="center" wrapText="1"/>
    </xf>
    <xf borderId="15" fillId="4" fontId="17" numFmtId="0" xfId="0" applyAlignment="1" applyBorder="1" applyFont="1">
      <alignment horizontal="center" shrinkToFit="0" vertical="center" wrapText="1"/>
    </xf>
    <xf borderId="1" fillId="5" fontId="17" numFmtId="0" xfId="0" applyAlignment="1" applyBorder="1" applyFont="1">
      <alignment shrinkToFit="0" vertical="center" wrapText="1"/>
    </xf>
    <xf borderId="40" fillId="9" fontId="12" numFmtId="0" xfId="0" applyAlignment="1" applyBorder="1" applyFont="1">
      <alignment shrinkToFit="0" vertical="center" wrapText="1"/>
    </xf>
    <xf borderId="18" fillId="9" fontId="12" numFmtId="0" xfId="0" applyAlignment="1" applyBorder="1" applyFont="1">
      <alignment shrinkToFit="0" vertical="center" wrapText="1"/>
    </xf>
    <xf borderId="15" fillId="9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shrinkToFit="0" wrapText="1"/>
    </xf>
    <xf borderId="0" fillId="0" fontId="0" numFmtId="0" xfId="0" applyFont="1"/>
  </cellXfs>
  <cellStyles count="1">
    <cellStyle xfId="0" name="Normal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5.57"/>
    <col customWidth="1" min="2" max="2" width="64.0"/>
    <col customWidth="1" min="3" max="3" width="6.14"/>
    <col customWidth="1" min="4" max="4" width="65.71"/>
    <col customWidth="1" min="5" max="5" width="8.29"/>
    <col customWidth="1" min="6" max="6" width="46.29"/>
    <col customWidth="1" min="7" max="7" width="8.71"/>
    <col customWidth="1" min="8" max="8" width="86.14"/>
    <col customWidth="1" min="9" max="9" width="10.71"/>
    <col customWidth="1" min="10" max="10" width="29.43"/>
    <col customWidth="1" min="11" max="11" width="5.43"/>
    <col customWidth="1" min="12" max="12" width="16.57"/>
    <col customWidth="1" min="13" max="13" width="6.86"/>
    <col customWidth="1" min="14" max="14" width="16.57"/>
    <col customWidth="1" min="15" max="15" width="6.43"/>
    <col customWidth="1" min="16" max="16" width="7.29"/>
    <col customWidth="1" min="17" max="20" width="9.29"/>
    <col customWidth="1" min="21" max="21" width="7.86"/>
    <col customWidth="1" min="22" max="22" width="15.29"/>
    <col customWidth="1" min="23" max="23" width="26.0"/>
    <col customWidth="1" min="24" max="26" width="136.57"/>
  </cols>
  <sheetData>
    <row r="1" ht="16.5" customHeight="1">
      <c r="A1" s="3" t="s">
        <v>2</v>
      </c>
      <c r="B1" s="7"/>
      <c r="C1" s="8"/>
      <c r="D1" s="7"/>
      <c r="E1" s="9"/>
      <c r="F1" s="11"/>
      <c r="G1" s="12"/>
      <c r="H1" s="13"/>
      <c r="I1" s="15"/>
      <c r="J1" s="11"/>
      <c r="K1" s="11"/>
      <c r="L1" s="11"/>
      <c r="M1" s="11"/>
      <c r="N1" s="11"/>
      <c r="O1" s="7"/>
      <c r="P1" s="11"/>
      <c r="Q1" s="11"/>
      <c r="R1" s="11"/>
      <c r="S1" s="11"/>
      <c r="T1" s="11"/>
      <c r="U1" s="17"/>
      <c r="V1" s="15"/>
      <c r="W1" s="11"/>
      <c r="X1" s="7"/>
      <c r="Y1" s="7"/>
      <c r="Z1" s="7"/>
    </row>
    <row r="2" ht="16.5" customHeight="1">
      <c r="A2" s="3"/>
      <c r="B2" s="7"/>
      <c r="C2" s="8"/>
      <c r="D2" s="7"/>
      <c r="E2" s="9"/>
      <c r="F2" s="11"/>
      <c r="G2" s="12"/>
      <c r="H2" s="13"/>
      <c r="I2" s="15"/>
      <c r="J2" s="11"/>
      <c r="K2" s="11"/>
      <c r="L2" s="11"/>
      <c r="M2" s="11"/>
      <c r="N2" s="11"/>
      <c r="O2" s="7"/>
      <c r="P2" s="11"/>
      <c r="Q2" s="11"/>
      <c r="R2" s="11"/>
      <c r="S2" s="11"/>
      <c r="T2" s="11"/>
      <c r="U2" s="17"/>
      <c r="V2" s="15"/>
      <c r="W2" s="11"/>
      <c r="X2" s="7"/>
      <c r="Y2" s="7"/>
      <c r="Z2" s="7"/>
    </row>
    <row r="3" ht="16.5" customHeight="1">
      <c r="A3" s="20" t="s">
        <v>27</v>
      </c>
      <c r="B3" s="7"/>
      <c r="C3" s="8"/>
      <c r="D3" s="7"/>
      <c r="E3" s="9"/>
      <c r="F3" s="11"/>
      <c r="G3" s="12"/>
      <c r="H3" s="13"/>
      <c r="I3" s="15"/>
      <c r="J3" s="11"/>
      <c r="K3" s="11"/>
      <c r="L3" s="11"/>
      <c r="M3" s="11"/>
      <c r="N3" s="11"/>
      <c r="O3" s="7"/>
      <c r="P3" s="11"/>
      <c r="Q3" s="11"/>
      <c r="R3" s="11"/>
      <c r="S3" s="11"/>
      <c r="T3" s="11"/>
      <c r="U3" s="17"/>
      <c r="V3" s="15"/>
      <c r="W3" s="11"/>
      <c r="X3" s="7"/>
      <c r="Y3" s="7"/>
      <c r="Z3" s="7"/>
    </row>
    <row r="4" ht="20.25" customHeight="1">
      <c r="A4" s="7"/>
      <c r="B4" s="7"/>
      <c r="C4" s="8"/>
      <c r="D4" s="7"/>
      <c r="E4" s="9"/>
      <c r="F4" s="11"/>
      <c r="G4" s="12"/>
      <c r="H4" s="13"/>
      <c r="I4" s="15" t="s">
        <v>28</v>
      </c>
      <c r="J4" s="11"/>
      <c r="K4" s="11"/>
      <c r="L4" s="11"/>
      <c r="M4" s="11"/>
      <c r="N4" s="11"/>
      <c r="O4" s="7"/>
      <c r="P4" s="11"/>
      <c r="Q4" s="11"/>
      <c r="R4" s="11"/>
      <c r="S4" s="24" t="s">
        <v>29</v>
      </c>
      <c r="T4" s="26"/>
      <c r="U4" s="17"/>
      <c r="V4" s="15"/>
      <c r="W4" s="11"/>
      <c r="X4" s="7"/>
      <c r="Y4" s="7"/>
      <c r="Z4" s="7"/>
    </row>
    <row r="5" ht="16.5" customHeight="1">
      <c r="A5" s="28" t="s">
        <v>32</v>
      </c>
      <c r="B5" s="28" t="s">
        <v>3</v>
      </c>
      <c r="C5" s="30" t="s">
        <v>34</v>
      </c>
      <c r="D5" s="28" t="s">
        <v>5</v>
      </c>
      <c r="E5" s="32" t="s">
        <v>36</v>
      </c>
      <c r="F5" s="28" t="s">
        <v>7</v>
      </c>
      <c r="G5" s="33" t="s">
        <v>37</v>
      </c>
      <c r="H5" s="35" t="s">
        <v>9</v>
      </c>
      <c r="I5" s="28" t="s">
        <v>40</v>
      </c>
      <c r="J5" s="28" t="s">
        <v>41</v>
      </c>
      <c r="K5" s="28"/>
      <c r="L5" s="28"/>
      <c r="M5" s="28"/>
      <c r="N5" s="28"/>
      <c r="O5" s="11"/>
      <c r="P5" s="11"/>
      <c r="Q5" s="37" t="s">
        <v>42</v>
      </c>
      <c r="R5" s="37" t="s">
        <v>45</v>
      </c>
      <c r="S5" s="37" t="s">
        <v>42</v>
      </c>
      <c r="T5" s="37" t="s">
        <v>45</v>
      </c>
      <c r="U5" s="11" t="s">
        <v>46</v>
      </c>
      <c r="V5" s="24" t="s">
        <v>47</v>
      </c>
      <c r="W5" s="26"/>
      <c r="X5" s="11"/>
      <c r="Y5" s="11"/>
      <c r="Z5" s="11"/>
    </row>
    <row r="6" ht="18.0" customHeight="1">
      <c r="A6" s="39" t="s">
        <v>48</v>
      </c>
      <c r="B6" s="41" t="s">
        <v>35</v>
      </c>
      <c r="C6" s="43" t="s">
        <v>50</v>
      </c>
      <c r="D6" s="46" t="s">
        <v>52</v>
      </c>
      <c r="E6" s="48" t="s">
        <v>55</v>
      </c>
      <c r="F6" s="49" t="s">
        <v>39</v>
      </c>
      <c r="G6" s="51" t="s">
        <v>56</v>
      </c>
      <c r="H6" s="52" t="s">
        <v>43</v>
      </c>
      <c r="I6" s="53"/>
      <c r="J6" s="52">
        <v>6.0</v>
      </c>
      <c r="K6" s="49">
        <v>145.0</v>
      </c>
      <c r="L6" s="49">
        <f t="shared" ref="L6:L31" si="1">+J6/K6</f>
        <v>0.04137931034</v>
      </c>
      <c r="M6" s="49">
        <v>1000.0</v>
      </c>
      <c r="N6" s="49">
        <f t="shared" ref="N6:N31" si="2">+L6*M6</f>
        <v>41.37931034</v>
      </c>
      <c r="O6" s="7">
        <f t="shared" ref="O6:O31" si="3">ROUND(N6,0)</f>
        <v>41</v>
      </c>
      <c r="P6" s="11">
        <v>41.0</v>
      </c>
      <c r="Q6" s="60">
        <v>1.0</v>
      </c>
      <c r="R6" s="60">
        <f>+P6</f>
        <v>41</v>
      </c>
      <c r="S6" s="60">
        <v>1.0</v>
      </c>
      <c r="T6" s="60">
        <v>41.0</v>
      </c>
      <c r="U6" s="17">
        <v>41.0</v>
      </c>
      <c r="V6" s="53" t="s">
        <v>64</v>
      </c>
      <c r="W6" s="49" t="s">
        <v>65</v>
      </c>
      <c r="X6" s="7"/>
      <c r="Y6" s="7"/>
      <c r="Z6" s="7"/>
    </row>
    <row r="7" ht="18.0" customHeight="1">
      <c r="A7" s="39" t="s">
        <v>48</v>
      </c>
      <c r="B7" s="50"/>
      <c r="C7" s="43" t="s">
        <v>50</v>
      </c>
      <c r="D7" s="50"/>
      <c r="E7" s="48" t="s">
        <v>66</v>
      </c>
      <c r="F7" s="49" t="s">
        <v>67</v>
      </c>
      <c r="G7" s="51" t="s">
        <v>68</v>
      </c>
      <c r="H7" s="52" t="s">
        <v>69</v>
      </c>
      <c r="I7" s="53"/>
      <c r="J7" s="52">
        <v>3.0</v>
      </c>
      <c r="K7" s="49">
        <v>145.0</v>
      </c>
      <c r="L7" s="49">
        <f t="shared" si="1"/>
        <v>0.02068965517</v>
      </c>
      <c r="M7" s="49">
        <v>1000.0</v>
      </c>
      <c r="N7" s="49">
        <f t="shared" si="2"/>
        <v>20.68965517</v>
      </c>
      <c r="O7" s="7">
        <f t="shared" si="3"/>
        <v>21</v>
      </c>
      <c r="P7" s="11">
        <v>21.0</v>
      </c>
      <c r="Q7" s="60">
        <f t="shared" ref="Q7:Q31" si="4">+Q6+P6</f>
        <v>42</v>
      </c>
      <c r="R7" s="60">
        <f t="shared" ref="R7:R30" si="5">+Q8-1</f>
        <v>62</v>
      </c>
      <c r="S7" s="60">
        <v>42.0</v>
      </c>
      <c r="T7" s="60">
        <v>62.0</v>
      </c>
      <c r="U7" s="17">
        <f t="shared" ref="U7:U31" si="6">+T7-T6</f>
        <v>21</v>
      </c>
      <c r="V7" s="53" t="s">
        <v>74</v>
      </c>
      <c r="W7" s="49" t="s">
        <v>75</v>
      </c>
      <c r="X7" s="7"/>
      <c r="Y7" s="7"/>
      <c r="Z7" s="7"/>
    </row>
    <row r="8" ht="18.0" customHeight="1">
      <c r="A8" s="39" t="s">
        <v>48</v>
      </c>
      <c r="B8" s="50"/>
      <c r="C8" s="43" t="s">
        <v>50</v>
      </c>
      <c r="D8" s="50"/>
      <c r="E8" s="48" t="s">
        <v>77</v>
      </c>
      <c r="F8" s="49" t="s">
        <v>8</v>
      </c>
      <c r="G8" s="51" t="s">
        <v>78</v>
      </c>
      <c r="H8" s="52" t="s">
        <v>79</v>
      </c>
      <c r="I8" s="53"/>
      <c r="J8" s="52">
        <v>7.0</v>
      </c>
      <c r="K8" s="49">
        <v>145.0</v>
      </c>
      <c r="L8" s="49">
        <f t="shared" si="1"/>
        <v>0.04827586207</v>
      </c>
      <c r="M8" s="49">
        <v>1000.0</v>
      </c>
      <c r="N8" s="49">
        <f t="shared" si="2"/>
        <v>48.27586207</v>
      </c>
      <c r="O8" s="7">
        <f t="shared" si="3"/>
        <v>48</v>
      </c>
      <c r="P8" s="11">
        <v>48.0</v>
      </c>
      <c r="Q8" s="60">
        <f t="shared" si="4"/>
        <v>63</v>
      </c>
      <c r="R8" s="60">
        <f t="shared" si="5"/>
        <v>110</v>
      </c>
      <c r="S8" s="60">
        <v>63.0</v>
      </c>
      <c r="T8" s="60">
        <v>110.0</v>
      </c>
      <c r="U8" s="17">
        <f t="shared" si="6"/>
        <v>48</v>
      </c>
      <c r="V8" s="53" t="s">
        <v>81</v>
      </c>
      <c r="W8" s="49" t="s">
        <v>82</v>
      </c>
      <c r="X8" s="7"/>
      <c r="Y8" s="7"/>
      <c r="Z8" s="7"/>
    </row>
    <row r="9" ht="16.5" customHeight="1">
      <c r="A9" s="39" t="s">
        <v>48</v>
      </c>
      <c r="B9" s="50"/>
      <c r="C9" s="43" t="s">
        <v>50</v>
      </c>
      <c r="D9" s="69"/>
      <c r="E9" s="48" t="s">
        <v>84</v>
      </c>
      <c r="F9" s="49" t="s">
        <v>10</v>
      </c>
      <c r="G9" s="51" t="s">
        <v>85</v>
      </c>
      <c r="H9" s="52" t="s">
        <v>86</v>
      </c>
      <c r="I9" s="53"/>
      <c r="J9" s="52">
        <v>10.0</v>
      </c>
      <c r="K9" s="49">
        <v>145.0</v>
      </c>
      <c r="L9" s="49">
        <f t="shared" si="1"/>
        <v>0.06896551724</v>
      </c>
      <c r="M9" s="49">
        <v>1000.0</v>
      </c>
      <c r="N9" s="49">
        <f t="shared" si="2"/>
        <v>68.96551724</v>
      </c>
      <c r="O9" s="7">
        <f t="shared" si="3"/>
        <v>69</v>
      </c>
      <c r="P9" s="11">
        <v>68.0</v>
      </c>
      <c r="Q9" s="60">
        <f t="shared" si="4"/>
        <v>111</v>
      </c>
      <c r="R9" s="60">
        <f t="shared" si="5"/>
        <v>178</v>
      </c>
      <c r="S9" s="60">
        <v>111.0</v>
      </c>
      <c r="T9" s="60">
        <v>178.0</v>
      </c>
      <c r="U9" s="17">
        <f t="shared" si="6"/>
        <v>68</v>
      </c>
      <c r="V9" s="53" t="s">
        <v>87</v>
      </c>
      <c r="W9" s="49" t="s">
        <v>88</v>
      </c>
      <c r="X9" s="7"/>
      <c r="Y9" s="7"/>
      <c r="Z9" s="7"/>
    </row>
    <row r="10" ht="18.0" customHeight="1">
      <c r="A10" s="39" t="s">
        <v>48</v>
      </c>
      <c r="B10" s="50"/>
      <c r="C10" s="43" t="s">
        <v>89</v>
      </c>
      <c r="D10" s="41" t="s">
        <v>90</v>
      </c>
      <c r="E10" s="48" t="s">
        <v>91</v>
      </c>
      <c r="F10" s="49" t="s">
        <v>92</v>
      </c>
      <c r="G10" s="51" t="s">
        <v>93</v>
      </c>
      <c r="H10" s="52" t="s">
        <v>94</v>
      </c>
      <c r="I10" s="53"/>
      <c r="J10" s="52">
        <v>4.0</v>
      </c>
      <c r="K10" s="49">
        <v>145.0</v>
      </c>
      <c r="L10" s="49">
        <f t="shared" si="1"/>
        <v>0.0275862069</v>
      </c>
      <c r="M10" s="49">
        <v>1000.0</v>
      </c>
      <c r="N10" s="49">
        <f t="shared" si="2"/>
        <v>27.5862069</v>
      </c>
      <c r="O10" s="7">
        <f t="shared" si="3"/>
        <v>28</v>
      </c>
      <c r="P10" s="11">
        <v>28.0</v>
      </c>
      <c r="Q10" s="60">
        <f t="shared" si="4"/>
        <v>179</v>
      </c>
      <c r="R10" s="60">
        <f t="shared" si="5"/>
        <v>206</v>
      </c>
      <c r="S10" s="60">
        <v>179.0</v>
      </c>
      <c r="T10" s="60">
        <v>206.0</v>
      </c>
      <c r="U10" s="17">
        <f t="shared" si="6"/>
        <v>28</v>
      </c>
      <c r="V10" s="53" t="s">
        <v>95</v>
      </c>
      <c r="W10" s="49" t="s">
        <v>96</v>
      </c>
      <c r="X10" s="7"/>
      <c r="Y10" s="7"/>
      <c r="Z10" s="7"/>
    </row>
    <row r="11" ht="18.0" customHeight="1">
      <c r="A11" s="39" t="s">
        <v>48</v>
      </c>
      <c r="B11" s="50"/>
      <c r="C11" s="43" t="s">
        <v>89</v>
      </c>
      <c r="D11" s="50"/>
      <c r="E11" s="48" t="s">
        <v>98</v>
      </c>
      <c r="F11" s="49" t="s">
        <v>99</v>
      </c>
      <c r="G11" s="51" t="s">
        <v>100</v>
      </c>
      <c r="H11" s="52" t="s">
        <v>101</v>
      </c>
      <c r="I11" s="53"/>
      <c r="J11" s="52">
        <v>4.0</v>
      </c>
      <c r="K11" s="49">
        <v>145.0</v>
      </c>
      <c r="L11" s="49">
        <f t="shared" si="1"/>
        <v>0.0275862069</v>
      </c>
      <c r="M11" s="49">
        <v>1000.0</v>
      </c>
      <c r="N11" s="49">
        <f t="shared" si="2"/>
        <v>27.5862069</v>
      </c>
      <c r="O11" s="7">
        <f t="shared" si="3"/>
        <v>28</v>
      </c>
      <c r="P11" s="11">
        <v>28.0</v>
      </c>
      <c r="Q11" s="60">
        <f t="shared" si="4"/>
        <v>207</v>
      </c>
      <c r="R11" s="60">
        <f t="shared" si="5"/>
        <v>234</v>
      </c>
      <c r="S11" s="60">
        <v>207.0</v>
      </c>
      <c r="T11" s="60">
        <v>234.0</v>
      </c>
      <c r="U11" s="17">
        <f t="shared" si="6"/>
        <v>28</v>
      </c>
      <c r="V11" s="53" t="s">
        <v>103</v>
      </c>
      <c r="W11" s="49" t="s">
        <v>104</v>
      </c>
      <c r="X11" s="7"/>
      <c r="Y11" s="7"/>
      <c r="Z11" s="7"/>
    </row>
    <row r="12" ht="18.0" customHeight="1">
      <c r="A12" s="39" t="s">
        <v>48</v>
      </c>
      <c r="B12" s="50"/>
      <c r="C12" s="43" t="s">
        <v>89</v>
      </c>
      <c r="D12" s="69"/>
      <c r="E12" s="48" t="s">
        <v>105</v>
      </c>
      <c r="F12" s="49" t="s">
        <v>106</v>
      </c>
      <c r="G12" s="51" t="s">
        <v>107</v>
      </c>
      <c r="H12" s="52" t="s">
        <v>108</v>
      </c>
      <c r="I12" s="53"/>
      <c r="J12" s="52">
        <v>1.0</v>
      </c>
      <c r="K12" s="49">
        <v>145.0</v>
      </c>
      <c r="L12" s="49">
        <f t="shared" si="1"/>
        <v>0.006896551724</v>
      </c>
      <c r="M12" s="49">
        <v>1000.0</v>
      </c>
      <c r="N12" s="49">
        <f t="shared" si="2"/>
        <v>6.896551724</v>
      </c>
      <c r="O12" s="7">
        <f t="shared" si="3"/>
        <v>7</v>
      </c>
      <c r="P12" s="11">
        <v>7.0</v>
      </c>
      <c r="Q12" s="60">
        <f t="shared" si="4"/>
        <v>235</v>
      </c>
      <c r="R12" s="60">
        <f t="shared" si="5"/>
        <v>241</v>
      </c>
      <c r="S12" s="77">
        <v>235.0</v>
      </c>
      <c r="T12" s="81">
        <v>245.0</v>
      </c>
      <c r="U12" s="17">
        <f t="shared" si="6"/>
        <v>11</v>
      </c>
      <c r="V12" s="53"/>
      <c r="W12" s="49"/>
      <c r="X12" s="7"/>
      <c r="Y12" s="7"/>
      <c r="Z12" s="7"/>
    </row>
    <row r="13" ht="18.75" customHeight="1">
      <c r="A13" s="39" t="s">
        <v>48</v>
      </c>
      <c r="B13" s="69"/>
      <c r="C13" s="43" t="s">
        <v>120</v>
      </c>
      <c r="D13" s="49" t="s">
        <v>124</v>
      </c>
      <c r="E13" s="48" t="s">
        <v>125</v>
      </c>
      <c r="F13" s="49" t="s">
        <v>126</v>
      </c>
      <c r="G13" s="51" t="s">
        <v>127</v>
      </c>
      <c r="H13" s="52" t="s">
        <v>128</v>
      </c>
      <c r="I13" s="53"/>
      <c r="J13" s="52">
        <v>12.0</v>
      </c>
      <c r="K13" s="49">
        <v>145.0</v>
      </c>
      <c r="L13" s="49">
        <f t="shared" si="1"/>
        <v>0.08275862069</v>
      </c>
      <c r="M13" s="49">
        <v>1000.0</v>
      </c>
      <c r="N13" s="49">
        <f t="shared" si="2"/>
        <v>82.75862069</v>
      </c>
      <c r="O13" s="7">
        <f t="shared" si="3"/>
        <v>83</v>
      </c>
      <c r="P13" s="11">
        <v>82.0</v>
      </c>
      <c r="Q13" s="60">
        <f t="shared" si="4"/>
        <v>242</v>
      </c>
      <c r="R13" s="60">
        <f t="shared" si="5"/>
        <v>323</v>
      </c>
      <c r="S13" s="81">
        <v>246.0</v>
      </c>
      <c r="T13" s="60">
        <v>323.0</v>
      </c>
      <c r="U13" s="17">
        <f t="shared" si="6"/>
        <v>78</v>
      </c>
      <c r="V13" s="53"/>
      <c r="W13" s="49"/>
      <c r="X13" s="7"/>
      <c r="Y13" s="7"/>
      <c r="Z13" s="7"/>
    </row>
    <row r="14" ht="17.25" customHeight="1">
      <c r="A14" s="85" t="s">
        <v>130</v>
      </c>
      <c r="B14" s="41" t="s">
        <v>131</v>
      </c>
      <c r="C14" s="43" t="s">
        <v>132</v>
      </c>
      <c r="D14" s="88" t="s">
        <v>133</v>
      </c>
      <c r="E14" s="48" t="s">
        <v>136</v>
      </c>
      <c r="F14" s="49" t="s">
        <v>137</v>
      </c>
      <c r="G14" s="51" t="s">
        <v>138</v>
      </c>
      <c r="H14" s="52" t="s">
        <v>139</v>
      </c>
      <c r="I14" s="53"/>
      <c r="J14" s="52">
        <v>4.0</v>
      </c>
      <c r="K14" s="49">
        <v>145.0</v>
      </c>
      <c r="L14" s="49">
        <f t="shared" si="1"/>
        <v>0.0275862069</v>
      </c>
      <c r="M14" s="49">
        <v>1000.0</v>
      </c>
      <c r="N14" s="49">
        <f t="shared" si="2"/>
        <v>27.5862069</v>
      </c>
      <c r="O14" s="7">
        <f t="shared" si="3"/>
        <v>28</v>
      </c>
      <c r="P14" s="11">
        <v>28.0</v>
      </c>
      <c r="Q14" s="60">
        <f t="shared" si="4"/>
        <v>324</v>
      </c>
      <c r="R14" s="60">
        <f t="shared" si="5"/>
        <v>351</v>
      </c>
      <c r="S14" s="60">
        <v>324.0</v>
      </c>
      <c r="T14" s="60">
        <v>351.0</v>
      </c>
      <c r="U14" s="17">
        <f t="shared" si="6"/>
        <v>28</v>
      </c>
      <c r="V14" s="53"/>
      <c r="W14" s="49"/>
      <c r="X14" s="7"/>
      <c r="Y14" s="7"/>
      <c r="Z14" s="7"/>
    </row>
    <row r="15" ht="17.25" customHeight="1">
      <c r="A15" s="85" t="s">
        <v>130</v>
      </c>
      <c r="B15" s="50"/>
      <c r="C15" s="43" t="s">
        <v>132</v>
      </c>
      <c r="D15" s="50"/>
      <c r="E15" s="48" t="s">
        <v>141</v>
      </c>
      <c r="F15" s="48" t="s">
        <v>142</v>
      </c>
      <c r="G15" s="51" t="s">
        <v>143</v>
      </c>
      <c r="H15" s="52" t="s">
        <v>144</v>
      </c>
      <c r="I15" s="53"/>
      <c r="J15" s="52">
        <v>4.0</v>
      </c>
      <c r="K15" s="49">
        <v>145.0</v>
      </c>
      <c r="L15" s="49">
        <f t="shared" si="1"/>
        <v>0.0275862069</v>
      </c>
      <c r="M15" s="49">
        <v>1000.0</v>
      </c>
      <c r="N15" s="49">
        <f t="shared" si="2"/>
        <v>27.5862069</v>
      </c>
      <c r="O15" s="7">
        <f t="shared" si="3"/>
        <v>28</v>
      </c>
      <c r="P15" s="11">
        <v>28.0</v>
      </c>
      <c r="Q15" s="60">
        <f t="shared" si="4"/>
        <v>352</v>
      </c>
      <c r="R15" s="60">
        <f t="shared" si="5"/>
        <v>379</v>
      </c>
      <c r="S15" s="60">
        <v>352.0</v>
      </c>
      <c r="T15" s="60">
        <v>379.0</v>
      </c>
      <c r="U15" s="17">
        <f t="shared" si="6"/>
        <v>28</v>
      </c>
      <c r="V15" s="53"/>
      <c r="W15" s="49"/>
      <c r="X15" s="7"/>
      <c r="Y15" s="7"/>
      <c r="Z15" s="7"/>
    </row>
    <row r="16" ht="17.25" customHeight="1">
      <c r="A16" s="85" t="s">
        <v>130</v>
      </c>
      <c r="B16" s="50"/>
      <c r="C16" s="43" t="s">
        <v>132</v>
      </c>
      <c r="D16" s="69"/>
      <c r="E16" s="48" t="s">
        <v>147</v>
      </c>
      <c r="F16" s="49" t="s">
        <v>14</v>
      </c>
      <c r="G16" s="51" t="s">
        <v>148</v>
      </c>
      <c r="H16" s="52" t="s">
        <v>149</v>
      </c>
      <c r="I16" s="53"/>
      <c r="J16" s="52">
        <v>3.0</v>
      </c>
      <c r="K16" s="49">
        <v>145.0</v>
      </c>
      <c r="L16" s="49">
        <f t="shared" si="1"/>
        <v>0.02068965517</v>
      </c>
      <c r="M16" s="49">
        <v>1000.0</v>
      </c>
      <c r="N16" s="49">
        <f t="shared" si="2"/>
        <v>20.68965517</v>
      </c>
      <c r="O16" s="7">
        <f t="shared" si="3"/>
        <v>21</v>
      </c>
      <c r="P16" s="11">
        <v>21.0</v>
      </c>
      <c r="Q16" s="60">
        <f t="shared" si="4"/>
        <v>380</v>
      </c>
      <c r="R16" s="60">
        <f t="shared" si="5"/>
        <v>400</v>
      </c>
      <c r="S16" s="60">
        <v>380.0</v>
      </c>
      <c r="T16" s="60">
        <v>400.0</v>
      </c>
      <c r="U16" s="17">
        <f t="shared" si="6"/>
        <v>21</v>
      </c>
      <c r="V16" s="53"/>
      <c r="W16" s="49"/>
      <c r="X16" s="7"/>
      <c r="Y16" s="7"/>
      <c r="Z16" s="7"/>
    </row>
    <row r="17" ht="17.25" customHeight="1">
      <c r="A17" s="85" t="s">
        <v>130</v>
      </c>
      <c r="B17" s="50"/>
      <c r="C17" s="43" t="s">
        <v>151</v>
      </c>
      <c r="D17" s="49" t="s">
        <v>152</v>
      </c>
      <c r="E17" s="48" t="s">
        <v>153</v>
      </c>
      <c r="F17" s="49" t="s">
        <v>15</v>
      </c>
      <c r="G17" s="51" t="s">
        <v>154</v>
      </c>
      <c r="H17" s="52" t="s">
        <v>155</v>
      </c>
      <c r="I17" s="53"/>
      <c r="J17" s="52">
        <v>12.0</v>
      </c>
      <c r="K17" s="49">
        <v>145.0</v>
      </c>
      <c r="L17" s="49">
        <f t="shared" si="1"/>
        <v>0.08275862069</v>
      </c>
      <c r="M17" s="49">
        <v>1000.0</v>
      </c>
      <c r="N17" s="49">
        <f t="shared" si="2"/>
        <v>82.75862069</v>
      </c>
      <c r="O17" s="7">
        <f t="shared" si="3"/>
        <v>83</v>
      </c>
      <c r="P17" s="11">
        <v>83.0</v>
      </c>
      <c r="Q17" s="60">
        <f t="shared" si="4"/>
        <v>401</v>
      </c>
      <c r="R17" s="60">
        <f t="shared" si="5"/>
        <v>483</v>
      </c>
      <c r="S17" s="60">
        <v>401.0</v>
      </c>
      <c r="T17" s="60">
        <v>483.0</v>
      </c>
      <c r="U17" s="17">
        <f t="shared" si="6"/>
        <v>83</v>
      </c>
      <c r="V17" s="53"/>
      <c r="W17" s="49"/>
      <c r="X17" s="7"/>
      <c r="Y17" s="7"/>
      <c r="Z17" s="7"/>
    </row>
    <row r="18" ht="18.0" customHeight="1">
      <c r="A18" s="85" t="s">
        <v>130</v>
      </c>
      <c r="B18" s="50"/>
      <c r="C18" s="43" t="s">
        <v>157</v>
      </c>
      <c r="D18" s="88" t="s">
        <v>158</v>
      </c>
      <c r="E18" s="48" t="s">
        <v>160</v>
      </c>
      <c r="F18" s="49" t="s">
        <v>161</v>
      </c>
      <c r="G18" s="51" t="s">
        <v>163</v>
      </c>
      <c r="H18" s="52" t="s">
        <v>164</v>
      </c>
      <c r="I18" s="53"/>
      <c r="J18" s="52">
        <v>3.0</v>
      </c>
      <c r="K18" s="49">
        <v>145.0</v>
      </c>
      <c r="L18" s="49">
        <f t="shared" si="1"/>
        <v>0.02068965517</v>
      </c>
      <c r="M18" s="49">
        <v>1000.0</v>
      </c>
      <c r="N18" s="49">
        <f t="shared" si="2"/>
        <v>20.68965517</v>
      </c>
      <c r="O18" s="7">
        <f t="shared" si="3"/>
        <v>21</v>
      </c>
      <c r="P18" s="11">
        <v>21.0</v>
      </c>
      <c r="Q18" s="60">
        <f t="shared" si="4"/>
        <v>484</v>
      </c>
      <c r="R18" s="60">
        <f t="shared" si="5"/>
        <v>504</v>
      </c>
      <c r="S18" s="60">
        <v>484.0</v>
      </c>
      <c r="T18" s="60">
        <v>504.0</v>
      </c>
      <c r="U18" s="17">
        <f t="shared" si="6"/>
        <v>21</v>
      </c>
      <c r="V18" s="53"/>
      <c r="W18" s="49"/>
      <c r="X18" s="7"/>
      <c r="Y18" s="7"/>
      <c r="Z18" s="7"/>
    </row>
    <row r="19" ht="17.25" customHeight="1">
      <c r="A19" s="85" t="s">
        <v>130</v>
      </c>
      <c r="B19" s="50"/>
      <c r="C19" s="43" t="s">
        <v>157</v>
      </c>
      <c r="D19" s="50"/>
      <c r="E19" s="48" t="s">
        <v>168</v>
      </c>
      <c r="F19" s="49" t="s">
        <v>18</v>
      </c>
      <c r="G19" s="51">
        <v>36.0</v>
      </c>
      <c r="H19" s="52" t="s">
        <v>18</v>
      </c>
      <c r="I19" s="53"/>
      <c r="J19" s="52">
        <v>10.0</v>
      </c>
      <c r="K19" s="49">
        <v>145.0</v>
      </c>
      <c r="L19" s="49">
        <f t="shared" si="1"/>
        <v>0.06896551724</v>
      </c>
      <c r="M19" s="49">
        <v>1000.0</v>
      </c>
      <c r="N19" s="49">
        <f t="shared" si="2"/>
        <v>68.96551724</v>
      </c>
      <c r="O19" s="7">
        <f t="shared" si="3"/>
        <v>69</v>
      </c>
      <c r="P19" s="11">
        <v>68.0</v>
      </c>
      <c r="Q19" s="60">
        <f t="shared" si="4"/>
        <v>505</v>
      </c>
      <c r="R19" s="60">
        <f t="shared" si="5"/>
        <v>572</v>
      </c>
      <c r="S19" s="60">
        <v>505.0</v>
      </c>
      <c r="T19" s="60">
        <v>572.0</v>
      </c>
      <c r="U19" s="17">
        <f t="shared" si="6"/>
        <v>68</v>
      </c>
      <c r="V19" s="53"/>
      <c r="W19" s="49"/>
      <c r="X19" s="7"/>
      <c r="Y19" s="7"/>
      <c r="Z19" s="7"/>
    </row>
    <row r="20" ht="17.25" customHeight="1">
      <c r="A20" s="85" t="s">
        <v>130</v>
      </c>
      <c r="B20" s="50"/>
      <c r="C20" s="43" t="s">
        <v>157</v>
      </c>
      <c r="D20" s="50"/>
      <c r="E20" s="48" t="s">
        <v>170</v>
      </c>
      <c r="F20" s="49" t="s">
        <v>171</v>
      </c>
      <c r="G20" s="51">
        <v>37.0</v>
      </c>
      <c r="H20" s="52" t="s">
        <v>172</v>
      </c>
      <c r="I20" s="53"/>
      <c r="J20" s="52">
        <v>2.0</v>
      </c>
      <c r="K20" s="49">
        <v>145.0</v>
      </c>
      <c r="L20" s="49">
        <f t="shared" si="1"/>
        <v>0.01379310345</v>
      </c>
      <c r="M20" s="49">
        <v>1000.0</v>
      </c>
      <c r="N20" s="49">
        <f t="shared" si="2"/>
        <v>13.79310345</v>
      </c>
      <c r="O20" s="7">
        <f t="shared" si="3"/>
        <v>14</v>
      </c>
      <c r="P20" s="11">
        <v>14.0</v>
      </c>
      <c r="Q20" s="60">
        <f t="shared" si="4"/>
        <v>573</v>
      </c>
      <c r="R20" s="60">
        <f t="shared" si="5"/>
        <v>586</v>
      </c>
      <c r="S20" s="60">
        <v>573.0</v>
      </c>
      <c r="T20" s="60">
        <v>586.0</v>
      </c>
      <c r="U20" s="17">
        <f t="shared" si="6"/>
        <v>14</v>
      </c>
      <c r="V20" s="53"/>
      <c r="W20" s="49"/>
      <c r="X20" s="7"/>
      <c r="Y20" s="7"/>
      <c r="Z20" s="7"/>
    </row>
    <row r="21" ht="16.5" customHeight="1">
      <c r="A21" s="85" t="s">
        <v>130</v>
      </c>
      <c r="B21" s="50"/>
      <c r="C21" s="43" t="s">
        <v>157</v>
      </c>
      <c r="D21" s="69"/>
      <c r="E21" s="48" t="s">
        <v>175</v>
      </c>
      <c r="F21" s="49" t="s">
        <v>19</v>
      </c>
      <c r="G21" s="51">
        <v>40.0</v>
      </c>
      <c r="H21" s="52" t="s">
        <v>176</v>
      </c>
      <c r="I21" s="53"/>
      <c r="J21" s="52">
        <v>3.0</v>
      </c>
      <c r="K21" s="49">
        <v>145.0</v>
      </c>
      <c r="L21" s="49">
        <f t="shared" si="1"/>
        <v>0.02068965517</v>
      </c>
      <c r="M21" s="49">
        <v>1000.0</v>
      </c>
      <c r="N21" s="49">
        <f t="shared" si="2"/>
        <v>20.68965517</v>
      </c>
      <c r="O21" s="7">
        <f t="shared" si="3"/>
        <v>21</v>
      </c>
      <c r="P21" s="11">
        <v>21.0</v>
      </c>
      <c r="Q21" s="60">
        <f t="shared" si="4"/>
        <v>587</v>
      </c>
      <c r="R21" s="60">
        <f t="shared" si="5"/>
        <v>607</v>
      </c>
      <c r="S21" s="60">
        <v>587.0</v>
      </c>
      <c r="T21" s="60">
        <v>607.0</v>
      </c>
      <c r="U21" s="17">
        <f t="shared" si="6"/>
        <v>21</v>
      </c>
      <c r="V21" s="53"/>
      <c r="W21" s="49"/>
      <c r="X21" s="7"/>
      <c r="Y21" s="7"/>
      <c r="Z21" s="7"/>
    </row>
    <row r="22" ht="17.25" customHeight="1">
      <c r="A22" s="85" t="s">
        <v>130</v>
      </c>
      <c r="B22" s="50"/>
      <c r="C22" s="43" t="s">
        <v>177</v>
      </c>
      <c r="D22" s="88" t="s">
        <v>178</v>
      </c>
      <c r="E22" s="48" t="s">
        <v>180</v>
      </c>
      <c r="F22" s="49" t="s">
        <v>21</v>
      </c>
      <c r="G22" s="51">
        <v>34.0</v>
      </c>
      <c r="H22" s="52" t="s">
        <v>181</v>
      </c>
      <c r="I22" s="53"/>
      <c r="J22" s="52">
        <v>9.0</v>
      </c>
      <c r="K22" s="49">
        <v>145.0</v>
      </c>
      <c r="L22" s="49">
        <f t="shared" si="1"/>
        <v>0.06206896552</v>
      </c>
      <c r="M22" s="49">
        <v>1000.0</v>
      </c>
      <c r="N22" s="49">
        <f t="shared" si="2"/>
        <v>62.06896552</v>
      </c>
      <c r="O22" s="7">
        <f t="shared" si="3"/>
        <v>62</v>
      </c>
      <c r="P22" s="11">
        <v>62.0</v>
      </c>
      <c r="Q22" s="60">
        <f t="shared" si="4"/>
        <v>608</v>
      </c>
      <c r="R22" s="60">
        <f t="shared" si="5"/>
        <v>669</v>
      </c>
      <c r="S22" s="60">
        <v>608.0</v>
      </c>
      <c r="T22" s="60">
        <v>669.0</v>
      </c>
      <c r="U22" s="17">
        <f t="shared" si="6"/>
        <v>62</v>
      </c>
      <c r="V22" s="53"/>
      <c r="W22" s="49"/>
      <c r="X22" s="7"/>
      <c r="Y22" s="7"/>
      <c r="Z22" s="7"/>
    </row>
    <row r="23" ht="17.25" customHeight="1">
      <c r="A23" s="85" t="s">
        <v>130</v>
      </c>
      <c r="B23" s="50"/>
      <c r="C23" s="43" t="s">
        <v>177</v>
      </c>
      <c r="D23" s="50"/>
      <c r="E23" s="48" t="s">
        <v>189</v>
      </c>
      <c r="F23" s="49" t="s">
        <v>191</v>
      </c>
      <c r="G23" s="51">
        <v>37.0</v>
      </c>
      <c r="H23" s="52" t="s">
        <v>192</v>
      </c>
      <c r="I23" s="53"/>
      <c r="J23" s="52">
        <v>11.0</v>
      </c>
      <c r="K23" s="49">
        <v>145.0</v>
      </c>
      <c r="L23" s="49">
        <f t="shared" si="1"/>
        <v>0.07586206897</v>
      </c>
      <c r="M23" s="49">
        <v>1000.0</v>
      </c>
      <c r="N23" s="49">
        <f t="shared" si="2"/>
        <v>75.86206897</v>
      </c>
      <c r="O23" s="7">
        <f t="shared" si="3"/>
        <v>76</v>
      </c>
      <c r="P23" s="11">
        <v>76.0</v>
      </c>
      <c r="Q23" s="60">
        <f t="shared" si="4"/>
        <v>670</v>
      </c>
      <c r="R23" s="60">
        <f t="shared" si="5"/>
        <v>745</v>
      </c>
      <c r="S23" s="60">
        <v>670.0</v>
      </c>
      <c r="T23" s="60">
        <v>745.0</v>
      </c>
      <c r="U23" s="17">
        <f t="shared" si="6"/>
        <v>76</v>
      </c>
      <c r="V23" s="53"/>
      <c r="W23" s="49"/>
      <c r="X23" s="7"/>
      <c r="Y23" s="7"/>
      <c r="Z23" s="7"/>
    </row>
    <row r="24" ht="17.25" customHeight="1">
      <c r="A24" s="85" t="s">
        <v>130</v>
      </c>
      <c r="B24" s="69"/>
      <c r="C24" s="43" t="s">
        <v>177</v>
      </c>
      <c r="D24" s="69"/>
      <c r="E24" s="48" t="s">
        <v>197</v>
      </c>
      <c r="F24" s="49" t="s">
        <v>23</v>
      </c>
      <c r="G24" s="51">
        <v>40.0</v>
      </c>
      <c r="H24" s="52" t="s">
        <v>201</v>
      </c>
      <c r="I24" s="53"/>
      <c r="J24" s="52">
        <v>6.0</v>
      </c>
      <c r="K24" s="49">
        <v>145.0</v>
      </c>
      <c r="L24" s="49">
        <f t="shared" si="1"/>
        <v>0.04137931034</v>
      </c>
      <c r="M24" s="49">
        <v>1000.0</v>
      </c>
      <c r="N24" s="49">
        <f t="shared" si="2"/>
        <v>41.37931034</v>
      </c>
      <c r="O24" s="7">
        <f t="shared" si="3"/>
        <v>41</v>
      </c>
      <c r="P24" s="11">
        <v>41.0</v>
      </c>
      <c r="Q24" s="60">
        <f t="shared" si="4"/>
        <v>746</v>
      </c>
      <c r="R24" s="60">
        <f t="shared" si="5"/>
        <v>786</v>
      </c>
      <c r="S24" s="60">
        <v>746.0</v>
      </c>
      <c r="T24" s="60">
        <v>786.0</v>
      </c>
      <c r="U24" s="17">
        <f t="shared" si="6"/>
        <v>41</v>
      </c>
      <c r="V24" s="53"/>
      <c r="W24" s="49"/>
      <c r="X24" s="7"/>
      <c r="Y24" s="7"/>
      <c r="Z24" s="7"/>
    </row>
    <row r="25" ht="17.25" customHeight="1">
      <c r="A25" s="106" t="s">
        <v>206</v>
      </c>
      <c r="B25" s="41" t="s">
        <v>208</v>
      </c>
      <c r="C25" s="43" t="s">
        <v>209</v>
      </c>
      <c r="D25" s="88" t="s">
        <v>210</v>
      </c>
      <c r="E25" s="48" t="s">
        <v>211</v>
      </c>
      <c r="F25" s="49" t="s">
        <v>212</v>
      </c>
      <c r="G25" s="51">
        <v>42.0</v>
      </c>
      <c r="H25" s="52" t="s">
        <v>213</v>
      </c>
      <c r="I25" s="53"/>
      <c r="J25" s="52">
        <v>3.0</v>
      </c>
      <c r="K25" s="49">
        <v>145.0</v>
      </c>
      <c r="L25" s="49">
        <f t="shared" si="1"/>
        <v>0.02068965517</v>
      </c>
      <c r="M25" s="49">
        <v>1000.0</v>
      </c>
      <c r="N25" s="49">
        <f t="shared" si="2"/>
        <v>20.68965517</v>
      </c>
      <c r="O25" s="7">
        <f t="shared" si="3"/>
        <v>21</v>
      </c>
      <c r="P25" s="11">
        <v>21.0</v>
      </c>
      <c r="Q25" s="60">
        <f t="shared" si="4"/>
        <v>787</v>
      </c>
      <c r="R25" s="60">
        <f t="shared" si="5"/>
        <v>807</v>
      </c>
      <c r="S25" s="60">
        <v>787.0</v>
      </c>
      <c r="T25" s="60">
        <v>807.0</v>
      </c>
      <c r="U25" s="17">
        <f t="shared" si="6"/>
        <v>21</v>
      </c>
      <c r="V25" s="53"/>
      <c r="W25" s="49"/>
      <c r="X25" s="7"/>
      <c r="Y25" s="7"/>
      <c r="Z25" s="7"/>
    </row>
    <row r="26" ht="17.25" customHeight="1">
      <c r="A26" s="106" t="s">
        <v>206</v>
      </c>
      <c r="B26" s="50"/>
      <c r="C26" s="43" t="s">
        <v>209</v>
      </c>
      <c r="D26" s="50"/>
      <c r="E26" s="48" t="s">
        <v>215</v>
      </c>
      <c r="F26" s="49" t="s">
        <v>216</v>
      </c>
      <c r="G26" s="51">
        <v>44.0</v>
      </c>
      <c r="H26" s="52" t="s">
        <v>218</v>
      </c>
      <c r="I26" s="53"/>
      <c r="J26" s="52">
        <v>4.0</v>
      </c>
      <c r="K26" s="49">
        <v>145.0</v>
      </c>
      <c r="L26" s="49">
        <f t="shared" si="1"/>
        <v>0.0275862069</v>
      </c>
      <c r="M26" s="49">
        <v>1000.0</v>
      </c>
      <c r="N26" s="49">
        <f t="shared" si="2"/>
        <v>27.5862069</v>
      </c>
      <c r="O26" s="7">
        <f t="shared" si="3"/>
        <v>28</v>
      </c>
      <c r="P26" s="11">
        <v>28.0</v>
      </c>
      <c r="Q26" s="60">
        <f t="shared" si="4"/>
        <v>808</v>
      </c>
      <c r="R26" s="60">
        <f t="shared" si="5"/>
        <v>835</v>
      </c>
      <c r="S26" s="60">
        <v>808.0</v>
      </c>
      <c r="T26" s="60">
        <v>835.0</v>
      </c>
      <c r="U26" s="17">
        <f t="shared" si="6"/>
        <v>28</v>
      </c>
      <c r="V26" s="53"/>
      <c r="W26" s="49"/>
      <c r="X26" s="7"/>
      <c r="Y26" s="7"/>
      <c r="Z26" s="7"/>
    </row>
    <row r="27" ht="17.25" customHeight="1">
      <c r="A27" s="106" t="s">
        <v>206</v>
      </c>
      <c r="B27" s="50"/>
      <c r="C27" s="43" t="s">
        <v>209</v>
      </c>
      <c r="D27" s="69"/>
      <c r="E27" s="48" t="s">
        <v>225</v>
      </c>
      <c r="F27" s="49" t="s">
        <v>226</v>
      </c>
      <c r="G27" s="51">
        <v>46.0</v>
      </c>
      <c r="H27" s="52" t="s">
        <v>227</v>
      </c>
      <c r="I27" s="53"/>
      <c r="J27" s="52">
        <v>4.0</v>
      </c>
      <c r="K27" s="49">
        <v>145.0</v>
      </c>
      <c r="L27" s="49">
        <f t="shared" si="1"/>
        <v>0.0275862069</v>
      </c>
      <c r="M27" s="49">
        <v>1000.0</v>
      </c>
      <c r="N27" s="49">
        <f t="shared" si="2"/>
        <v>27.5862069</v>
      </c>
      <c r="O27" s="7">
        <f t="shared" si="3"/>
        <v>28</v>
      </c>
      <c r="P27" s="11">
        <v>28.0</v>
      </c>
      <c r="Q27" s="60">
        <f t="shared" si="4"/>
        <v>836</v>
      </c>
      <c r="R27" s="60">
        <f t="shared" si="5"/>
        <v>863</v>
      </c>
      <c r="S27" s="60">
        <v>836.0</v>
      </c>
      <c r="T27" s="60">
        <v>863.0</v>
      </c>
      <c r="U27" s="17">
        <f t="shared" si="6"/>
        <v>28</v>
      </c>
      <c r="V27" s="53"/>
      <c r="W27" s="49"/>
      <c r="X27" s="7"/>
      <c r="Y27" s="7"/>
      <c r="Z27" s="7"/>
    </row>
    <row r="28" ht="18.75" customHeight="1">
      <c r="A28" s="106" t="s">
        <v>206</v>
      </c>
      <c r="B28" s="50"/>
      <c r="C28" s="43" t="s">
        <v>232</v>
      </c>
      <c r="D28" s="49" t="s">
        <v>233</v>
      </c>
      <c r="E28" s="48" t="s">
        <v>234</v>
      </c>
      <c r="F28" s="49" t="s">
        <v>235</v>
      </c>
      <c r="G28" s="51">
        <v>47.0</v>
      </c>
      <c r="H28" s="52" t="s">
        <v>236</v>
      </c>
      <c r="I28" s="53"/>
      <c r="J28" s="52">
        <v>6.0</v>
      </c>
      <c r="K28" s="49">
        <v>145.0</v>
      </c>
      <c r="L28" s="49">
        <f t="shared" si="1"/>
        <v>0.04137931034</v>
      </c>
      <c r="M28" s="49">
        <v>1000.0</v>
      </c>
      <c r="N28" s="49">
        <f t="shared" si="2"/>
        <v>41.37931034</v>
      </c>
      <c r="O28" s="7">
        <f t="shared" si="3"/>
        <v>41</v>
      </c>
      <c r="P28" s="11">
        <v>41.0</v>
      </c>
      <c r="Q28" s="60">
        <f t="shared" si="4"/>
        <v>864</v>
      </c>
      <c r="R28" s="60">
        <f t="shared" si="5"/>
        <v>904</v>
      </c>
      <c r="S28" s="60">
        <v>864.0</v>
      </c>
      <c r="T28" s="60">
        <v>904.0</v>
      </c>
      <c r="U28" s="17">
        <f t="shared" si="6"/>
        <v>41</v>
      </c>
      <c r="V28" s="53"/>
      <c r="W28" s="49"/>
      <c r="X28" s="7"/>
      <c r="Y28" s="7"/>
      <c r="Z28" s="7"/>
    </row>
    <row r="29" ht="17.25" customHeight="1">
      <c r="A29" s="106" t="s">
        <v>206</v>
      </c>
      <c r="B29" s="50"/>
      <c r="C29" s="43" t="s">
        <v>240</v>
      </c>
      <c r="D29" s="49" t="s">
        <v>241</v>
      </c>
      <c r="E29" s="48" t="s">
        <v>242</v>
      </c>
      <c r="F29" s="49" t="s">
        <v>244</v>
      </c>
      <c r="G29" s="51">
        <v>49.0</v>
      </c>
      <c r="H29" s="52" t="s">
        <v>245</v>
      </c>
      <c r="I29" s="53"/>
      <c r="J29" s="52">
        <v>9.0</v>
      </c>
      <c r="K29" s="49">
        <v>145.0</v>
      </c>
      <c r="L29" s="49">
        <f t="shared" si="1"/>
        <v>0.06206896552</v>
      </c>
      <c r="M29" s="49">
        <v>1000.0</v>
      </c>
      <c r="N29" s="49">
        <f t="shared" si="2"/>
        <v>62.06896552</v>
      </c>
      <c r="O29" s="7">
        <f t="shared" si="3"/>
        <v>62</v>
      </c>
      <c r="P29" s="11">
        <v>61.0</v>
      </c>
      <c r="Q29" s="60">
        <f t="shared" si="4"/>
        <v>905</v>
      </c>
      <c r="R29" s="60">
        <f t="shared" si="5"/>
        <v>965</v>
      </c>
      <c r="S29" s="77">
        <v>905.0</v>
      </c>
      <c r="T29" s="81">
        <v>960.0</v>
      </c>
      <c r="U29" s="17">
        <f t="shared" si="6"/>
        <v>56</v>
      </c>
      <c r="V29" s="53"/>
      <c r="W29" s="49"/>
      <c r="X29" s="7"/>
      <c r="Y29" s="7"/>
      <c r="Z29" s="7"/>
    </row>
    <row r="30" ht="18.0" customHeight="1">
      <c r="A30" s="106" t="s">
        <v>206</v>
      </c>
      <c r="B30" s="50"/>
      <c r="C30" s="43" t="s">
        <v>251</v>
      </c>
      <c r="D30" s="88" t="s">
        <v>255</v>
      </c>
      <c r="E30" s="48" t="s">
        <v>259</v>
      </c>
      <c r="F30" s="49" t="s">
        <v>260</v>
      </c>
      <c r="G30" s="51">
        <v>52.0</v>
      </c>
      <c r="H30" s="52" t="s">
        <v>262</v>
      </c>
      <c r="I30" s="53"/>
      <c r="J30" s="52">
        <v>1.0</v>
      </c>
      <c r="K30" s="49">
        <v>145.0</v>
      </c>
      <c r="L30" s="49">
        <f t="shared" si="1"/>
        <v>0.006896551724</v>
      </c>
      <c r="M30" s="49">
        <v>1000.0</v>
      </c>
      <c r="N30" s="49">
        <f t="shared" si="2"/>
        <v>6.896551724</v>
      </c>
      <c r="O30" s="7">
        <f t="shared" si="3"/>
        <v>7</v>
      </c>
      <c r="P30" s="11">
        <v>7.0</v>
      </c>
      <c r="Q30" s="60">
        <f t="shared" si="4"/>
        <v>966</v>
      </c>
      <c r="R30" s="60">
        <f t="shared" si="5"/>
        <v>972</v>
      </c>
      <c r="S30" s="81">
        <v>961.0</v>
      </c>
      <c r="T30" s="60">
        <v>972.0</v>
      </c>
      <c r="U30" s="17">
        <f t="shared" si="6"/>
        <v>12</v>
      </c>
      <c r="V30" s="53"/>
      <c r="W30" s="49"/>
      <c r="X30" s="7"/>
      <c r="Y30" s="7"/>
      <c r="Z30" s="7"/>
    </row>
    <row r="31" ht="17.25" customHeight="1">
      <c r="A31" s="106" t="s">
        <v>206</v>
      </c>
      <c r="B31" s="69"/>
      <c r="C31" s="43" t="s">
        <v>251</v>
      </c>
      <c r="D31" s="69"/>
      <c r="E31" s="48" t="s">
        <v>268</v>
      </c>
      <c r="F31" s="49" t="s">
        <v>269</v>
      </c>
      <c r="G31" s="51">
        <v>59.0</v>
      </c>
      <c r="H31" s="52" t="s">
        <v>270</v>
      </c>
      <c r="I31" s="53"/>
      <c r="J31" s="52">
        <v>4.0</v>
      </c>
      <c r="K31" s="49">
        <v>145.0</v>
      </c>
      <c r="L31" s="49">
        <f t="shared" si="1"/>
        <v>0.0275862069</v>
      </c>
      <c r="M31" s="49">
        <v>1000.0</v>
      </c>
      <c r="N31" s="49">
        <f t="shared" si="2"/>
        <v>27.5862069</v>
      </c>
      <c r="O31" s="7">
        <f t="shared" si="3"/>
        <v>28</v>
      </c>
      <c r="P31" s="11">
        <v>28.0</v>
      </c>
      <c r="Q31" s="60">
        <f t="shared" si="4"/>
        <v>973</v>
      </c>
      <c r="R31" s="60">
        <v>1000.0</v>
      </c>
      <c r="S31" s="60">
        <v>973.0</v>
      </c>
      <c r="T31" s="60">
        <v>1000.0</v>
      </c>
      <c r="U31" s="17">
        <f t="shared" si="6"/>
        <v>28</v>
      </c>
      <c r="V31" s="53"/>
      <c r="W31" s="49"/>
      <c r="X31" s="7"/>
      <c r="Y31" s="7"/>
      <c r="Z31" s="7"/>
    </row>
    <row r="32" ht="16.5" customHeight="1">
      <c r="A32" s="121"/>
      <c r="B32" s="122"/>
      <c r="C32" s="124"/>
      <c r="D32" s="122"/>
      <c r="E32" s="126"/>
      <c r="F32" s="11"/>
      <c r="G32" s="12"/>
      <c r="H32" s="13"/>
      <c r="I32" s="15"/>
      <c r="J32" s="11">
        <f>SUM(J6:J31)</f>
        <v>145</v>
      </c>
      <c r="K32" s="11"/>
      <c r="L32" s="11"/>
      <c r="M32" s="11"/>
      <c r="N32" s="11"/>
      <c r="O32" s="7"/>
      <c r="P32" s="11"/>
      <c r="Q32" s="11"/>
      <c r="R32" s="11"/>
      <c r="S32" s="11"/>
      <c r="T32" s="11"/>
      <c r="U32" s="17"/>
      <c r="V32" s="15"/>
      <c r="W32" s="11"/>
      <c r="X32" s="7"/>
      <c r="Y32" s="7"/>
      <c r="Z32" s="7"/>
    </row>
    <row r="33" ht="16.5" customHeight="1">
      <c r="A33" s="121"/>
      <c r="B33" s="122"/>
      <c r="C33" s="124"/>
      <c r="D33" s="122"/>
      <c r="E33" s="126"/>
      <c r="F33" s="11"/>
      <c r="G33" s="12"/>
      <c r="H33" s="13"/>
      <c r="I33" s="15"/>
      <c r="J33" s="11"/>
      <c r="K33" s="11"/>
      <c r="L33" s="11"/>
      <c r="M33" s="11"/>
      <c r="N33" s="11"/>
      <c r="O33" s="7">
        <f t="shared" ref="O33:P33" si="7">SUM(O6:O32)</f>
        <v>1004</v>
      </c>
      <c r="P33" s="11">
        <f t="shared" si="7"/>
        <v>1000</v>
      </c>
      <c r="Q33" s="11"/>
      <c r="R33" s="11"/>
      <c r="S33" s="11"/>
      <c r="T33" s="11"/>
      <c r="U33" s="17">
        <f>SUM(U6:U32)</f>
        <v>1000</v>
      </c>
      <c r="V33" s="15"/>
      <c r="W33" s="11"/>
      <c r="X33" s="7"/>
      <c r="Y33" s="7"/>
      <c r="Z33" s="7"/>
    </row>
    <row r="34" ht="16.5" customHeight="1">
      <c r="A34" s="121"/>
      <c r="B34" s="122"/>
      <c r="C34" s="124"/>
      <c r="D34" s="122"/>
      <c r="E34" s="126"/>
      <c r="F34" s="11"/>
      <c r="G34" s="12"/>
      <c r="H34" s="13"/>
      <c r="I34" s="15"/>
      <c r="J34" s="11"/>
      <c r="K34" s="11"/>
      <c r="L34" s="11"/>
      <c r="M34" s="11"/>
      <c r="N34" s="11"/>
      <c r="O34" s="7"/>
      <c r="P34" s="11"/>
      <c r="Q34" s="11"/>
      <c r="R34" s="11"/>
      <c r="S34" s="11"/>
      <c r="T34" s="11"/>
      <c r="U34" s="17"/>
      <c r="V34" s="15"/>
      <c r="W34" s="11"/>
      <c r="X34" s="7"/>
      <c r="Y34" s="7"/>
      <c r="Z34" s="7"/>
    </row>
    <row r="35" ht="16.5" customHeight="1">
      <c r="A35" s="129"/>
      <c r="B35" s="130" t="s">
        <v>289</v>
      </c>
      <c r="C35" s="131"/>
      <c r="D35" s="129"/>
      <c r="E35" s="132"/>
      <c r="F35" s="133"/>
      <c r="G35" s="134"/>
      <c r="H35" s="135"/>
      <c r="I35" s="136"/>
      <c r="J35" s="133"/>
      <c r="K35" s="133"/>
      <c r="L35" s="133"/>
      <c r="M35" s="133"/>
      <c r="N35" s="133"/>
      <c r="O35" s="70"/>
      <c r="P35" s="133"/>
      <c r="Q35" s="133"/>
      <c r="R35" s="133"/>
      <c r="S35" s="133"/>
      <c r="T35" s="133"/>
      <c r="U35" s="72"/>
      <c r="V35" s="136"/>
      <c r="W35" s="133"/>
      <c r="X35" s="70"/>
      <c r="Y35" s="70"/>
      <c r="Z35" s="70"/>
    </row>
    <row r="36" ht="16.5" customHeight="1">
      <c r="A36" s="70"/>
      <c r="B36" s="70" t="s">
        <v>44</v>
      </c>
      <c r="C36" s="138"/>
      <c r="D36" s="70" t="s">
        <v>305</v>
      </c>
      <c r="E36" s="139"/>
      <c r="F36" s="133"/>
      <c r="G36" s="134"/>
      <c r="H36" s="135"/>
      <c r="I36" s="136"/>
      <c r="J36" s="133"/>
      <c r="K36" s="133"/>
      <c r="L36" s="133"/>
      <c r="M36" s="133"/>
      <c r="N36" s="133"/>
      <c r="O36" s="70"/>
      <c r="P36" s="133"/>
      <c r="Q36" s="133"/>
      <c r="R36" s="133"/>
      <c r="S36" s="133"/>
      <c r="T36" s="133"/>
      <c r="U36" s="72"/>
      <c r="V36" s="136"/>
      <c r="W36" s="133"/>
      <c r="X36" s="70"/>
      <c r="Y36" s="70"/>
      <c r="Z36" s="70"/>
    </row>
    <row r="37" ht="16.5" customHeight="1">
      <c r="A37" s="7"/>
      <c r="B37" s="7"/>
      <c r="C37" s="8"/>
      <c r="D37" s="70" t="s">
        <v>308</v>
      </c>
      <c r="E37" s="9"/>
      <c r="F37" s="11"/>
      <c r="G37" s="12"/>
      <c r="H37" s="13"/>
      <c r="I37" s="15"/>
      <c r="J37" s="11"/>
      <c r="K37" s="11"/>
      <c r="L37" s="11"/>
      <c r="M37" s="11"/>
      <c r="N37" s="11"/>
      <c r="O37" s="7"/>
      <c r="P37" s="11"/>
      <c r="Q37" s="11"/>
      <c r="R37" s="11"/>
      <c r="S37" s="11"/>
      <c r="T37" s="11"/>
      <c r="U37" s="17"/>
      <c r="V37" s="15"/>
      <c r="W37" s="11"/>
      <c r="X37" s="7"/>
      <c r="Y37" s="7"/>
      <c r="Z37" s="7"/>
    </row>
    <row r="38" ht="16.5" customHeight="1">
      <c r="A38" s="7"/>
      <c r="B38" s="7"/>
      <c r="C38" s="8"/>
      <c r="D38" s="70" t="s">
        <v>312</v>
      </c>
      <c r="E38" s="9"/>
      <c r="F38" s="11"/>
      <c r="G38" s="12"/>
      <c r="H38" s="13"/>
      <c r="I38" s="15"/>
      <c r="J38" s="11"/>
      <c r="K38" s="11"/>
      <c r="L38" s="11"/>
      <c r="M38" s="11"/>
      <c r="N38" s="11"/>
      <c r="O38" s="7"/>
      <c r="P38" s="11"/>
      <c r="Q38" s="11"/>
      <c r="R38" s="11"/>
      <c r="S38" s="11"/>
      <c r="T38" s="11"/>
      <c r="U38" s="17"/>
      <c r="V38" s="15"/>
      <c r="W38" s="11"/>
      <c r="X38" s="7"/>
      <c r="Y38" s="7"/>
      <c r="Z38" s="7"/>
    </row>
    <row r="39" ht="16.5" customHeight="1">
      <c r="A39" s="7"/>
      <c r="B39" s="7"/>
      <c r="C39" s="8"/>
      <c r="D39" s="7"/>
      <c r="E39" s="9"/>
      <c r="F39" s="11"/>
      <c r="G39" s="12"/>
      <c r="H39" s="13"/>
      <c r="I39" s="15"/>
      <c r="J39" s="11"/>
      <c r="K39" s="11"/>
      <c r="L39" s="11"/>
      <c r="M39" s="11"/>
      <c r="N39" s="11"/>
      <c r="O39" s="7"/>
      <c r="P39" s="11"/>
      <c r="Q39" s="11"/>
      <c r="R39" s="11"/>
      <c r="S39" s="11"/>
      <c r="T39" s="11"/>
      <c r="U39" s="17"/>
      <c r="V39" s="15"/>
      <c r="W39" s="11"/>
      <c r="X39" s="7"/>
      <c r="Y39" s="7"/>
      <c r="Z39" s="7"/>
    </row>
  </sheetData>
  <autoFilter ref="$E$5:$L$36"/>
  <mergeCells count="12">
    <mergeCell ref="D25:D27"/>
    <mergeCell ref="D30:D31"/>
    <mergeCell ref="D10:D12"/>
    <mergeCell ref="D14:D16"/>
    <mergeCell ref="S4:T4"/>
    <mergeCell ref="V5:W5"/>
    <mergeCell ref="D6:D9"/>
    <mergeCell ref="B6:B13"/>
    <mergeCell ref="B14:B24"/>
    <mergeCell ref="B25:B31"/>
    <mergeCell ref="D22:D24"/>
    <mergeCell ref="D18:D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29"/>
    <col customWidth="1" min="2" max="2" width="26.86"/>
    <col customWidth="1" min="3" max="3" width="9.29"/>
    <col customWidth="1" min="4" max="4" width="18.71"/>
    <col customWidth="1" min="5" max="5" width="6.43"/>
    <col customWidth="1" min="6" max="6" width="20.86"/>
    <col customWidth="1" min="7" max="7" width="5.0"/>
    <col customWidth="1" min="8" max="8" width="55.71"/>
    <col customWidth="1" min="9" max="9" width="66.86"/>
    <col customWidth="1" min="10" max="10" width="18.71"/>
    <col customWidth="1" min="11" max="11" width="5.43"/>
    <col customWidth="1" min="12" max="12" width="26.71"/>
    <col customWidth="1" min="13" max="13" width="23.57"/>
    <col customWidth="1" min="14" max="14" width="28.57"/>
    <col customWidth="1" min="15" max="15" width="17.29"/>
    <col customWidth="1" min="16" max="25" width="9.14"/>
  </cols>
  <sheetData>
    <row r="1" ht="33.0" customHeight="1">
      <c r="A1" s="5" t="s">
        <v>3</v>
      </c>
      <c r="B1" s="5" t="s">
        <v>5</v>
      </c>
      <c r="C1" s="5" t="s">
        <v>6</v>
      </c>
      <c r="D1" s="5" t="s">
        <v>7</v>
      </c>
      <c r="E1" s="5" t="s">
        <v>6</v>
      </c>
      <c r="F1" s="5" t="s">
        <v>9</v>
      </c>
      <c r="G1" s="5" t="s">
        <v>6</v>
      </c>
      <c r="H1" s="10" t="s">
        <v>12</v>
      </c>
      <c r="I1" s="10" t="s">
        <v>17</v>
      </c>
      <c r="J1" s="14" t="s">
        <v>20</v>
      </c>
      <c r="K1" s="16"/>
      <c r="L1" s="18" t="s">
        <v>26</v>
      </c>
    </row>
    <row r="2" ht="72.75" customHeight="1">
      <c r="A2" s="19"/>
      <c r="B2" s="19"/>
      <c r="C2" s="19"/>
      <c r="D2" s="19"/>
      <c r="E2" s="19"/>
      <c r="F2" s="19"/>
      <c r="G2" s="19"/>
      <c r="H2" s="19"/>
      <c r="I2" s="19"/>
      <c r="J2" s="21"/>
      <c r="K2" s="22"/>
      <c r="L2" s="23"/>
      <c r="M2" s="25" t="s">
        <v>30</v>
      </c>
      <c r="N2" s="27" t="s">
        <v>31</v>
      </c>
      <c r="O2" s="29" t="s">
        <v>33</v>
      </c>
    </row>
    <row r="3" ht="117.0" customHeight="1">
      <c r="A3" s="31" t="s">
        <v>35</v>
      </c>
      <c r="B3" s="34" t="s">
        <v>38</v>
      </c>
      <c r="C3" s="34">
        <v>1.0</v>
      </c>
      <c r="D3" s="34" t="s">
        <v>39</v>
      </c>
      <c r="E3" s="36">
        <v>1.0</v>
      </c>
      <c r="F3" s="36" t="s">
        <v>43</v>
      </c>
      <c r="G3" s="36">
        <v>1.0</v>
      </c>
      <c r="H3" s="38" t="s">
        <v>44</v>
      </c>
      <c r="I3" s="38" t="s">
        <v>44</v>
      </c>
      <c r="J3" s="40"/>
      <c r="K3" s="40"/>
      <c r="L3" s="42" t="s">
        <v>49</v>
      </c>
      <c r="M3" s="44" t="s">
        <v>51</v>
      </c>
      <c r="N3" s="45" t="s">
        <v>53</v>
      </c>
      <c r="O3" s="47" t="s">
        <v>54</v>
      </c>
    </row>
    <row r="4" ht="5.25" customHeight="1">
      <c r="A4" s="50"/>
      <c r="B4" s="50"/>
      <c r="C4" s="50"/>
      <c r="D4" s="50"/>
      <c r="E4" s="36">
        <f t="shared" ref="E4:E5" si="1">+E3+1</f>
        <v>2</v>
      </c>
      <c r="F4" s="36" t="s">
        <v>57</v>
      </c>
      <c r="G4" s="36">
        <f t="shared" ref="G4:G10" si="2">+G3+1</f>
        <v>2</v>
      </c>
      <c r="H4" s="54" t="s">
        <v>58</v>
      </c>
      <c r="I4" s="54" t="s">
        <v>59</v>
      </c>
      <c r="J4" s="55"/>
      <c r="K4" s="55"/>
      <c r="L4" s="56" t="s">
        <v>49</v>
      </c>
      <c r="M4" s="57" t="s">
        <v>60</v>
      </c>
      <c r="N4" s="58" t="s">
        <v>61</v>
      </c>
      <c r="O4" s="59" t="s">
        <v>62</v>
      </c>
    </row>
    <row r="5" ht="32.25" customHeight="1">
      <c r="A5" s="50"/>
      <c r="B5" s="50"/>
      <c r="C5" s="50"/>
      <c r="D5" s="50"/>
      <c r="E5" s="34">
        <f t="shared" si="1"/>
        <v>3</v>
      </c>
      <c r="F5" s="34" t="s">
        <v>63</v>
      </c>
      <c r="G5" s="61">
        <f t="shared" si="2"/>
        <v>3</v>
      </c>
      <c r="H5" s="62" t="s">
        <v>70</v>
      </c>
      <c r="I5" s="62" t="s">
        <v>71</v>
      </c>
      <c r="J5" s="63"/>
      <c r="K5" s="63"/>
      <c r="L5" s="64" t="s">
        <v>49</v>
      </c>
      <c r="M5" s="65" t="s">
        <v>72</v>
      </c>
      <c r="N5" s="66" t="s">
        <v>73</v>
      </c>
      <c r="O5" s="67" t="s">
        <v>76</v>
      </c>
    </row>
    <row r="6" ht="32.25" customHeight="1">
      <c r="A6" s="50"/>
      <c r="B6" s="50"/>
      <c r="C6" s="50"/>
      <c r="D6" s="50"/>
      <c r="E6" s="50"/>
      <c r="F6" s="50"/>
      <c r="G6" s="61">
        <f t="shared" si="2"/>
        <v>4</v>
      </c>
      <c r="H6" s="68" t="s">
        <v>80</v>
      </c>
      <c r="I6" s="68" t="s">
        <v>83</v>
      </c>
      <c r="J6" s="71"/>
      <c r="K6" s="71"/>
      <c r="L6" s="73" t="s">
        <v>49</v>
      </c>
      <c r="M6" s="75">
        <v>0.97</v>
      </c>
      <c r="N6" s="79" t="s">
        <v>109</v>
      </c>
      <c r="O6" s="83" t="s">
        <v>112</v>
      </c>
    </row>
    <row r="7" ht="16.5" customHeight="1">
      <c r="A7" s="50"/>
      <c r="B7" s="50"/>
      <c r="C7" s="50"/>
      <c r="D7" s="50"/>
      <c r="E7" s="19"/>
      <c r="F7" s="19"/>
      <c r="G7" s="87">
        <f t="shared" si="2"/>
        <v>5</v>
      </c>
      <c r="H7" s="90" t="s">
        <v>135</v>
      </c>
      <c r="I7" s="90" t="s">
        <v>145</v>
      </c>
      <c r="J7" s="94"/>
      <c r="K7" s="94"/>
      <c r="L7" s="96" t="s">
        <v>49</v>
      </c>
      <c r="M7" s="97" t="s">
        <v>165</v>
      </c>
      <c r="N7" s="99" t="s">
        <v>167</v>
      </c>
      <c r="O7" s="101" t="s">
        <v>173</v>
      </c>
    </row>
    <row r="8" ht="5.25" customHeight="1">
      <c r="A8" s="50"/>
      <c r="B8" s="50"/>
      <c r="C8" s="19"/>
      <c r="D8" s="19"/>
      <c r="E8" s="36">
        <f>+E5+1</f>
        <v>4</v>
      </c>
      <c r="F8" s="36" t="s">
        <v>182</v>
      </c>
      <c r="G8" s="36">
        <f t="shared" si="2"/>
        <v>6</v>
      </c>
      <c r="H8" s="38" t="s">
        <v>184</v>
      </c>
      <c r="I8" s="38" t="s">
        <v>185</v>
      </c>
      <c r="J8" s="55"/>
      <c r="K8" s="55"/>
      <c r="L8" s="42" t="s">
        <v>49</v>
      </c>
      <c r="M8" s="44" t="s">
        <v>186</v>
      </c>
      <c r="N8" s="104" t="s">
        <v>187</v>
      </c>
      <c r="O8" s="47" t="s">
        <v>193</v>
      </c>
    </row>
    <row r="9" ht="5.25" customHeight="1">
      <c r="A9" s="50"/>
      <c r="B9" s="50"/>
      <c r="C9" s="34">
        <f>+C3+1</f>
        <v>2</v>
      </c>
      <c r="D9" s="34" t="s">
        <v>67</v>
      </c>
      <c r="E9" s="108">
        <f t="shared" ref="E9:E13" si="3">+E8+1</f>
        <v>5</v>
      </c>
      <c r="F9" s="108" t="s">
        <v>69</v>
      </c>
      <c r="G9" s="108">
        <f t="shared" si="2"/>
        <v>7</v>
      </c>
      <c r="H9" s="109" t="s">
        <v>221</v>
      </c>
      <c r="I9" s="109" t="s">
        <v>224</v>
      </c>
      <c r="J9" s="110"/>
      <c r="K9" s="110"/>
      <c r="L9" s="111" t="s">
        <v>49</v>
      </c>
      <c r="M9" s="113" t="s">
        <v>231</v>
      </c>
      <c r="N9" s="114" t="s">
        <v>238</v>
      </c>
      <c r="O9" s="115" t="s">
        <v>239</v>
      </c>
    </row>
    <row r="10" ht="5.25" customHeight="1">
      <c r="A10" s="50"/>
      <c r="B10" s="50"/>
      <c r="C10" s="50"/>
      <c r="D10" s="50"/>
      <c r="E10" s="108">
        <f t="shared" si="3"/>
        <v>6</v>
      </c>
      <c r="F10" s="108" t="s">
        <v>246</v>
      </c>
      <c r="G10" s="108">
        <f t="shared" si="2"/>
        <v>8</v>
      </c>
      <c r="H10" s="116" t="s">
        <v>249</v>
      </c>
      <c r="I10" s="116" t="s">
        <v>254</v>
      </c>
      <c r="J10" s="117"/>
      <c r="K10" s="118"/>
      <c r="L10" s="111" t="s">
        <v>49</v>
      </c>
      <c r="M10" s="113" t="s">
        <v>264</v>
      </c>
      <c r="N10" s="114" t="s">
        <v>265</v>
      </c>
      <c r="O10" s="115" t="s">
        <v>266</v>
      </c>
    </row>
    <row r="11" ht="42.0" customHeight="1">
      <c r="A11" s="50"/>
      <c r="B11" s="50"/>
      <c r="C11" s="50"/>
      <c r="D11" s="19"/>
      <c r="E11" s="108">
        <f t="shared" si="3"/>
        <v>7</v>
      </c>
      <c r="F11" s="36" t="s">
        <v>271</v>
      </c>
      <c r="G11" s="36">
        <f t="shared" ref="G11:G12" si="4">G10+1</f>
        <v>9</v>
      </c>
      <c r="H11" s="54" t="s">
        <v>273</v>
      </c>
      <c r="I11" s="54" t="s">
        <v>273</v>
      </c>
      <c r="J11" s="120"/>
      <c r="K11" s="120"/>
      <c r="L11" s="123" t="s">
        <v>49</v>
      </c>
      <c r="M11" s="125" t="s">
        <v>281</v>
      </c>
      <c r="N11" s="45" t="s">
        <v>283</v>
      </c>
      <c r="O11" s="47" t="s">
        <v>284</v>
      </c>
    </row>
    <row r="12" ht="5.25" customHeight="1">
      <c r="A12" s="50"/>
      <c r="B12" s="50"/>
      <c r="C12" s="34">
        <f>+C9+1</f>
        <v>3</v>
      </c>
      <c r="D12" s="34" t="s">
        <v>8</v>
      </c>
      <c r="E12" s="108">
        <f t="shared" si="3"/>
        <v>8</v>
      </c>
      <c r="F12" s="36" t="s">
        <v>79</v>
      </c>
      <c r="G12" s="36">
        <f t="shared" si="4"/>
        <v>10</v>
      </c>
      <c r="H12" s="38" t="s">
        <v>285</v>
      </c>
      <c r="I12" s="38" t="s">
        <v>286</v>
      </c>
      <c r="J12" s="40"/>
      <c r="K12" s="40"/>
      <c r="L12" s="42" t="s">
        <v>287</v>
      </c>
      <c r="M12" s="44" t="s">
        <v>51</v>
      </c>
      <c r="N12" s="45" t="s">
        <v>288</v>
      </c>
      <c r="O12" s="47" t="s">
        <v>290</v>
      </c>
    </row>
    <row r="13" ht="48.0" customHeight="1">
      <c r="A13" s="50"/>
      <c r="B13" s="50"/>
      <c r="C13" s="50"/>
      <c r="D13" s="50"/>
      <c r="E13" s="34">
        <f t="shared" si="3"/>
        <v>9</v>
      </c>
      <c r="F13" s="34" t="s">
        <v>292</v>
      </c>
      <c r="G13" s="61">
        <f t="shared" ref="G13:G20" si="5">+G12+1</f>
        <v>11</v>
      </c>
      <c r="H13" s="62" t="s">
        <v>295</v>
      </c>
      <c r="I13" s="62" t="s">
        <v>297</v>
      </c>
      <c r="J13" s="137"/>
      <c r="K13" s="63"/>
      <c r="L13" s="64" t="s">
        <v>287</v>
      </c>
      <c r="M13" s="65" t="s">
        <v>304</v>
      </c>
      <c r="N13" s="66" t="s">
        <v>288</v>
      </c>
      <c r="O13" s="67" t="s">
        <v>290</v>
      </c>
    </row>
    <row r="14" ht="5.25" customHeight="1">
      <c r="A14" s="50"/>
      <c r="B14" s="50"/>
      <c r="C14" s="50"/>
      <c r="D14" s="50"/>
      <c r="E14" s="50"/>
      <c r="F14" s="50"/>
      <c r="G14" s="140">
        <f t="shared" si="5"/>
        <v>12</v>
      </c>
      <c r="H14" s="68" t="s">
        <v>309</v>
      </c>
      <c r="I14" s="68" t="s">
        <v>310</v>
      </c>
      <c r="J14" s="141"/>
      <c r="K14" s="141"/>
      <c r="L14" s="142" t="s">
        <v>287</v>
      </c>
      <c r="M14" s="143" t="s">
        <v>315</v>
      </c>
      <c r="N14" s="144" t="s">
        <v>317</v>
      </c>
      <c r="O14" s="83" t="s">
        <v>193</v>
      </c>
    </row>
    <row r="15" ht="5.25" customHeight="1">
      <c r="A15" s="50"/>
      <c r="B15" s="50"/>
      <c r="C15" s="50"/>
      <c r="D15" s="50"/>
      <c r="E15" s="19"/>
      <c r="F15" s="19"/>
      <c r="G15" s="36">
        <f t="shared" si="5"/>
        <v>13</v>
      </c>
      <c r="H15" s="145" t="s">
        <v>322</v>
      </c>
      <c r="I15" s="145" t="s">
        <v>326</v>
      </c>
      <c r="J15" s="147"/>
      <c r="K15" s="148"/>
      <c r="L15" s="96" t="s">
        <v>287</v>
      </c>
      <c r="M15" s="97" t="s">
        <v>328</v>
      </c>
      <c r="N15" s="150" t="s">
        <v>329</v>
      </c>
      <c r="O15" s="101" t="s">
        <v>331</v>
      </c>
    </row>
    <row r="16" ht="5.25" customHeight="1">
      <c r="A16" s="50"/>
      <c r="B16" s="50"/>
      <c r="C16" s="50"/>
      <c r="D16" s="50"/>
      <c r="E16" s="34">
        <f>+E13+1</f>
        <v>10</v>
      </c>
      <c r="F16" s="34" t="s">
        <v>338</v>
      </c>
      <c r="G16" s="61">
        <f t="shared" si="5"/>
        <v>14</v>
      </c>
      <c r="H16" s="62" t="s">
        <v>341</v>
      </c>
      <c r="I16" s="62" t="s">
        <v>342</v>
      </c>
      <c r="J16" s="137"/>
      <c r="K16" s="63"/>
      <c r="L16" s="151" t="s">
        <v>287</v>
      </c>
      <c r="M16" s="153" t="s">
        <v>347</v>
      </c>
      <c r="N16" s="155" t="s">
        <v>349</v>
      </c>
      <c r="O16" s="157" t="s">
        <v>352</v>
      </c>
    </row>
    <row r="17" ht="5.25" customHeight="1">
      <c r="A17" s="50"/>
      <c r="B17" s="50"/>
      <c r="C17" s="50"/>
      <c r="D17" s="50"/>
      <c r="E17" s="50"/>
      <c r="F17" s="50"/>
      <c r="G17" s="61">
        <f t="shared" si="5"/>
        <v>15</v>
      </c>
      <c r="H17" s="62" t="s">
        <v>356</v>
      </c>
      <c r="I17" s="159" t="s">
        <v>357</v>
      </c>
      <c r="J17" s="160"/>
      <c r="K17" s="161"/>
      <c r="L17" s="162" t="s">
        <v>287</v>
      </c>
      <c r="M17" s="163" t="s">
        <v>373</v>
      </c>
      <c r="N17" s="164" t="s">
        <v>374</v>
      </c>
      <c r="O17" s="165" t="s">
        <v>375</v>
      </c>
    </row>
    <row r="18" ht="5.25" customHeight="1">
      <c r="A18" s="50"/>
      <c r="B18" s="50"/>
      <c r="C18" s="19"/>
      <c r="D18" s="19"/>
      <c r="E18" s="19"/>
      <c r="F18" s="19"/>
      <c r="G18" s="36">
        <f t="shared" si="5"/>
        <v>16</v>
      </c>
      <c r="H18" s="145" t="s">
        <v>376</v>
      </c>
      <c r="I18" s="145" t="s">
        <v>377</v>
      </c>
      <c r="J18" s="147"/>
      <c r="K18" s="147"/>
      <c r="L18" s="166" t="s">
        <v>287</v>
      </c>
      <c r="M18" s="167" t="s">
        <v>378</v>
      </c>
      <c r="N18" s="168" t="s">
        <v>379</v>
      </c>
      <c r="O18" s="169" t="s">
        <v>266</v>
      </c>
    </row>
    <row r="19" ht="5.25" customHeight="1">
      <c r="A19" s="50"/>
      <c r="B19" s="50"/>
      <c r="C19" s="34">
        <f>+C12+1</f>
        <v>4</v>
      </c>
      <c r="D19" s="34" t="s">
        <v>10</v>
      </c>
      <c r="E19" s="34">
        <f>+E16+1</f>
        <v>11</v>
      </c>
      <c r="F19" s="34" t="s">
        <v>86</v>
      </c>
      <c r="G19" s="172">
        <f t="shared" si="5"/>
        <v>17</v>
      </c>
      <c r="H19" s="173" t="s">
        <v>383</v>
      </c>
      <c r="I19" s="173" t="s">
        <v>385</v>
      </c>
      <c r="J19" s="174"/>
      <c r="K19" s="174"/>
      <c r="L19" s="175" t="s">
        <v>387</v>
      </c>
      <c r="M19" s="176" t="s">
        <v>51</v>
      </c>
      <c r="N19" s="177" t="s">
        <v>392</v>
      </c>
      <c r="O19" s="178" t="s">
        <v>395</v>
      </c>
    </row>
    <row r="20" ht="5.25" customHeight="1">
      <c r="A20" s="50"/>
      <c r="B20" s="50"/>
      <c r="C20" s="50"/>
      <c r="D20" s="50"/>
      <c r="E20" s="50"/>
      <c r="F20" s="50"/>
      <c r="G20" s="179">
        <f t="shared" si="5"/>
        <v>18</v>
      </c>
      <c r="H20" s="180" t="s">
        <v>401</v>
      </c>
      <c r="I20" s="180" t="s">
        <v>404</v>
      </c>
      <c r="J20" s="160"/>
      <c r="K20" s="160"/>
      <c r="L20" s="162" t="s">
        <v>387</v>
      </c>
      <c r="M20" s="163" t="s">
        <v>373</v>
      </c>
      <c r="N20" s="164" t="s">
        <v>374</v>
      </c>
      <c r="O20" s="165" t="s">
        <v>375</v>
      </c>
    </row>
    <row r="21" ht="5.25" customHeight="1">
      <c r="A21" s="50"/>
      <c r="B21" s="50"/>
      <c r="C21" s="50"/>
      <c r="D21" s="50"/>
      <c r="E21" s="50"/>
      <c r="F21" s="50"/>
      <c r="G21" s="140">
        <f t="shared" ref="G21:G23" si="6">G20+1</f>
        <v>19</v>
      </c>
      <c r="H21" s="180" t="s">
        <v>407</v>
      </c>
      <c r="I21" s="180" t="s">
        <v>408</v>
      </c>
      <c r="J21" s="160"/>
      <c r="K21" s="160"/>
      <c r="L21" s="162" t="s">
        <v>387</v>
      </c>
      <c r="M21" s="163" t="s">
        <v>231</v>
      </c>
      <c r="N21" s="164" t="s">
        <v>409</v>
      </c>
      <c r="O21" s="165" t="s">
        <v>410</v>
      </c>
    </row>
    <row r="22" ht="5.25" customHeight="1">
      <c r="A22" s="50"/>
      <c r="B22" s="50"/>
      <c r="C22" s="50"/>
      <c r="D22" s="50"/>
      <c r="E22" s="50"/>
      <c r="F22" s="50"/>
      <c r="G22" s="181">
        <f t="shared" si="6"/>
        <v>20</v>
      </c>
      <c r="H22" s="182" t="s">
        <v>293</v>
      </c>
      <c r="I22" s="182" t="s">
        <v>293</v>
      </c>
      <c r="J22" s="161"/>
      <c r="K22" s="161"/>
      <c r="L22" s="183" t="s">
        <v>387</v>
      </c>
      <c r="M22" s="184" t="s">
        <v>416</v>
      </c>
      <c r="N22" s="185" t="s">
        <v>418</v>
      </c>
      <c r="O22" s="187" t="s">
        <v>419</v>
      </c>
    </row>
    <row r="23" ht="2.25" customHeight="1">
      <c r="A23" s="50"/>
      <c r="B23" s="50"/>
      <c r="C23" s="50"/>
      <c r="D23" s="50"/>
      <c r="E23" s="19"/>
      <c r="F23" s="19"/>
      <c r="G23" s="87">
        <f t="shared" si="6"/>
        <v>21</v>
      </c>
      <c r="H23" s="145" t="s">
        <v>298</v>
      </c>
      <c r="I23" s="145" t="s">
        <v>422</v>
      </c>
      <c r="J23" s="148" t="s">
        <v>423</v>
      </c>
      <c r="K23" s="148"/>
      <c r="L23" s="166"/>
      <c r="M23" s="167" t="s">
        <v>416</v>
      </c>
      <c r="N23" s="188" t="s">
        <v>424</v>
      </c>
      <c r="O23" s="169" t="s">
        <v>426</v>
      </c>
    </row>
    <row r="24" ht="32.25" customHeight="1">
      <c r="A24" s="50"/>
      <c r="B24" s="50"/>
      <c r="C24" s="50"/>
      <c r="D24" s="50"/>
      <c r="E24" s="34">
        <f>+E19+1</f>
        <v>12</v>
      </c>
      <c r="F24" s="34" t="s">
        <v>428</v>
      </c>
      <c r="G24" s="172">
        <f t="shared" ref="G24:G43" si="7">+G23+1</f>
        <v>22</v>
      </c>
      <c r="H24" s="189" t="s">
        <v>429</v>
      </c>
      <c r="I24" s="189" t="s">
        <v>432</v>
      </c>
      <c r="J24" s="190"/>
      <c r="K24" s="190"/>
      <c r="L24" s="175" t="s">
        <v>387</v>
      </c>
      <c r="M24" s="176" t="s">
        <v>434</v>
      </c>
      <c r="N24" s="177" t="s">
        <v>435</v>
      </c>
      <c r="O24" s="178" t="s">
        <v>436</v>
      </c>
    </row>
    <row r="25" ht="5.25" customHeight="1">
      <c r="A25" s="50"/>
      <c r="B25" s="50"/>
      <c r="C25" s="50"/>
      <c r="D25" s="50"/>
      <c r="E25" s="50"/>
      <c r="F25" s="50"/>
      <c r="G25" s="140">
        <f t="shared" si="7"/>
        <v>23</v>
      </c>
      <c r="H25" s="191" t="s">
        <v>437</v>
      </c>
      <c r="I25" s="191" t="s">
        <v>439</v>
      </c>
      <c r="J25" s="161"/>
      <c r="K25" s="161"/>
      <c r="L25" s="183" t="s">
        <v>387</v>
      </c>
      <c r="M25" s="184" t="s">
        <v>441</v>
      </c>
      <c r="N25" s="192" t="s">
        <v>442</v>
      </c>
      <c r="O25" s="187" t="s">
        <v>446</v>
      </c>
    </row>
    <row r="26" ht="5.25" customHeight="1">
      <c r="A26" s="50"/>
      <c r="B26" s="19"/>
      <c r="C26" s="50"/>
      <c r="D26" s="50"/>
      <c r="E26" s="19"/>
      <c r="F26" s="19"/>
      <c r="G26" s="36">
        <f t="shared" si="7"/>
        <v>24</v>
      </c>
      <c r="H26" s="193" t="s">
        <v>448</v>
      </c>
      <c r="I26" s="193" t="s">
        <v>451</v>
      </c>
      <c r="J26" s="148"/>
      <c r="K26" s="148"/>
      <c r="L26" s="96" t="s">
        <v>387</v>
      </c>
      <c r="M26" s="97" t="s">
        <v>452</v>
      </c>
      <c r="N26" s="99" t="s">
        <v>453</v>
      </c>
      <c r="O26" s="101" t="s">
        <v>454</v>
      </c>
    </row>
    <row r="27" ht="111.0" customHeight="1">
      <c r="A27" s="50"/>
      <c r="B27" s="34" t="s">
        <v>457</v>
      </c>
      <c r="C27" s="50"/>
      <c r="D27" s="50"/>
      <c r="E27" s="34">
        <f>+E24+1</f>
        <v>13</v>
      </c>
      <c r="F27" s="34" t="s">
        <v>461</v>
      </c>
      <c r="G27" s="61">
        <f t="shared" si="7"/>
        <v>25</v>
      </c>
      <c r="H27" s="195" t="s">
        <v>300</v>
      </c>
      <c r="I27" s="195" t="s">
        <v>465</v>
      </c>
      <c r="J27" s="137"/>
      <c r="K27" s="137"/>
      <c r="L27" s="64" t="s">
        <v>387</v>
      </c>
      <c r="M27" s="65" t="s">
        <v>466</v>
      </c>
      <c r="N27" s="66" t="s">
        <v>467</v>
      </c>
      <c r="O27" s="67" t="s">
        <v>468</v>
      </c>
    </row>
    <row r="28" ht="5.25" customHeight="1">
      <c r="A28" s="50"/>
      <c r="B28" s="50"/>
      <c r="C28" s="19"/>
      <c r="D28" s="19"/>
      <c r="E28" s="19"/>
      <c r="F28" s="19"/>
      <c r="G28" s="196">
        <f t="shared" si="7"/>
        <v>26</v>
      </c>
      <c r="H28" s="145" t="s">
        <v>302</v>
      </c>
      <c r="I28" s="145" t="s">
        <v>472</v>
      </c>
      <c r="J28" s="147"/>
      <c r="K28" s="147"/>
      <c r="L28" s="96" t="s">
        <v>387</v>
      </c>
      <c r="M28" s="97" t="s">
        <v>473</v>
      </c>
      <c r="N28" s="99" t="s">
        <v>474</v>
      </c>
      <c r="O28" s="101" t="s">
        <v>352</v>
      </c>
    </row>
    <row r="29" ht="5.25" customHeight="1">
      <c r="A29" s="50"/>
      <c r="B29" s="50"/>
      <c r="C29" s="34">
        <f>+C19+1</f>
        <v>5</v>
      </c>
      <c r="D29" s="34" t="s">
        <v>92</v>
      </c>
      <c r="E29" s="108">
        <f>+E27+1</f>
        <v>14</v>
      </c>
      <c r="F29" s="108" t="s">
        <v>94</v>
      </c>
      <c r="G29" s="108">
        <f t="shared" si="7"/>
        <v>27</v>
      </c>
      <c r="H29" s="38" t="s">
        <v>478</v>
      </c>
      <c r="I29" s="38" t="s">
        <v>478</v>
      </c>
      <c r="J29" s="118"/>
      <c r="K29" s="55"/>
      <c r="L29" s="96" t="s">
        <v>287</v>
      </c>
      <c r="M29" s="97" t="s">
        <v>452</v>
      </c>
      <c r="N29" s="99" t="s">
        <v>453</v>
      </c>
      <c r="O29" s="101" t="s">
        <v>454</v>
      </c>
    </row>
    <row r="30" ht="254.25" customHeight="1">
      <c r="A30" s="50"/>
      <c r="B30" s="50"/>
      <c r="C30" s="50"/>
      <c r="D30" s="50"/>
      <c r="E30" s="34">
        <f>+E29+1</f>
        <v>15</v>
      </c>
      <c r="F30" s="34" t="s">
        <v>481</v>
      </c>
      <c r="G30" s="172">
        <f t="shared" si="7"/>
        <v>28</v>
      </c>
      <c r="H30" s="189" t="s">
        <v>169</v>
      </c>
      <c r="I30" s="189" t="s">
        <v>483</v>
      </c>
      <c r="J30" s="190" t="s">
        <v>484</v>
      </c>
      <c r="K30" s="190"/>
      <c r="L30" s="175" t="s">
        <v>287</v>
      </c>
      <c r="M30" s="176" t="s">
        <v>485</v>
      </c>
      <c r="N30" s="177" t="s">
        <v>486</v>
      </c>
      <c r="O30" s="178" t="s">
        <v>487</v>
      </c>
    </row>
    <row r="31" ht="33.0" customHeight="1">
      <c r="A31" s="50"/>
      <c r="B31" s="50"/>
      <c r="C31" s="50"/>
      <c r="D31" s="50"/>
      <c r="E31" s="50"/>
      <c r="F31" s="50"/>
      <c r="G31" s="61">
        <f t="shared" si="7"/>
        <v>29</v>
      </c>
      <c r="H31" s="180" t="s">
        <v>190</v>
      </c>
      <c r="I31" s="180" t="s">
        <v>489</v>
      </c>
      <c r="J31" s="161" t="s">
        <v>491</v>
      </c>
      <c r="K31" s="161"/>
      <c r="L31" s="183" t="s">
        <v>287</v>
      </c>
      <c r="M31" s="184" t="s">
        <v>492</v>
      </c>
      <c r="N31" s="192" t="s">
        <v>493</v>
      </c>
      <c r="O31" s="187" t="s">
        <v>494</v>
      </c>
    </row>
    <row r="32" ht="5.25" customHeight="1">
      <c r="A32" s="50"/>
      <c r="B32" s="50"/>
      <c r="C32" s="19"/>
      <c r="D32" s="19"/>
      <c r="E32" s="19"/>
      <c r="F32" s="19"/>
      <c r="G32" s="87">
        <f t="shared" si="7"/>
        <v>30</v>
      </c>
      <c r="H32" s="197" t="s">
        <v>205</v>
      </c>
      <c r="I32" s="197" t="s">
        <v>497</v>
      </c>
      <c r="J32" s="148"/>
      <c r="K32" s="148"/>
      <c r="L32" s="96" t="s">
        <v>287</v>
      </c>
      <c r="M32" s="97" t="s">
        <v>485</v>
      </c>
      <c r="N32" s="99" t="s">
        <v>498</v>
      </c>
      <c r="O32" s="101" t="s">
        <v>499</v>
      </c>
    </row>
    <row r="33" ht="5.25" customHeight="1">
      <c r="A33" s="50"/>
      <c r="B33" s="50"/>
      <c r="C33" s="34">
        <f>+C29+1</f>
        <v>6</v>
      </c>
      <c r="D33" s="34" t="s">
        <v>99</v>
      </c>
      <c r="E33" s="36">
        <f>+E30+1</f>
        <v>16</v>
      </c>
      <c r="F33" s="36" t="s">
        <v>101</v>
      </c>
      <c r="G33" s="87">
        <f t="shared" si="7"/>
        <v>31</v>
      </c>
      <c r="H33" s="38" t="s">
        <v>503</v>
      </c>
      <c r="I33" s="38" t="s">
        <v>504</v>
      </c>
      <c r="J33" s="55" t="s">
        <v>505</v>
      </c>
      <c r="K33" s="55"/>
      <c r="L33" s="42" t="s">
        <v>287</v>
      </c>
      <c r="M33" s="44" t="s">
        <v>506</v>
      </c>
      <c r="N33" s="45" t="s">
        <v>507</v>
      </c>
      <c r="O33" s="47" t="s">
        <v>509</v>
      </c>
    </row>
    <row r="34" ht="80.25" customHeight="1">
      <c r="A34" s="50"/>
      <c r="B34" s="50"/>
      <c r="C34" s="50"/>
      <c r="D34" s="50"/>
      <c r="E34" s="34">
        <f>+E33+1</f>
        <v>17</v>
      </c>
      <c r="F34" s="198" t="s">
        <v>511</v>
      </c>
      <c r="G34" s="172">
        <f t="shared" si="7"/>
        <v>32</v>
      </c>
      <c r="H34" s="189" t="s">
        <v>513</v>
      </c>
      <c r="I34" s="189" t="s">
        <v>514</v>
      </c>
      <c r="J34" s="190" t="s">
        <v>515</v>
      </c>
      <c r="K34" s="190"/>
      <c r="L34" s="175" t="s">
        <v>287</v>
      </c>
      <c r="M34" s="176" t="s">
        <v>193</v>
      </c>
      <c r="N34" s="199" t="s">
        <v>187</v>
      </c>
      <c r="O34" s="178" t="s">
        <v>186</v>
      </c>
    </row>
    <row r="35" ht="5.25" customHeight="1">
      <c r="A35" s="50"/>
      <c r="B35" s="50"/>
      <c r="C35" s="50"/>
      <c r="D35" s="50"/>
      <c r="E35" s="19"/>
      <c r="F35" s="19"/>
      <c r="G35" s="87">
        <f t="shared" si="7"/>
        <v>33</v>
      </c>
      <c r="H35" s="90" t="s">
        <v>519</v>
      </c>
      <c r="I35" s="90" t="s">
        <v>520</v>
      </c>
      <c r="J35" s="148" t="s">
        <v>521</v>
      </c>
      <c r="K35" s="148"/>
      <c r="L35" s="96" t="s">
        <v>287</v>
      </c>
      <c r="M35" s="97" t="s">
        <v>522</v>
      </c>
      <c r="N35" s="99" t="s">
        <v>523</v>
      </c>
      <c r="O35" s="101" t="s">
        <v>524</v>
      </c>
    </row>
    <row r="36" ht="5.25" customHeight="1">
      <c r="A36" s="50"/>
      <c r="B36" s="50"/>
      <c r="C36" s="19"/>
      <c r="D36" s="19"/>
      <c r="E36" s="108">
        <f>E34+1</f>
        <v>18</v>
      </c>
      <c r="F36" s="200" t="s">
        <v>526</v>
      </c>
      <c r="G36" s="108">
        <f t="shared" si="7"/>
        <v>34</v>
      </c>
      <c r="H36" s="38" t="s">
        <v>530</v>
      </c>
      <c r="I36" s="38" t="s">
        <v>531</v>
      </c>
      <c r="J36" s="55" t="s">
        <v>505</v>
      </c>
      <c r="K36" s="55"/>
      <c r="L36" s="42" t="s">
        <v>287</v>
      </c>
      <c r="M36" s="44" t="s">
        <v>533</v>
      </c>
      <c r="N36" s="45" t="s">
        <v>535</v>
      </c>
      <c r="O36" s="47" t="s">
        <v>536</v>
      </c>
    </row>
    <row r="37" ht="5.25" customHeight="1">
      <c r="A37" s="50"/>
      <c r="B37" s="50"/>
      <c r="C37" s="34">
        <f>+C33+1</f>
        <v>7</v>
      </c>
      <c r="D37" s="108" t="s">
        <v>106</v>
      </c>
      <c r="E37" s="36">
        <f t="shared" ref="E37:E38" si="8">E36+1</f>
        <v>19</v>
      </c>
      <c r="F37" s="108" t="s">
        <v>108</v>
      </c>
      <c r="G37" s="108">
        <f t="shared" si="7"/>
        <v>35</v>
      </c>
      <c r="H37" s="109" t="s">
        <v>541</v>
      </c>
      <c r="I37" s="116" t="s">
        <v>542</v>
      </c>
      <c r="J37" s="55" t="s">
        <v>505</v>
      </c>
      <c r="K37" s="55"/>
      <c r="L37" s="96" t="s">
        <v>543</v>
      </c>
      <c r="M37" s="97" t="s">
        <v>452</v>
      </c>
      <c r="N37" s="99" t="s">
        <v>453</v>
      </c>
      <c r="O37" s="101" t="s">
        <v>454</v>
      </c>
    </row>
    <row r="38" ht="143.25" customHeight="1">
      <c r="A38" s="50"/>
      <c r="B38" s="34" t="s">
        <v>547</v>
      </c>
      <c r="C38" s="34">
        <f>+C37+1</f>
        <v>8</v>
      </c>
      <c r="D38" s="34" t="s">
        <v>126</v>
      </c>
      <c r="E38" s="34">
        <f t="shared" si="8"/>
        <v>20</v>
      </c>
      <c r="F38" s="34" t="s">
        <v>128</v>
      </c>
      <c r="G38" s="61">
        <f t="shared" si="7"/>
        <v>36</v>
      </c>
      <c r="H38" s="62" t="s">
        <v>556</v>
      </c>
      <c r="I38" s="62" t="s">
        <v>557</v>
      </c>
      <c r="J38" s="55" t="s">
        <v>505</v>
      </c>
      <c r="K38" s="63"/>
      <c r="L38" s="64" t="s">
        <v>543</v>
      </c>
      <c r="M38" s="65" t="s">
        <v>559</v>
      </c>
      <c r="N38" s="66" t="s">
        <v>560</v>
      </c>
      <c r="O38" s="67" t="s">
        <v>561</v>
      </c>
    </row>
    <row r="39" ht="5.25" customHeight="1">
      <c r="A39" s="50"/>
      <c r="B39" s="50"/>
      <c r="C39" s="50"/>
      <c r="D39" s="50"/>
      <c r="E39" s="50"/>
      <c r="F39" s="50"/>
      <c r="G39" s="61">
        <f t="shared" si="7"/>
        <v>37</v>
      </c>
      <c r="H39" s="62" t="s">
        <v>563</v>
      </c>
      <c r="I39" s="62" t="s">
        <v>563</v>
      </c>
      <c r="J39" s="55" t="s">
        <v>505</v>
      </c>
      <c r="K39" s="63"/>
      <c r="L39" s="64" t="s">
        <v>543</v>
      </c>
      <c r="M39" s="65" t="s">
        <v>565</v>
      </c>
      <c r="N39" s="66" t="s">
        <v>566</v>
      </c>
      <c r="O39" s="67" t="s">
        <v>567</v>
      </c>
    </row>
    <row r="40" ht="5.25" customHeight="1">
      <c r="A40" s="50"/>
      <c r="B40" s="50"/>
      <c r="C40" s="50"/>
      <c r="D40" s="50"/>
      <c r="E40" s="50"/>
      <c r="F40" s="50"/>
      <c r="G40" s="61">
        <f t="shared" si="7"/>
        <v>38</v>
      </c>
      <c r="H40" s="62" t="s">
        <v>568</v>
      </c>
      <c r="I40" s="62" t="s">
        <v>569</v>
      </c>
      <c r="J40" s="55" t="s">
        <v>505</v>
      </c>
      <c r="K40" s="161"/>
      <c r="L40" s="183" t="s">
        <v>571</v>
      </c>
      <c r="M40" s="184" t="s">
        <v>572</v>
      </c>
      <c r="N40" s="192" t="s">
        <v>573</v>
      </c>
      <c r="O40" s="187" t="s">
        <v>574</v>
      </c>
    </row>
    <row r="41" ht="15.75" customHeight="1">
      <c r="A41" s="50"/>
      <c r="B41" s="50"/>
      <c r="C41" s="50"/>
      <c r="D41" s="50"/>
      <c r="E41" s="50"/>
      <c r="F41" s="50"/>
      <c r="G41" s="61">
        <f t="shared" si="7"/>
        <v>39</v>
      </c>
      <c r="H41" s="180" t="s">
        <v>576</v>
      </c>
      <c r="I41" s="180" t="s">
        <v>577</v>
      </c>
      <c r="J41" s="55" t="s">
        <v>505</v>
      </c>
      <c r="K41" s="161"/>
      <c r="L41" s="183" t="s">
        <v>571</v>
      </c>
      <c r="M41" s="184" t="s">
        <v>578</v>
      </c>
      <c r="N41" s="192" t="s">
        <v>579</v>
      </c>
      <c r="O41" s="187" t="s">
        <v>580</v>
      </c>
    </row>
    <row r="42" ht="5.25" customHeight="1">
      <c r="A42" s="50"/>
      <c r="B42" s="50"/>
      <c r="C42" s="50"/>
      <c r="D42" s="50"/>
      <c r="E42" s="50"/>
      <c r="F42" s="50"/>
      <c r="G42" s="61">
        <f t="shared" si="7"/>
        <v>40</v>
      </c>
      <c r="H42" s="180" t="s">
        <v>582</v>
      </c>
      <c r="I42" s="180" t="s">
        <v>583</v>
      </c>
      <c r="J42" s="161" t="s">
        <v>584</v>
      </c>
      <c r="K42" s="161"/>
      <c r="L42" s="183" t="s">
        <v>543</v>
      </c>
      <c r="M42" s="184" t="s">
        <v>585</v>
      </c>
      <c r="N42" s="192" t="s">
        <v>587</v>
      </c>
      <c r="O42" s="187" t="s">
        <v>588</v>
      </c>
    </row>
    <row r="43" ht="5.25" customHeight="1">
      <c r="A43" s="50"/>
      <c r="B43" s="50"/>
      <c r="C43" s="50"/>
      <c r="D43" s="50"/>
      <c r="E43" s="50"/>
      <c r="F43" s="50"/>
      <c r="G43" s="61">
        <f t="shared" si="7"/>
        <v>41</v>
      </c>
      <c r="H43" s="201" t="s">
        <v>589</v>
      </c>
      <c r="I43" s="201" t="s">
        <v>590</v>
      </c>
      <c r="J43" s="161" t="s">
        <v>584</v>
      </c>
      <c r="K43" s="161"/>
      <c r="L43" s="183" t="s">
        <v>543</v>
      </c>
      <c r="M43" s="184" t="s">
        <v>591</v>
      </c>
      <c r="N43" s="192" t="s">
        <v>592</v>
      </c>
      <c r="O43" s="187" t="s">
        <v>594</v>
      </c>
    </row>
    <row r="44" ht="5.25" customHeight="1">
      <c r="A44" s="50"/>
      <c r="B44" s="50"/>
      <c r="C44" s="50"/>
      <c r="D44" s="50"/>
      <c r="E44" s="50"/>
      <c r="F44" s="50"/>
      <c r="G44" s="140">
        <f t="shared" ref="G44:G47" si="9">G43+1</f>
        <v>42</v>
      </c>
      <c r="H44" s="201" t="s">
        <v>597</v>
      </c>
      <c r="I44" s="201" t="s">
        <v>598</v>
      </c>
      <c r="J44" s="161" t="s">
        <v>584</v>
      </c>
      <c r="K44" s="161"/>
      <c r="L44" s="183" t="s">
        <v>543</v>
      </c>
      <c r="M44" s="184" t="s">
        <v>600</v>
      </c>
      <c r="N44" s="192" t="s">
        <v>601</v>
      </c>
      <c r="O44" s="187" t="s">
        <v>602</v>
      </c>
    </row>
    <row r="45" ht="5.25" customHeight="1">
      <c r="A45" s="50"/>
      <c r="B45" s="50"/>
      <c r="C45" s="50"/>
      <c r="D45" s="50"/>
      <c r="E45" s="50"/>
      <c r="F45" s="50"/>
      <c r="G45" s="140">
        <f t="shared" si="9"/>
        <v>43</v>
      </c>
      <c r="H45" s="90" t="s">
        <v>604</v>
      </c>
      <c r="I45" s="90" t="s">
        <v>605</v>
      </c>
      <c r="J45" s="148" t="s">
        <v>584</v>
      </c>
      <c r="K45" s="148"/>
      <c r="L45" s="96" t="s">
        <v>543</v>
      </c>
      <c r="M45" s="97" t="s">
        <v>606</v>
      </c>
      <c r="N45" s="99" t="s">
        <v>607</v>
      </c>
      <c r="O45" s="101" t="s">
        <v>608</v>
      </c>
    </row>
    <row r="46" ht="5.25" customHeight="1">
      <c r="A46" s="50"/>
      <c r="B46" s="50"/>
      <c r="C46" s="50"/>
      <c r="D46" s="50"/>
      <c r="E46" s="19"/>
      <c r="F46" s="19"/>
      <c r="G46" s="36">
        <f t="shared" si="9"/>
        <v>44</v>
      </c>
      <c r="H46" s="90" t="s">
        <v>222</v>
      </c>
      <c r="I46" s="90" t="s">
        <v>611</v>
      </c>
      <c r="J46" s="148" t="s">
        <v>612</v>
      </c>
      <c r="K46" s="148"/>
      <c r="L46" s="203" t="s">
        <v>543</v>
      </c>
      <c r="M46" s="204" t="s">
        <v>466</v>
      </c>
      <c r="N46" s="99" t="s">
        <v>467</v>
      </c>
      <c r="O46" s="101" t="s">
        <v>468</v>
      </c>
    </row>
    <row r="47" ht="5.25" customHeight="1">
      <c r="A47" s="50"/>
      <c r="B47" s="50"/>
      <c r="C47" s="50"/>
      <c r="D47" s="50"/>
      <c r="E47" s="206">
        <f>E38+1</f>
        <v>21</v>
      </c>
      <c r="F47" s="34" t="s">
        <v>616</v>
      </c>
      <c r="G47" s="36">
        <f t="shared" si="9"/>
        <v>45</v>
      </c>
      <c r="H47" s="182" t="s">
        <v>618</v>
      </c>
      <c r="I47" s="182" t="s">
        <v>619</v>
      </c>
      <c r="J47" s="161" t="s">
        <v>612</v>
      </c>
      <c r="K47" s="161"/>
      <c r="L47" s="183" t="s">
        <v>543</v>
      </c>
      <c r="M47" s="184" t="s">
        <v>328</v>
      </c>
      <c r="N47" s="192" t="s">
        <v>620</v>
      </c>
      <c r="O47" s="187" t="s">
        <v>331</v>
      </c>
    </row>
    <row r="48" ht="5.25" customHeight="1">
      <c r="A48" s="50"/>
      <c r="B48" s="50"/>
      <c r="C48" s="50"/>
      <c r="D48" s="50"/>
      <c r="E48" s="50"/>
      <c r="F48" s="50"/>
      <c r="G48" s="140">
        <f t="shared" ref="G48:G50" si="10">+G47+1</f>
        <v>46</v>
      </c>
      <c r="H48" s="182" t="s">
        <v>440</v>
      </c>
      <c r="I48" s="182" t="s">
        <v>623</v>
      </c>
      <c r="J48" s="161" t="s">
        <v>612</v>
      </c>
      <c r="K48" s="161"/>
      <c r="L48" s="183" t="s">
        <v>387</v>
      </c>
      <c r="M48" s="184" t="s">
        <v>328</v>
      </c>
      <c r="N48" s="192" t="s">
        <v>620</v>
      </c>
      <c r="O48" s="187" t="s">
        <v>331</v>
      </c>
    </row>
    <row r="49" ht="5.25" customHeight="1">
      <c r="A49" s="50"/>
      <c r="B49" s="50"/>
      <c r="C49" s="50"/>
      <c r="D49" s="50"/>
      <c r="E49" s="50"/>
      <c r="F49" s="50"/>
      <c r="G49" s="61">
        <f t="shared" si="10"/>
        <v>47</v>
      </c>
      <c r="H49" s="182" t="s">
        <v>625</v>
      </c>
      <c r="I49" s="182" t="s">
        <v>626</v>
      </c>
      <c r="J49" s="161" t="s">
        <v>612</v>
      </c>
      <c r="K49" s="161"/>
      <c r="L49" s="183" t="s">
        <v>387</v>
      </c>
      <c r="M49" s="184" t="s">
        <v>328</v>
      </c>
      <c r="N49" s="192" t="s">
        <v>627</v>
      </c>
      <c r="O49" s="187" t="s">
        <v>473</v>
      </c>
    </row>
    <row r="50" ht="5.25" customHeight="1">
      <c r="A50" s="50"/>
      <c r="B50" s="50"/>
      <c r="C50" s="50"/>
      <c r="D50" s="50"/>
      <c r="E50" s="19"/>
      <c r="F50" s="19"/>
      <c r="G50" s="36">
        <f t="shared" si="10"/>
        <v>48</v>
      </c>
      <c r="H50" s="197" t="s">
        <v>630</v>
      </c>
      <c r="I50" s="207" t="s">
        <v>631</v>
      </c>
      <c r="J50" s="55" t="s">
        <v>612</v>
      </c>
      <c r="K50" s="55"/>
      <c r="L50" s="42" t="s">
        <v>387</v>
      </c>
      <c r="M50" s="44" t="s">
        <v>328</v>
      </c>
      <c r="N50" s="45" t="s">
        <v>620</v>
      </c>
      <c r="O50" s="47" t="s">
        <v>331</v>
      </c>
    </row>
    <row r="51" ht="5.25" customHeight="1">
      <c r="A51" s="31" t="s">
        <v>131</v>
      </c>
      <c r="B51" s="34" t="s">
        <v>638</v>
      </c>
      <c r="C51" s="34">
        <f>C38+1</f>
        <v>9</v>
      </c>
      <c r="D51" s="34" t="s">
        <v>142</v>
      </c>
      <c r="E51" s="34">
        <f>E47+1</f>
        <v>22</v>
      </c>
      <c r="F51" s="34" t="s">
        <v>139</v>
      </c>
      <c r="G51" s="210">
        <f t="shared" ref="G51:G61" si="11">G50+1</f>
        <v>49</v>
      </c>
      <c r="H51" s="211" t="s">
        <v>549</v>
      </c>
      <c r="I51" s="212" t="s">
        <v>643</v>
      </c>
      <c r="J51" s="190"/>
      <c r="K51" s="190"/>
      <c r="L51" s="213" t="s">
        <v>387</v>
      </c>
      <c r="M51" s="214" t="s">
        <v>304</v>
      </c>
      <c r="N51" s="215" t="s">
        <v>646</v>
      </c>
      <c r="O51" s="216" t="s">
        <v>649</v>
      </c>
    </row>
    <row r="52" ht="5.25" customHeight="1">
      <c r="A52" s="50"/>
      <c r="B52" s="50"/>
      <c r="C52" s="50"/>
      <c r="D52" s="50"/>
      <c r="E52" s="69"/>
      <c r="F52" s="69"/>
      <c r="G52" s="210">
        <f t="shared" si="11"/>
        <v>50</v>
      </c>
      <c r="H52" s="217" t="s">
        <v>647</v>
      </c>
      <c r="I52" s="217" t="s">
        <v>657</v>
      </c>
      <c r="J52" s="161"/>
      <c r="K52" s="161"/>
      <c r="L52" s="162" t="s">
        <v>387</v>
      </c>
      <c r="M52" s="163" t="s">
        <v>658</v>
      </c>
      <c r="N52" s="164" t="s">
        <v>659</v>
      </c>
      <c r="O52" s="165" t="s">
        <v>660</v>
      </c>
    </row>
    <row r="53" ht="5.25" customHeight="1">
      <c r="A53" s="50"/>
      <c r="B53" s="50"/>
      <c r="C53" s="50"/>
      <c r="D53" s="50"/>
      <c r="E53" s="206">
        <f>+E51+1</f>
        <v>23</v>
      </c>
      <c r="F53" s="206" t="s">
        <v>137</v>
      </c>
      <c r="G53" s="210">
        <f t="shared" si="11"/>
        <v>51</v>
      </c>
      <c r="H53" s="54" t="s">
        <v>445</v>
      </c>
      <c r="I53" s="38" t="s">
        <v>665</v>
      </c>
      <c r="J53" s="219"/>
      <c r="K53" s="219"/>
      <c r="L53" s="42" t="s">
        <v>387</v>
      </c>
      <c r="M53" s="44" t="s">
        <v>667</v>
      </c>
      <c r="N53" s="45" t="s">
        <v>668</v>
      </c>
      <c r="O53" s="47" t="s">
        <v>373</v>
      </c>
    </row>
    <row r="54" ht="5.25" customHeight="1">
      <c r="A54" s="50"/>
      <c r="B54" s="50"/>
      <c r="C54" s="50"/>
      <c r="D54" s="50"/>
      <c r="E54" s="19"/>
      <c r="F54" s="19"/>
      <c r="G54" s="210">
        <f t="shared" si="11"/>
        <v>52</v>
      </c>
      <c r="H54" s="189" t="s">
        <v>449</v>
      </c>
      <c r="I54" s="173" t="s">
        <v>669</v>
      </c>
      <c r="J54" s="221"/>
      <c r="K54" s="221"/>
      <c r="L54" s="175" t="s">
        <v>387</v>
      </c>
      <c r="M54" s="176" t="s">
        <v>328</v>
      </c>
      <c r="N54" s="177" t="s">
        <v>620</v>
      </c>
      <c r="O54" s="178" t="s">
        <v>331</v>
      </c>
    </row>
    <row r="55" ht="5.25" customHeight="1">
      <c r="A55" s="50"/>
      <c r="B55" s="50"/>
      <c r="C55" s="50"/>
      <c r="D55" s="50"/>
      <c r="E55" s="34">
        <f>+E53+1</f>
        <v>24</v>
      </c>
      <c r="F55" s="34" t="s">
        <v>144</v>
      </c>
      <c r="G55" s="210">
        <f t="shared" si="11"/>
        <v>53</v>
      </c>
      <c r="H55" s="223" t="s">
        <v>652</v>
      </c>
      <c r="I55" s="223" t="s">
        <v>677</v>
      </c>
      <c r="J55" s="63"/>
      <c r="K55" s="63"/>
      <c r="L55" s="64" t="s">
        <v>678</v>
      </c>
      <c r="M55" s="65" t="s">
        <v>680</v>
      </c>
      <c r="N55" s="224" t="s">
        <v>681</v>
      </c>
      <c r="O55" s="67" t="s">
        <v>682</v>
      </c>
    </row>
    <row r="56" ht="5.25" customHeight="1">
      <c r="A56" s="50"/>
      <c r="B56" s="50"/>
      <c r="C56" s="50"/>
      <c r="D56" s="50"/>
      <c r="E56" s="19"/>
      <c r="F56" s="19"/>
      <c r="G56" s="210">
        <f t="shared" si="11"/>
        <v>54</v>
      </c>
      <c r="H56" s="225" t="s">
        <v>655</v>
      </c>
      <c r="I56" s="225" t="s">
        <v>686</v>
      </c>
      <c r="J56" s="63"/>
      <c r="K56" s="141"/>
      <c r="L56" s="96" t="s">
        <v>678</v>
      </c>
      <c r="M56" s="97" t="s">
        <v>186</v>
      </c>
      <c r="N56" s="226" t="s">
        <v>687</v>
      </c>
      <c r="O56" s="101" t="s">
        <v>689</v>
      </c>
    </row>
    <row r="57" ht="5.25" customHeight="1">
      <c r="A57" s="50"/>
      <c r="B57" s="50"/>
      <c r="C57" s="50"/>
      <c r="D57" s="50"/>
      <c r="E57" s="34">
        <f>+E55+1</f>
        <v>25</v>
      </c>
      <c r="F57" s="34" t="s">
        <v>692</v>
      </c>
      <c r="G57" s="210">
        <f t="shared" si="11"/>
        <v>55</v>
      </c>
      <c r="H57" s="217" t="s">
        <v>693</v>
      </c>
      <c r="I57" s="217" t="s">
        <v>694</v>
      </c>
      <c r="J57" s="63" t="s">
        <v>695</v>
      </c>
      <c r="K57" s="63"/>
      <c r="L57" s="64" t="s">
        <v>678</v>
      </c>
      <c r="M57" s="65" t="s">
        <v>696</v>
      </c>
      <c r="N57" s="66" t="s">
        <v>697</v>
      </c>
      <c r="O57" s="67" t="s">
        <v>699</v>
      </c>
    </row>
    <row r="58" ht="5.25" customHeight="1">
      <c r="A58" s="50"/>
      <c r="B58" s="50"/>
      <c r="C58" s="19"/>
      <c r="D58" s="50"/>
      <c r="E58" s="19"/>
      <c r="F58" s="19"/>
      <c r="G58" s="227">
        <f t="shared" si="11"/>
        <v>56</v>
      </c>
      <c r="H58" s="228" t="s">
        <v>701</v>
      </c>
      <c r="I58" s="228" t="s">
        <v>704</v>
      </c>
      <c r="J58" s="148" t="s">
        <v>705</v>
      </c>
      <c r="K58" s="148"/>
      <c r="L58" s="96" t="s">
        <v>678</v>
      </c>
      <c r="M58" s="97" t="s">
        <v>706</v>
      </c>
      <c r="N58" s="99" t="s">
        <v>707</v>
      </c>
      <c r="O58" s="101" t="s">
        <v>708</v>
      </c>
    </row>
    <row r="59" ht="5.25" customHeight="1">
      <c r="A59" s="50"/>
      <c r="B59" s="50"/>
      <c r="C59" s="34">
        <f>+C51+1</f>
        <v>10</v>
      </c>
      <c r="D59" s="34" t="s">
        <v>14</v>
      </c>
      <c r="E59" s="61">
        <f>+E57+1</f>
        <v>26</v>
      </c>
      <c r="F59" s="61" t="s">
        <v>149</v>
      </c>
      <c r="G59" s="210">
        <f t="shared" si="11"/>
        <v>57</v>
      </c>
      <c r="H59" s="223" t="s">
        <v>527</v>
      </c>
      <c r="I59" s="223" t="s">
        <v>713</v>
      </c>
      <c r="J59" s="229"/>
      <c r="K59" s="229"/>
      <c r="L59" s="151" t="s">
        <v>387</v>
      </c>
      <c r="M59" s="153" t="s">
        <v>667</v>
      </c>
      <c r="N59" s="155" t="s">
        <v>668</v>
      </c>
      <c r="O59" s="157" t="s">
        <v>373</v>
      </c>
    </row>
    <row r="60" ht="5.25" customHeight="1">
      <c r="A60" s="50"/>
      <c r="B60" s="50"/>
      <c r="C60" s="50"/>
      <c r="D60" s="50"/>
      <c r="E60" s="140">
        <f t="shared" ref="E60:E61" si="12">+E59+1</f>
        <v>27</v>
      </c>
      <c r="F60" s="140" t="s">
        <v>720</v>
      </c>
      <c r="G60" s="230">
        <f t="shared" si="11"/>
        <v>58</v>
      </c>
      <c r="H60" s="231" t="s">
        <v>666</v>
      </c>
      <c r="I60" s="233" t="s">
        <v>725</v>
      </c>
      <c r="J60" s="235"/>
      <c r="K60" s="235"/>
      <c r="L60" s="183" t="s">
        <v>387</v>
      </c>
      <c r="M60" s="184" t="s">
        <v>730</v>
      </c>
      <c r="N60" s="192" t="s">
        <v>730</v>
      </c>
      <c r="O60" s="187" t="s">
        <v>730</v>
      </c>
    </row>
    <row r="61" ht="5.25" customHeight="1">
      <c r="A61" s="50"/>
      <c r="B61" s="19"/>
      <c r="C61" s="19"/>
      <c r="D61" s="19"/>
      <c r="E61" s="87">
        <f t="shared" si="12"/>
        <v>28</v>
      </c>
      <c r="F61" s="87" t="s">
        <v>732</v>
      </c>
      <c r="G61" s="227">
        <f t="shared" si="11"/>
        <v>59</v>
      </c>
      <c r="H61" s="197" t="s">
        <v>634</v>
      </c>
      <c r="I61" s="197" t="s">
        <v>733</v>
      </c>
      <c r="J61" s="87"/>
      <c r="K61" s="87"/>
      <c r="L61" s="96" t="s">
        <v>543</v>
      </c>
      <c r="M61" s="97" t="s">
        <v>734</v>
      </c>
      <c r="N61" s="99" t="s">
        <v>735</v>
      </c>
      <c r="O61" s="101" t="s">
        <v>736</v>
      </c>
    </row>
    <row r="62" ht="5.25" customHeight="1">
      <c r="A62" s="50"/>
      <c r="B62" s="34" t="s">
        <v>739</v>
      </c>
      <c r="C62" s="34">
        <f>+C59+1</f>
        <v>11</v>
      </c>
      <c r="D62" s="34" t="s">
        <v>15</v>
      </c>
      <c r="E62" s="34">
        <f>E61+1</f>
        <v>29</v>
      </c>
      <c r="F62" s="34" t="s">
        <v>155</v>
      </c>
      <c r="G62" s="172">
        <f t="shared" ref="G62:G69" si="13">+G61+1</f>
        <v>60</v>
      </c>
      <c r="H62" s="189" t="s">
        <v>702</v>
      </c>
      <c r="I62" s="189" t="s">
        <v>750</v>
      </c>
      <c r="J62" s="190"/>
      <c r="K62" s="190"/>
      <c r="L62" s="175" t="s">
        <v>751</v>
      </c>
      <c r="M62" s="176" t="s">
        <v>752</v>
      </c>
      <c r="N62" s="199" t="s">
        <v>753</v>
      </c>
      <c r="O62" s="178" t="s">
        <v>416</v>
      </c>
    </row>
    <row r="63" ht="5.25" customHeight="1">
      <c r="A63" s="50"/>
      <c r="B63" s="50"/>
      <c r="C63" s="50"/>
      <c r="D63" s="50"/>
      <c r="E63" s="50"/>
      <c r="F63" s="50"/>
      <c r="G63" s="61">
        <f t="shared" si="13"/>
        <v>61</v>
      </c>
      <c r="H63" s="182" t="s">
        <v>554</v>
      </c>
      <c r="I63" s="237" t="s">
        <v>754</v>
      </c>
      <c r="J63" s="160"/>
      <c r="K63" s="160"/>
      <c r="L63" s="183" t="s">
        <v>751</v>
      </c>
      <c r="M63" s="184" t="s">
        <v>757</v>
      </c>
      <c r="N63" s="192" t="s">
        <v>758</v>
      </c>
      <c r="O63" s="187" t="s">
        <v>759</v>
      </c>
    </row>
    <row r="64" ht="5.25" customHeight="1">
      <c r="A64" s="50"/>
      <c r="B64" s="50"/>
      <c r="C64" s="50"/>
      <c r="D64" s="50"/>
      <c r="E64" s="50"/>
      <c r="F64" s="50"/>
      <c r="G64" s="140">
        <f t="shared" si="13"/>
        <v>62</v>
      </c>
      <c r="H64" s="182" t="s">
        <v>562</v>
      </c>
      <c r="I64" s="50"/>
      <c r="J64" s="160"/>
      <c r="K64" s="160"/>
      <c r="L64" s="183" t="s">
        <v>751</v>
      </c>
      <c r="M64" s="184" t="s">
        <v>466</v>
      </c>
      <c r="N64" s="192" t="s">
        <v>761</v>
      </c>
      <c r="O64" s="187" t="s">
        <v>762</v>
      </c>
    </row>
    <row r="65" ht="5.25" customHeight="1">
      <c r="A65" s="50"/>
      <c r="B65" s="50"/>
      <c r="C65" s="50"/>
      <c r="D65" s="50"/>
      <c r="E65" s="50"/>
      <c r="F65" s="50"/>
      <c r="G65" s="140">
        <f t="shared" si="13"/>
        <v>63</v>
      </c>
      <c r="H65" s="182" t="s">
        <v>575</v>
      </c>
      <c r="I65" s="50"/>
      <c r="J65" s="160"/>
      <c r="K65" s="160"/>
      <c r="L65" s="183" t="s">
        <v>751</v>
      </c>
      <c r="M65" s="184" t="s">
        <v>757</v>
      </c>
      <c r="N65" s="192" t="s">
        <v>758</v>
      </c>
      <c r="O65" s="187" t="s">
        <v>759</v>
      </c>
    </row>
    <row r="66" ht="5.25" customHeight="1">
      <c r="A66" s="50"/>
      <c r="B66" s="50"/>
      <c r="C66" s="50"/>
      <c r="D66" s="50"/>
      <c r="E66" s="19"/>
      <c r="F66" s="19"/>
      <c r="G66" s="36">
        <f t="shared" si="13"/>
        <v>64</v>
      </c>
      <c r="H66" s="54" t="s">
        <v>586</v>
      </c>
      <c r="I66" s="19"/>
      <c r="J66" s="120"/>
      <c r="K66" s="120"/>
      <c r="L66" s="96" t="s">
        <v>751</v>
      </c>
      <c r="M66" s="97" t="s">
        <v>757</v>
      </c>
      <c r="N66" s="99" t="s">
        <v>758</v>
      </c>
      <c r="O66" s="101" t="s">
        <v>759</v>
      </c>
    </row>
    <row r="67" ht="5.25" customHeight="1">
      <c r="A67" s="50"/>
      <c r="B67" s="50"/>
      <c r="C67" s="50"/>
      <c r="D67" s="50"/>
      <c r="E67" s="36">
        <f>+E62+1</f>
        <v>30</v>
      </c>
      <c r="F67" s="36" t="s">
        <v>769</v>
      </c>
      <c r="G67" s="108">
        <f t="shared" si="13"/>
        <v>65</v>
      </c>
      <c r="H67" s="54" t="s">
        <v>710</v>
      </c>
      <c r="I67" s="54" t="s">
        <v>771</v>
      </c>
      <c r="J67" s="94"/>
      <c r="K67" s="120"/>
      <c r="L67" s="42" t="s">
        <v>543</v>
      </c>
      <c r="M67" s="44" t="s">
        <v>772</v>
      </c>
      <c r="N67" s="45" t="s">
        <v>773</v>
      </c>
      <c r="O67" s="47" t="s">
        <v>774</v>
      </c>
    </row>
    <row r="68" ht="5.25" customHeight="1">
      <c r="A68" s="50"/>
      <c r="B68" s="50"/>
      <c r="C68" s="50"/>
      <c r="D68" s="50"/>
      <c r="E68" s="36">
        <f t="shared" ref="E68:E69" si="14">+E67+1</f>
        <v>31</v>
      </c>
      <c r="F68" s="36" t="s">
        <v>777</v>
      </c>
      <c r="G68" s="108">
        <f t="shared" si="13"/>
        <v>66</v>
      </c>
      <c r="H68" s="54" t="s">
        <v>778</v>
      </c>
      <c r="I68" s="54" t="s">
        <v>779</v>
      </c>
      <c r="J68" s="148"/>
      <c r="K68" s="148"/>
      <c r="L68" s="96" t="s">
        <v>780</v>
      </c>
      <c r="M68" s="97" t="s">
        <v>416</v>
      </c>
      <c r="N68" s="226" t="s">
        <v>782</v>
      </c>
      <c r="O68" s="101" t="s">
        <v>783</v>
      </c>
    </row>
    <row r="69" ht="5.25" customHeight="1">
      <c r="A69" s="50"/>
      <c r="B69" s="50"/>
      <c r="C69" s="50"/>
      <c r="D69" s="50"/>
      <c r="E69" s="34">
        <f t="shared" si="14"/>
        <v>32</v>
      </c>
      <c r="F69" s="34" t="s">
        <v>785</v>
      </c>
      <c r="G69" s="34">
        <f t="shared" si="13"/>
        <v>67</v>
      </c>
      <c r="H69" s="217" t="s">
        <v>595</v>
      </c>
      <c r="I69" s="217" t="s">
        <v>787</v>
      </c>
      <c r="J69" s="63"/>
      <c r="K69" s="63"/>
      <c r="L69" s="183" t="s">
        <v>751</v>
      </c>
      <c r="M69" s="184" t="s">
        <v>788</v>
      </c>
      <c r="N69" s="192" t="s">
        <v>789</v>
      </c>
      <c r="O69" s="187" t="s">
        <v>790</v>
      </c>
    </row>
    <row r="70" ht="5.25" customHeight="1">
      <c r="A70" s="50"/>
      <c r="B70" s="50"/>
      <c r="C70" s="50"/>
      <c r="D70" s="50"/>
      <c r="E70" s="50"/>
      <c r="F70" s="50"/>
      <c r="G70" s="69"/>
      <c r="H70" s="180" t="s">
        <v>792</v>
      </c>
      <c r="I70" s="180" t="s">
        <v>793</v>
      </c>
      <c r="J70" s="161" t="s">
        <v>505</v>
      </c>
      <c r="K70" s="161"/>
      <c r="L70" s="183" t="s">
        <v>751</v>
      </c>
      <c r="M70" s="184" t="s">
        <v>794</v>
      </c>
      <c r="N70" s="192" t="s">
        <v>795</v>
      </c>
      <c r="O70" s="187" t="s">
        <v>797</v>
      </c>
    </row>
    <row r="71" ht="5.25" customHeight="1">
      <c r="A71" s="50"/>
      <c r="B71" s="50"/>
      <c r="C71" s="50"/>
      <c r="D71" s="50"/>
      <c r="E71" s="50"/>
      <c r="F71" s="50"/>
      <c r="G71" s="140">
        <f>+G69+1</f>
        <v>68</v>
      </c>
      <c r="H71" s="180" t="s">
        <v>195</v>
      </c>
      <c r="I71" s="237" t="s">
        <v>800</v>
      </c>
      <c r="J71" s="161"/>
      <c r="K71" s="161"/>
      <c r="L71" s="183" t="s">
        <v>751</v>
      </c>
      <c r="M71" s="184" t="s">
        <v>802</v>
      </c>
      <c r="N71" s="192" t="s">
        <v>803</v>
      </c>
      <c r="O71" s="187" t="s">
        <v>804</v>
      </c>
    </row>
    <row r="72" ht="5.25" customHeight="1">
      <c r="A72" s="50"/>
      <c r="B72" s="50"/>
      <c r="C72" s="50"/>
      <c r="D72" s="50"/>
      <c r="E72" s="50"/>
      <c r="F72" s="50"/>
      <c r="G72" s="140">
        <f t="shared" ref="G72:G73" si="15">+G71+1</f>
        <v>69</v>
      </c>
      <c r="H72" s="180" t="s">
        <v>202</v>
      </c>
      <c r="I72" s="69"/>
      <c r="J72" s="161"/>
      <c r="K72" s="161"/>
      <c r="L72" s="183" t="s">
        <v>751</v>
      </c>
      <c r="M72" s="184" t="s">
        <v>802</v>
      </c>
      <c r="N72" s="192" t="s">
        <v>803</v>
      </c>
      <c r="O72" s="187" t="s">
        <v>804</v>
      </c>
    </row>
    <row r="73" ht="5.25" customHeight="1">
      <c r="A73" s="50"/>
      <c r="B73" s="19"/>
      <c r="C73" s="19"/>
      <c r="D73" s="19"/>
      <c r="E73" s="19"/>
      <c r="F73" s="19"/>
      <c r="G73" s="36">
        <f t="shared" si="15"/>
        <v>70</v>
      </c>
      <c r="H73" s="90" t="s">
        <v>672</v>
      </c>
      <c r="I73" s="90" t="s">
        <v>807</v>
      </c>
      <c r="J73" s="148"/>
      <c r="K73" s="148"/>
      <c r="L73" s="238" t="s">
        <v>751</v>
      </c>
      <c r="M73" s="239" t="s">
        <v>812</v>
      </c>
      <c r="N73" s="240" t="s">
        <v>814</v>
      </c>
      <c r="O73" s="241" t="s">
        <v>816</v>
      </c>
    </row>
    <row r="74" ht="5.25" customHeight="1">
      <c r="A74" s="50"/>
      <c r="B74" s="34" t="s">
        <v>819</v>
      </c>
      <c r="C74" s="34">
        <f>+C62+1</f>
        <v>12</v>
      </c>
      <c r="D74" s="34" t="s">
        <v>161</v>
      </c>
      <c r="E74" s="108">
        <f>E69+1</f>
        <v>33</v>
      </c>
      <c r="F74" s="108" t="s">
        <v>164</v>
      </c>
      <c r="G74" s="242">
        <f>G73+1</f>
        <v>71</v>
      </c>
      <c r="H74" s="54" t="s">
        <v>714</v>
      </c>
      <c r="I74" s="54" t="s">
        <v>823</v>
      </c>
      <c r="J74" s="55"/>
      <c r="K74" s="55"/>
      <c r="L74" s="42"/>
      <c r="M74" s="44" t="s">
        <v>824</v>
      </c>
      <c r="N74" s="104" t="s">
        <v>825</v>
      </c>
      <c r="O74" s="47" t="s">
        <v>783</v>
      </c>
    </row>
    <row r="75" ht="5.25" customHeight="1">
      <c r="A75" s="50"/>
      <c r="B75" s="50"/>
      <c r="C75" s="50"/>
      <c r="D75" s="50"/>
      <c r="E75" s="34">
        <f>+E74+1</f>
        <v>34</v>
      </c>
      <c r="F75" s="34" t="s">
        <v>828</v>
      </c>
      <c r="G75" s="243">
        <f t="shared" ref="G75:G76" si="16">+G74+1</f>
        <v>72</v>
      </c>
      <c r="H75" s="244" t="s">
        <v>822</v>
      </c>
      <c r="I75" s="244" t="s">
        <v>832</v>
      </c>
      <c r="J75" s="245" t="s">
        <v>505</v>
      </c>
      <c r="K75" s="245"/>
      <c r="L75" s="246" t="s">
        <v>543</v>
      </c>
      <c r="M75" s="247" t="s">
        <v>836</v>
      </c>
      <c r="N75" s="248" t="s">
        <v>839</v>
      </c>
      <c r="O75" s="249" t="s">
        <v>841</v>
      </c>
    </row>
    <row r="76" ht="5.25" customHeight="1">
      <c r="A76" s="50"/>
      <c r="B76" s="50"/>
      <c r="C76" s="50"/>
      <c r="D76" s="50"/>
      <c r="E76" s="179">
        <f>E75+1</f>
        <v>35</v>
      </c>
      <c r="F76" s="179" t="s">
        <v>845</v>
      </c>
      <c r="G76" s="230">
        <f t="shared" si="16"/>
        <v>73</v>
      </c>
      <c r="H76" s="180" t="s">
        <v>532</v>
      </c>
      <c r="I76" s="180" t="s">
        <v>846</v>
      </c>
      <c r="J76" s="161"/>
      <c r="K76" s="161"/>
      <c r="L76" s="250" t="s">
        <v>847</v>
      </c>
      <c r="M76" s="251" t="s">
        <v>849</v>
      </c>
      <c r="N76" s="252" t="s">
        <v>850</v>
      </c>
      <c r="O76" s="253" t="s">
        <v>852</v>
      </c>
    </row>
    <row r="77" ht="5.25" customHeight="1">
      <c r="A77" s="50"/>
      <c r="B77" s="50"/>
      <c r="C77" s="34">
        <f>+C74+1</f>
        <v>13</v>
      </c>
      <c r="D77" s="34" t="s">
        <v>171</v>
      </c>
      <c r="E77" s="172">
        <f t="shared" ref="E77:E78" si="17">+E76+1</f>
        <v>36</v>
      </c>
      <c r="F77" s="172" t="s">
        <v>172</v>
      </c>
      <c r="G77" s="254">
        <f>G76+1</f>
        <v>74</v>
      </c>
      <c r="H77" s="217" t="s">
        <v>277</v>
      </c>
      <c r="I77" s="217" t="s">
        <v>856</v>
      </c>
      <c r="J77" s="255"/>
      <c r="K77" s="255"/>
      <c r="L77" s="64" t="s">
        <v>387</v>
      </c>
      <c r="M77" s="65" t="s">
        <v>857</v>
      </c>
      <c r="N77" s="66" t="s">
        <v>858</v>
      </c>
      <c r="O77" s="67" t="s">
        <v>859</v>
      </c>
    </row>
    <row r="78" ht="5.25" customHeight="1">
      <c r="A78" s="50"/>
      <c r="B78" s="50"/>
      <c r="C78" s="19"/>
      <c r="D78" s="19"/>
      <c r="E78" s="36">
        <f t="shared" si="17"/>
        <v>37</v>
      </c>
      <c r="F78" s="36" t="s">
        <v>861</v>
      </c>
      <c r="G78" s="256">
        <f>+G77+1</f>
        <v>75</v>
      </c>
      <c r="H78" s="197" t="s">
        <v>279</v>
      </c>
      <c r="I78" s="197" t="s">
        <v>863</v>
      </c>
      <c r="J78" s="94"/>
      <c r="K78" s="94"/>
      <c r="L78" s="96" t="s">
        <v>387</v>
      </c>
      <c r="M78" s="97" t="s">
        <v>468</v>
      </c>
      <c r="N78" s="99" t="s">
        <v>864</v>
      </c>
      <c r="O78" s="101" t="s">
        <v>865</v>
      </c>
    </row>
    <row r="79" ht="5.25" customHeight="1">
      <c r="A79" s="50"/>
      <c r="B79" s="50"/>
      <c r="C79" s="34">
        <f>+C77+1</f>
        <v>14</v>
      </c>
      <c r="D79" s="34" t="s">
        <v>19</v>
      </c>
      <c r="E79" s="34">
        <v>40.0</v>
      </c>
      <c r="F79" s="34" t="s">
        <v>176</v>
      </c>
      <c r="G79" s="254">
        <f>G78+1</f>
        <v>76</v>
      </c>
      <c r="H79" s="217" t="s">
        <v>731</v>
      </c>
      <c r="I79" s="217" t="s">
        <v>867</v>
      </c>
      <c r="J79" s="255"/>
      <c r="K79" s="63"/>
      <c r="L79" s="151" t="s">
        <v>868</v>
      </c>
      <c r="M79" s="153" t="s">
        <v>869</v>
      </c>
      <c r="N79" s="257" t="s">
        <v>870</v>
      </c>
      <c r="O79" s="157" t="s">
        <v>872</v>
      </c>
    </row>
    <row r="80" ht="5.25" customHeight="1">
      <c r="A80" s="50"/>
      <c r="B80" s="50"/>
      <c r="C80" s="50"/>
      <c r="D80" s="50"/>
      <c r="E80" s="19"/>
      <c r="F80" s="19"/>
      <c r="G80" s="256">
        <f t="shared" ref="G80:G81" si="18">+G79+1</f>
        <v>77</v>
      </c>
      <c r="H80" s="90" t="s">
        <v>738</v>
      </c>
      <c r="I80" s="90" t="s">
        <v>874</v>
      </c>
      <c r="J80" s="94"/>
      <c r="K80" s="148"/>
      <c r="L80" s="166" t="s">
        <v>868</v>
      </c>
      <c r="M80" s="167" t="s">
        <v>347</v>
      </c>
      <c r="N80" s="188" t="s">
        <v>620</v>
      </c>
      <c r="O80" s="169" t="s">
        <v>875</v>
      </c>
    </row>
    <row r="81" ht="5.25" customHeight="1">
      <c r="A81" s="50"/>
      <c r="B81" s="19"/>
      <c r="C81" s="19"/>
      <c r="D81" s="19"/>
      <c r="E81" s="36">
        <f>+E79+1</f>
        <v>41</v>
      </c>
      <c r="F81" s="36" t="s">
        <v>877</v>
      </c>
      <c r="G81" s="258">
        <f t="shared" si="18"/>
        <v>78</v>
      </c>
      <c r="H81" s="54" t="s">
        <v>724</v>
      </c>
      <c r="I81" s="54" t="s">
        <v>879</v>
      </c>
      <c r="J81" s="120"/>
      <c r="K81" s="55"/>
      <c r="L81" s="259" t="s">
        <v>868</v>
      </c>
      <c r="M81" s="260" t="s">
        <v>882</v>
      </c>
      <c r="N81" s="261" t="s">
        <v>883</v>
      </c>
      <c r="O81" s="262" t="s">
        <v>886</v>
      </c>
    </row>
    <row r="82" ht="5.25" customHeight="1">
      <c r="A82" s="50"/>
      <c r="B82" s="34" t="s">
        <v>888</v>
      </c>
      <c r="C82" s="34">
        <f>+C79+1</f>
        <v>15</v>
      </c>
      <c r="D82" s="34" t="s">
        <v>21</v>
      </c>
      <c r="E82" s="34">
        <f>+E74+1</f>
        <v>34</v>
      </c>
      <c r="F82" s="34" t="s">
        <v>181</v>
      </c>
      <c r="G82" s="256">
        <f t="shared" ref="G82:G89" si="19">G81+1</f>
        <v>79</v>
      </c>
      <c r="H82" s="182" t="s">
        <v>459</v>
      </c>
      <c r="I82" s="182" t="s">
        <v>892</v>
      </c>
      <c r="J82" s="263"/>
      <c r="K82" s="229"/>
      <c r="L82" s="175" t="s">
        <v>894</v>
      </c>
      <c r="M82" s="176" t="s">
        <v>895</v>
      </c>
      <c r="N82" s="177" t="s">
        <v>896</v>
      </c>
      <c r="O82" s="178" t="s">
        <v>112</v>
      </c>
    </row>
    <row r="83" ht="5.25" customHeight="1">
      <c r="A83" s="50"/>
      <c r="B83" s="50"/>
      <c r="C83" s="50"/>
      <c r="D83" s="50"/>
      <c r="E83" s="50"/>
      <c r="F83" s="50"/>
      <c r="G83" s="256">
        <f t="shared" si="19"/>
        <v>80</v>
      </c>
      <c r="H83" s="231" t="s">
        <v>462</v>
      </c>
      <c r="I83" s="231"/>
      <c r="J83" s="264"/>
      <c r="K83" s="265"/>
      <c r="L83" s="64" t="s">
        <v>894</v>
      </c>
      <c r="M83" s="266" t="s">
        <v>899</v>
      </c>
      <c r="N83" s="79" t="s">
        <v>900</v>
      </c>
      <c r="O83" s="83" t="s">
        <v>901</v>
      </c>
    </row>
    <row r="84" ht="5.25" customHeight="1">
      <c r="A84" s="50"/>
      <c r="B84" s="50"/>
      <c r="C84" s="50"/>
      <c r="D84" s="50"/>
      <c r="E84" s="50"/>
      <c r="F84" s="50"/>
      <c r="G84" s="256">
        <f t="shared" si="19"/>
        <v>81</v>
      </c>
      <c r="H84" s="267" t="s">
        <v>469</v>
      </c>
      <c r="I84" s="231"/>
      <c r="J84" s="264"/>
      <c r="K84" s="264"/>
      <c r="L84" s="183" t="s">
        <v>894</v>
      </c>
      <c r="M84" s="268" t="s">
        <v>899</v>
      </c>
      <c r="N84" s="192" t="s">
        <v>900</v>
      </c>
      <c r="O84" s="187" t="s">
        <v>901</v>
      </c>
    </row>
    <row r="85" ht="5.25" customHeight="1">
      <c r="A85" s="50"/>
      <c r="B85" s="50"/>
      <c r="C85" s="50"/>
      <c r="D85" s="50"/>
      <c r="E85" s="19"/>
      <c r="F85" s="19"/>
      <c r="G85" s="256">
        <f t="shared" si="19"/>
        <v>82</v>
      </c>
      <c r="H85" s="197" t="s">
        <v>321</v>
      </c>
      <c r="I85" s="217" t="s">
        <v>902</v>
      </c>
      <c r="J85" s="55"/>
      <c r="K85" s="55"/>
      <c r="L85" s="42" t="s">
        <v>894</v>
      </c>
      <c r="M85" s="44" t="s">
        <v>903</v>
      </c>
      <c r="N85" s="45" t="s">
        <v>904</v>
      </c>
      <c r="O85" s="47" t="s">
        <v>905</v>
      </c>
    </row>
    <row r="86" ht="5.25" customHeight="1">
      <c r="A86" s="50"/>
      <c r="B86" s="50"/>
      <c r="C86" s="50"/>
      <c r="D86" s="50"/>
      <c r="E86" s="34">
        <f>+E82+1</f>
        <v>35</v>
      </c>
      <c r="F86" s="34" t="s">
        <v>906</v>
      </c>
      <c r="G86" s="242">
        <f t="shared" si="19"/>
        <v>83</v>
      </c>
      <c r="H86" s="269" t="s">
        <v>471</v>
      </c>
      <c r="I86" s="34" t="s">
        <v>907</v>
      </c>
      <c r="J86" s="71"/>
      <c r="K86" s="71"/>
      <c r="L86" s="142" t="s">
        <v>894</v>
      </c>
      <c r="M86" s="143" t="s">
        <v>730</v>
      </c>
      <c r="N86" s="79" t="s">
        <v>730</v>
      </c>
      <c r="O86" s="249" t="s">
        <v>730</v>
      </c>
    </row>
    <row r="87" ht="5.25" customHeight="1">
      <c r="A87" s="50"/>
      <c r="B87" s="50"/>
      <c r="C87" s="50"/>
      <c r="D87" s="50"/>
      <c r="E87" s="50"/>
      <c r="F87" s="50"/>
      <c r="G87" s="242">
        <f t="shared" si="19"/>
        <v>84</v>
      </c>
      <c r="H87" s="182" t="s">
        <v>477</v>
      </c>
      <c r="I87" s="50"/>
      <c r="J87" s="263"/>
      <c r="K87" s="263"/>
      <c r="L87" s="140" t="s">
        <v>894</v>
      </c>
      <c r="M87" s="268" t="s">
        <v>908</v>
      </c>
      <c r="N87" s="270" t="s">
        <v>909</v>
      </c>
      <c r="O87" s="187" t="s">
        <v>910</v>
      </c>
    </row>
    <row r="88" ht="5.25" customHeight="1">
      <c r="A88" s="50"/>
      <c r="B88" s="50"/>
      <c r="C88" s="50"/>
      <c r="D88" s="50"/>
      <c r="E88" s="50"/>
      <c r="F88" s="50"/>
      <c r="G88" s="242">
        <f t="shared" si="19"/>
        <v>85</v>
      </c>
      <c r="H88" s="182" t="s">
        <v>480</v>
      </c>
      <c r="I88" s="50"/>
      <c r="J88" s="263"/>
      <c r="K88" s="263"/>
      <c r="L88" s="140" t="s">
        <v>894</v>
      </c>
      <c r="M88" s="268" t="s">
        <v>911</v>
      </c>
      <c r="N88" s="270" t="s">
        <v>912</v>
      </c>
      <c r="O88" s="187" t="s">
        <v>913</v>
      </c>
    </row>
    <row r="89" ht="5.25" customHeight="1">
      <c r="A89" s="50"/>
      <c r="B89" s="50"/>
      <c r="C89" s="50"/>
      <c r="D89" s="50"/>
      <c r="E89" s="19"/>
      <c r="F89" s="19"/>
      <c r="G89" s="242">
        <f t="shared" si="19"/>
        <v>86</v>
      </c>
      <c r="H89" s="271" t="s">
        <v>488</v>
      </c>
      <c r="I89" s="50"/>
      <c r="J89" s="272"/>
      <c r="K89" s="272"/>
      <c r="L89" s="179" t="s">
        <v>894</v>
      </c>
      <c r="M89" s="273" t="s">
        <v>914</v>
      </c>
      <c r="N89" s="274" t="s">
        <v>915</v>
      </c>
      <c r="O89" s="275" t="s">
        <v>916</v>
      </c>
    </row>
    <row r="90" ht="42.0" customHeight="1">
      <c r="A90" s="50"/>
      <c r="B90" s="50"/>
      <c r="C90" s="19"/>
      <c r="D90" s="19"/>
      <c r="E90" s="36">
        <f>+E86+1</f>
        <v>36</v>
      </c>
      <c r="F90" s="36" t="s">
        <v>917</v>
      </c>
      <c r="G90" s="258">
        <f>+G89+1</f>
        <v>87</v>
      </c>
      <c r="H90" s="276" t="s">
        <v>918</v>
      </c>
      <c r="I90" s="276" t="s">
        <v>919</v>
      </c>
      <c r="J90" s="118"/>
      <c r="K90" s="118"/>
      <c r="L90" s="108" t="s">
        <v>387</v>
      </c>
      <c r="M90" s="113" t="s">
        <v>920</v>
      </c>
      <c r="N90" s="114" t="s">
        <v>921</v>
      </c>
      <c r="O90" s="115" t="s">
        <v>922</v>
      </c>
    </row>
    <row r="91" ht="5.25" customHeight="1">
      <c r="A91" s="50"/>
      <c r="B91" s="50"/>
      <c r="C91" s="34">
        <f>+C82+1</f>
        <v>16</v>
      </c>
      <c r="D91" s="34" t="s">
        <v>191</v>
      </c>
      <c r="E91" s="34">
        <v>42.0</v>
      </c>
      <c r="F91" s="34" t="s">
        <v>192</v>
      </c>
      <c r="G91" s="210">
        <f t="shared" ref="G91:G103" si="20">G90+1</f>
        <v>88</v>
      </c>
      <c r="H91" s="217" t="s">
        <v>923</v>
      </c>
      <c r="I91" s="217" t="s">
        <v>924</v>
      </c>
      <c r="J91" s="63"/>
      <c r="K91" s="63"/>
      <c r="L91" s="64" t="s">
        <v>780</v>
      </c>
      <c r="M91" s="65" t="s">
        <v>416</v>
      </c>
      <c r="N91" s="224" t="s">
        <v>925</v>
      </c>
      <c r="O91" s="67" t="s">
        <v>926</v>
      </c>
    </row>
    <row r="92" ht="5.25" customHeight="1">
      <c r="A92" s="50"/>
      <c r="B92" s="50"/>
      <c r="C92" s="50"/>
      <c r="D92" s="50"/>
      <c r="E92" s="50"/>
      <c r="F92" s="50"/>
      <c r="G92" s="210">
        <f t="shared" si="20"/>
        <v>89</v>
      </c>
      <c r="H92" s="277" t="s">
        <v>927</v>
      </c>
      <c r="I92" s="231" t="s">
        <v>928</v>
      </c>
      <c r="J92" s="63"/>
      <c r="K92" s="63"/>
      <c r="L92" s="64" t="s">
        <v>780</v>
      </c>
      <c r="M92" s="65" t="s">
        <v>416</v>
      </c>
      <c r="N92" s="224" t="s">
        <v>925</v>
      </c>
      <c r="O92" s="67" t="s">
        <v>926</v>
      </c>
    </row>
    <row r="93" ht="5.25" customHeight="1">
      <c r="A93" s="50"/>
      <c r="B93" s="50"/>
      <c r="C93" s="50"/>
      <c r="D93" s="50"/>
      <c r="E93" s="50"/>
      <c r="F93" s="50"/>
      <c r="G93" s="210">
        <f t="shared" si="20"/>
        <v>90</v>
      </c>
      <c r="H93" s="277" t="s">
        <v>332</v>
      </c>
      <c r="I93" s="277" t="s">
        <v>929</v>
      </c>
      <c r="J93" s="160"/>
      <c r="K93" s="255"/>
      <c r="L93" s="64" t="s">
        <v>780</v>
      </c>
      <c r="M93" s="65" t="s">
        <v>930</v>
      </c>
      <c r="N93" s="66" t="s">
        <v>931</v>
      </c>
      <c r="O93" s="67" t="s">
        <v>932</v>
      </c>
    </row>
    <row r="94" ht="5.25" customHeight="1">
      <c r="A94" s="50"/>
      <c r="B94" s="50"/>
      <c r="C94" s="50"/>
      <c r="D94" s="50"/>
      <c r="E94" s="50"/>
      <c r="F94" s="50"/>
      <c r="G94" s="210">
        <f t="shared" si="20"/>
        <v>91</v>
      </c>
      <c r="H94" s="207" t="s">
        <v>334</v>
      </c>
      <c r="I94" s="207" t="s">
        <v>933</v>
      </c>
      <c r="J94" s="94"/>
      <c r="K94" s="94"/>
      <c r="L94" s="96" t="s">
        <v>780</v>
      </c>
      <c r="M94" s="97" t="s">
        <v>930</v>
      </c>
      <c r="N94" s="99" t="s">
        <v>934</v>
      </c>
      <c r="O94" s="101" t="s">
        <v>466</v>
      </c>
    </row>
    <row r="95" ht="5.25" customHeight="1">
      <c r="A95" s="50"/>
      <c r="B95" s="50"/>
      <c r="C95" s="50"/>
      <c r="D95" s="50"/>
      <c r="E95" s="50"/>
      <c r="F95" s="50"/>
      <c r="G95" s="210">
        <f t="shared" si="20"/>
        <v>92</v>
      </c>
      <c r="H95" s="217" t="s">
        <v>935</v>
      </c>
      <c r="I95" s="217" t="s">
        <v>936</v>
      </c>
      <c r="J95" s="63"/>
      <c r="K95" s="63"/>
      <c r="L95" s="64" t="s">
        <v>780</v>
      </c>
      <c r="M95" s="65" t="s">
        <v>937</v>
      </c>
      <c r="N95" s="66" t="s">
        <v>938</v>
      </c>
      <c r="O95" s="67" t="s">
        <v>939</v>
      </c>
    </row>
    <row r="96" ht="5.25" customHeight="1">
      <c r="A96" s="50"/>
      <c r="B96" s="50"/>
      <c r="C96" s="50"/>
      <c r="D96" s="50"/>
      <c r="E96" s="50"/>
      <c r="F96" s="50"/>
      <c r="G96" s="210">
        <f t="shared" si="20"/>
        <v>93</v>
      </c>
      <c r="H96" s="278" t="s">
        <v>336</v>
      </c>
      <c r="I96" s="277" t="s">
        <v>929</v>
      </c>
      <c r="J96" s="161"/>
      <c r="K96" s="63"/>
      <c r="L96" s="64" t="s">
        <v>780</v>
      </c>
      <c r="M96" s="65" t="s">
        <v>660</v>
      </c>
      <c r="N96" s="66" t="s">
        <v>940</v>
      </c>
      <c r="O96" s="67" t="s">
        <v>941</v>
      </c>
    </row>
    <row r="97" ht="5.25" customHeight="1">
      <c r="A97" s="50"/>
      <c r="B97" s="50"/>
      <c r="C97" s="50"/>
      <c r="D97" s="50"/>
      <c r="E97" s="50"/>
      <c r="F97" s="50"/>
      <c r="G97" s="210">
        <f t="shared" si="20"/>
        <v>94</v>
      </c>
      <c r="H97" s="217" t="s">
        <v>942</v>
      </c>
      <c r="I97" s="217" t="s">
        <v>943</v>
      </c>
      <c r="J97" s="160"/>
      <c r="K97" s="255"/>
      <c r="L97" s="64" t="s">
        <v>780</v>
      </c>
      <c r="M97" s="65" t="s">
        <v>930</v>
      </c>
      <c r="N97" s="66" t="s">
        <v>931</v>
      </c>
      <c r="O97" s="67" t="s">
        <v>932</v>
      </c>
    </row>
    <row r="98" ht="5.25" customHeight="1">
      <c r="A98" s="50"/>
      <c r="B98" s="50"/>
      <c r="C98" s="50"/>
      <c r="D98" s="50"/>
      <c r="E98" s="19"/>
      <c r="F98" s="19"/>
      <c r="G98" s="210">
        <f t="shared" si="20"/>
        <v>95</v>
      </c>
      <c r="H98" s="279" t="s">
        <v>339</v>
      </c>
      <c r="I98" s="225" t="s">
        <v>929</v>
      </c>
      <c r="J98" s="94"/>
      <c r="K98" s="94"/>
      <c r="L98" s="96" t="s">
        <v>780</v>
      </c>
      <c r="M98" s="97" t="s">
        <v>930</v>
      </c>
      <c r="N98" s="99" t="s">
        <v>931</v>
      </c>
      <c r="O98" s="101" t="s">
        <v>932</v>
      </c>
    </row>
    <row r="99" ht="5.25" customHeight="1">
      <c r="A99" s="50"/>
      <c r="B99" s="50"/>
      <c r="C99" s="50"/>
      <c r="D99" s="50"/>
      <c r="E99" s="206">
        <f>+E91+1</f>
        <v>43</v>
      </c>
      <c r="F99" s="206" t="s">
        <v>944</v>
      </c>
      <c r="G99" s="210">
        <f t="shared" si="20"/>
        <v>96</v>
      </c>
      <c r="H99" s="217" t="s">
        <v>603</v>
      </c>
      <c r="I99" s="217" t="s">
        <v>945</v>
      </c>
      <c r="J99" s="137"/>
      <c r="K99" s="137"/>
      <c r="L99" s="64" t="s">
        <v>780</v>
      </c>
      <c r="M99" s="65" t="s">
        <v>946</v>
      </c>
      <c r="N99" s="66" t="s">
        <v>947</v>
      </c>
      <c r="O99" s="67" t="s">
        <v>948</v>
      </c>
    </row>
    <row r="100" ht="5.25" customHeight="1">
      <c r="A100" s="50"/>
      <c r="B100" s="50"/>
      <c r="C100" s="50"/>
      <c r="D100" s="50"/>
      <c r="E100" s="19"/>
      <c r="F100" s="19"/>
      <c r="G100" s="227">
        <f t="shared" si="20"/>
        <v>97</v>
      </c>
      <c r="H100" s="90" t="s">
        <v>613</v>
      </c>
      <c r="I100" s="90" t="s">
        <v>949</v>
      </c>
      <c r="J100" s="147"/>
      <c r="K100" s="147"/>
      <c r="L100" s="96" t="s">
        <v>780</v>
      </c>
      <c r="M100" s="97" t="s">
        <v>950</v>
      </c>
      <c r="N100" s="99" t="s">
        <v>951</v>
      </c>
      <c r="O100" s="101" t="s">
        <v>952</v>
      </c>
    </row>
    <row r="101" ht="5.25" customHeight="1">
      <c r="A101" s="50"/>
      <c r="B101" s="50"/>
      <c r="C101" s="19"/>
      <c r="D101" s="19"/>
      <c r="E101" s="34">
        <f>+E99+1</f>
        <v>44</v>
      </c>
      <c r="F101" s="34" t="s">
        <v>953</v>
      </c>
      <c r="G101" s="256">
        <f t="shared" si="20"/>
        <v>98</v>
      </c>
      <c r="H101" s="54" t="s">
        <v>827</v>
      </c>
      <c r="I101" s="54" t="s">
        <v>954</v>
      </c>
      <c r="J101" s="55"/>
      <c r="K101" s="55"/>
      <c r="L101" s="42" t="s">
        <v>780</v>
      </c>
      <c r="M101" s="44" t="s">
        <v>955</v>
      </c>
      <c r="N101" s="104" t="s">
        <v>956</v>
      </c>
      <c r="O101" s="47" t="s">
        <v>957</v>
      </c>
    </row>
    <row r="102" ht="5.25" customHeight="1">
      <c r="A102" s="50"/>
      <c r="B102" s="50"/>
      <c r="C102" s="34">
        <f>+C91+1</f>
        <v>17</v>
      </c>
      <c r="D102" s="34" t="s">
        <v>23</v>
      </c>
      <c r="E102" s="34">
        <f>E101+1</f>
        <v>45</v>
      </c>
      <c r="F102" s="34" t="s">
        <v>201</v>
      </c>
      <c r="G102" s="254">
        <f t="shared" si="20"/>
        <v>99</v>
      </c>
      <c r="H102" s="217" t="s">
        <v>343</v>
      </c>
      <c r="I102" s="217" t="s">
        <v>958</v>
      </c>
      <c r="J102" s="63"/>
      <c r="K102" s="63"/>
      <c r="L102" s="175" t="s">
        <v>959</v>
      </c>
      <c r="M102" s="176" t="s">
        <v>960</v>
      </c>
      <c r="N102" s="199" t="s">
        <v>961</v>
      </c>
      <c r="O102" s="178" t="s">
        <v>962</v>
      </c>
    </row>
    <row r="103" ht="5.25" customHeight="1">
      <c r="A103" s="50"/>
      <c r="B103" s="50"/>
      <c r="C103" s="50"/>
      <c r="D103" s="50"/>
      <c r="E103" s="50"/>
      <c r="F103" s="50"/>
      <c r="G103" s="210">
        <f t="shared" si="20"/>
        <v>100</v>
      </c>
      <c r="H103" s="280" t="s">
        <v>380</v>
      </c>
      <c r="I103" s="280" t="s">
        <v>963</v>
      </c>
      <c r="J103" s="281"/>
      <c r="K103" s="282"/>
      <c r="L103" s="64" t="s">
        <v>959</v>
      </c>
      <c r="M103" s="65" t="s">
        <v>964</v>
      </c>
      <c r="N103" s="66" t="s">
        <v>965</v>
      </c>
      <c r="O103" s="67" t="s">
        <v>966</v>
      </c>
    </row>
    <row r="104" ht="5.25" customHeight="1">
      <c r="A104" s="50"/>
      <c r="B104" s="50"/>
      <c r="C104" s="50"/>
      <c r="D104" s="50"/>
      <c r="E104" s="50"/>
      <c r="F104" s="50"/>
      <c r="G104" s="230">
        <f t="shared" ref="G104:G107" si="21">+G103+1</f>
        <v>101</v>
      </c>
      <c r="H104" s="280" t="s">
        <v>382</v>
      </c>
      <c r="I104" s="280" t="s">
        <v>967</v>
      </c>
      <c r="J104" s="281"/>
      <c r="K104" s="282"/>
      <c r="L104" s="151" t="s">
        <v>959</v>
      </c>
      <c r="M104" s="153" t="s">
        <v>968</v>
      </c>
      <c r="N104" s="155" t="s">
        <v>969</v>
      </c>
      <c r="O104" s="157" t="s">
        <v>970</v>
      </c>
    </row>
    <row r="105" ht="5.25" customHeight="1">
      <c r="A105" s="50"/>
      <c r="B105" s="50"/>
      <c r="C105" s="50"/>
      <c r="D105" s="50"/>
      <c r="E105" s="19"/>
      <c r="F105" s="19"/>
      <c r="G105" s="256">
        <f t="shared" si="21"/>
        <v>102</v>
      </c>
      <c r="H105" s="90" t="s">
        <v>386</v>
      </c>
      <c r="I105" s="90" t="s">
        <v>971</v>
      </c>
      <c r="J105" s="148"/>
      <c r="K105" s="148"/>
      <c r="L105" s="166" t="s">
        <v>959</v>
      </c>
      <c r="M105" s="167" t="s">
        <v>682</v>
      </c>
      <c r="N105" s="168" t="s">
        <v>972</v>
      </c>
      <c r="O105" s="169" t="s">
        <v>788</v>
      </c>
    </row>
    <row r="106" ht="5.25" customHeight="1">
      <c r="A106" s="50"/>
      <c r="B106" s="50"/>
      <c r="C106" s="50"/>
      <c r="D106" s="50"/>
      <c r="E106" s="206">
        <f>+E102+1</f>
        <v>46</v>
      </c>
      <c r="F106" s="206" t="s">
        <v>973</v>
      </c>
      <c r="G106" s="254">
        <f t="shared" si="21"/>
        <v>103</v>
      </c>
      <c r="H106" s="217" t="s">
        <v>974</v>
      </c>
      <c r="I106" s="217" t="s">
        <v>975</v>
      </c>
      <c r="J106" s="63"/>
      <c r="K106" s="63"/>
      <c r="L106" s="64" t="s">
        <v>959</v>
      </c>
      <c r="M106" s="65" t="s">
        <v>976</v>
      </c>
      <c r="N106" s="66" t="s">
        <v>977</v>
      </c>
      <c r="O106" s="67" t="s">
        <v>978</v>
      </c>
    </row>
    <row r="107" ht="5.25" customHeight="1">
      <c r="A107" s="19"/>
      <c r="B107" s="19"/>
      <c r="C107" s="19"/>
      <c r="D107" s="19"/>
      <c r="E107" s="19"/>
      <c r="F107" s="19"/>
      <c r="G107" s="256">
        <f t="shared" si="21"/>
        <v>104</v>
      </c>
      <c r="H107" s="90" t="s">
        <v>979</v>
      </c>
      <c r="I107" s="90" t="s">
        <v>980</v>
      </c>
      <c r="J107" s="148" t="s">
        <v>505</v>
      </c>
      <c r="K107" s="148"/>
      <c r="L107" s="166" t="s">
        <v>959</v>
      </c>
      <c r="M107" s="167" t="s">
        <v>487</v>
      </c>
      <c r="N107" s="168" t="s">
        <v>498</v>
      </c>
      <c r="O107" s="169" t="s">
        <v>492</v>
      </c>
    </row>
    <row r="108" ht="5.25" customHeight="1">
      <c r="A108" s="31" t="s">
        <v>208</v>
      </c>
      <c r="B108" s="34" t="s">
        <v>981</v>
      </c>
      <c r="C108" s="34">
        <f>+C102+1</f>
        <v>18</v>
      </c>
      <c r="D108" s="34" t="s">
        <v>212</v>
      </c>
      <c r="E108" s="34">
        <f>E106+1</f>
        <v>47</v>
      </c>
      <c r="F108" s="34" t="s">
        <v>213</v>
      </c>
      <c r="G108" s="254">
        <v>113.0</v>
      </c>
      <c r="H108" s="189" t="s">
        <v>831</v>
      </c>
      <c r="I108" s="189" t="s">
        <v>982</v>
      </c>
      <c r="J108" s="190" t="s">
        <v>584</v>
      </c>
      <c r="K108" s="190"/>
      <c r="L108" s="175" t="s">
        <v>983</v>
      </c>
      <c r="M108" s="176" t="s">
        <v>984</v>
      </c>
      <c r="N108" s="177" t="s">
        <v>985</v>
      </c>
      <c r="O108" s="178" t="s">
        <v>986</v>
      </c>
    </row>
    <row r="109" ht="5.25" customHeight="1">
      <c r="A109" s="50"/>
      <c r="B109" s="50"/>
      <c r="C109" s="50"/>
      <c r="D109" s="50"/>
      <c r="E109" s="19"/>
      <c r="F109" s="19"/>
      <c r="G109" s="227">
        <f t="shared" ref="G109:G117" si="22">+G108+1</f>
        <v>114</v>
      </c>
      <c r="H109" s="90" t="s">
        <v>835</v>
      </c>
      <c r="I109" s="90" t="s">
        <v>987</v>
      </c>
      <c r="J109" s="190" t="s">
        <v>584</v>
      </c>
      <c r="K109" s="148"/>
      <c r="L109" s="166" t="s">
        <v>983</v>
      </c>
      <c r="M109" s="167" t="s">
        <v>988</v>
      </c>
      <c r="N109" s="168" t="s">
        <v>989</v>
      </c>
      <c r="O109" s="101" t="s">
        <v>990</v>
      </c>
    </row>
    <row r="110" ht="5.25" customHeight="1">
      <c r="A110" s="50"/>
      <c r="B110" s="50"/>
      <c r="C110" s="19"/>
      <c r="D110" s="19"/>
      <c r="E110" s="36">
        <f>+E108+1</f>
        <v>48</v>
      </c>
      <c r="F110" s="36" t="s">
        <v>991</v>
      </c>
      <c r="G110" s="256">
        <f t="shared" si="22"/>
        <v>115</v>
      </c>
      <c r="H110" s="54" t="s">
        <v>764</v>
      </c>
      <c r="I110" s="54" t="s">
        <v>992</v>
      </c>
      <c r="J110" s="55"/>
      <c r="K110" s="55"/>
      <c r="L110" s="42" t="s">
        <v>983</v>
      </c>
      <c r="M110" s="44" t="s">
        <v>993</v>
      </c>
      <c r="N110" s="45" t="s">
        <v>994</v>
      </c>
      <c r="O110" s="47" t="s">
        <v>995</v>
      </c>
    </row>
    <row r="111" ht="5.25" customHeight="1">
      <c r="A111" s="50"/>
      <c r="B111" s="50"/>
      <c r="C111" s="34">
        <f>+C108+1</f>
        <v>19</v>
      </c>
      <c r="D111" s="206" t="s">
        <v>216</v>
      </c>
      <c r="E111" s="34">
        <f>+E110+1</f>
        <v>49</v>
      </c>
      <c r="F111" s="34" t="s">
        <v>218</v>
      </c>
      <c r="G111" s="254">
        <f t="shared" si="22"/>
        <v>116</v>
      </c>
      <c r="H111" s="189" t="s">
        <v>881</v>
      </c>
      <c r="I111" s="189" t="s">
        <v>996</v>
      </c>
      <c r="J111" s="190"/>
      <c r="K111" s="190"/>
      <c r="L111" s="175" t="s">
        <v>983</v>
      </c>
      <c r="M111" s="176" t="s">
        <v>997</v>
      </c>
      <c r="N111" s="177" t="s">
        <v>998</v>
      </c>
      <c r="O111" s="178" t="s">
        <v>999</v>
      </c>
    </row>
    <row r="112" ht="5.25" customHeight="1">
      <c r="A112" s="50"/>
      <c r="B112" s="50"/>
      <c r="C112" s="50"/>
      <c r="D112" s="50"/>
      <c r="E112" s="19"/>
      <c r="F112" s="19"/>
      <c r="G112" s="256">
        <f t="shared" si="22"/>
        <v>117</v>
      </c>
      <c r="H112" s="197" t="s">
        <v>840</v>
      </c>
      <c r="I112" s="197" t="s">
        <v>1000</v>
      </c>
      <c r="J112" s="147"/>
      <c r="K112" s="148"/>
      <c r="L112" s="96" t="s">
        <v>983</v>
      </c>
      <c r="M112" s="97" t="s">
        <v>1001</v>
      </c>
      <c r="N112" s="99" t="s">
        <v>1002</v>
      </c>
      <c r="O112" s="101" t="s">
        <v>1003</v>
      </c>
    </row>
    <row r="113" ht="5.25" customHeight="1">
      <c r="A113" s="50"/>
      <c r="B113" s="50"/>
      <c r="C113" s="50"/>
      <c r="D113" s="50"/>
      <c r="E113" s="206">
        <f>+E111+1</f>
        <v>50</v>
      </c>
      <c r="F113" s="206" t="s">
        <v>1004</v>
      </c>
      <c r="G113" s="242">
        <f t="shared" si="22"/>
        <v>118</v>
      </c>
      <c r="H113" s="217" t="s">
        <v>885</v>
      </c>
      <c r="I113" s="217" t="s">
        <v>1005</v>
      </c>
      <c r="J113" s="63"/>
      <c r="K113" s="63"/>
      <c r="L113" s="64" t="s">
        <v>983</v>
      </c>
      <c r="M113" s="65" t="s">
        <v>1006</v>
      </c>
      <c r="N113" s="66" t="s">
        <v>1007</v>
      </c>
      <c r="O113" s="67" t="s">
        <v>1008</v>
      </c>
    </row>
    <row r="114" ht="5.25" customHeight="1">
      <c r="A114" s="50"/>
      <c r="B114" s="50"/>
      <c r="C114" s="19"/>
      <c r="D114" s="19"/>
      <c r="E114" s="19"/>
      <c r="F114" s="19"/>
      <c r="G114" s="227">
        <f t="shared" si="22"/>
        <v>119</v>
      </c>
      <c r="H114" s="90" t="s">
        <v>889</v>
      </c>
      <c r="I114" s="90" t="s">
        <v>1009</v>
      </c>
      <c r="J114" s="148"/>
      <c r="K114" s="148"/>
      <c r="L114" s="96" t="s">
        <v>983</v>
      </c>
      <c r="M114" s="97" t="s">
        <v>1010</v>
      </c>
      <c r="N114" s="99" t="s">
        <v>1011</v>
      </c>
      <c r="O114" s="101" t="s">
        <v>1012</v>
      </c>
    </row>
    <row r="115" ht="5.25" customHeight="1">
      <c r="A115" s="50"/>
      <c r="B115" s="50"/>
      <c r="C115" s="34">
        <f>+C111+1</f>
        <v>20</v>
      </c>
      <c r="D115" s="206" t="s">
        <v>226</v>
      </c>
      <c r="E115" s="34">
        <f>+E113+1</f>
        <v>51</v>
      </c>
      <c r="F115" s="34" t="s">
        <v>227</v>
      </c>
      <c r="G115" s="210">
        <f t="shared" si="22"/>
        <v>120</v>
      </c>
      <c r="H115" s="217" t="s">
        <v>134</v>
      </c>
      <c r="I115" s="217" t="s">
        <v>1013</v>
      </c>
      <c r="J115" s="63"/>
      <c r="K115" s="63"/>
      <c r="L115" s="64" t="s">
        <v>983</v>
      </c>
      <c r="M115" s="65" t="s">
        <v>1014</v>
      </c>
      <c r="N115" s="66" t="s">
        <v>1015</v>
      </c>
      <c r="O115" s="67" t="s">
        <v>1016</v>
      </c>
    </row>
    <row r="116" ht="5.25" customHeight="1">
      <c r="A116" s="50"/>
      <c r="B116" s="50"/>
      <c r="C116" s="50"/>
      <c r="D116" s="50"/>
      <c r="E116" s="50"/>
      <c r="F116" s="50"/>
      <c r="G116" s="242">
        <f t="shared" si="22"/>
        <v>121</v>
      </c>
      <c r="H116" s="180" t="s">
        <v>768</v>
      </c>
      <c r="I116" s="180" t="s">
        <v>1017</v>
      </c>
      <c r="J116" s="283"/>
      <c r="K116" s="161"/>
      <c r="L116" s="183" t="s">
        <v>983</v>
      </c>
      <c r="M116" s="184" t="s">
        <v>1018</v>
      </c>
      <c r="N116" s="192" t="s">
        <v>1019</v>
      </c>
      <c r="O116" s="187" t="s">
        <v>762</v>
      </c>
    </row>
    <row r="117" ht="5.25" customHeight="1">
      <c r="A117" s="50"/>
      <c r="B117" s="50"/>
      <c r="C117" s="50"/>
      <c r="D117" s="50"/>
      <c r="E117" s="50"/>
      <c r="F117" s="50"/>
      <c r="G117" s="230">
        <f t="shared" si="22"/>
        <v>122</v>
      </c>
      <c r="H117" s="180" t="s">
        <v>776</v>
      </c>
      <c r="I117" s="180" t="s">
        <v>1020</v>
      </c>
      <c r="J117" s="283"/>
      <c r="K117" s="161"/>
      <c r="L117" s="284" t="s">
        <v>983</v>
      </c>
      <c r="M117" s="285">
        <v>1.0</v>
      </c>
      <c r="N117" s="192" t="s">
        <v>1021</v>
      </c>
      <c r="O117" s="187" t="s">
        <v>1022</v>
      </c>
    </row>
    <row r="118" ht="5.25" customHeight="1">
      <c r="A118" s="50"/>
      <c r="B118" s="19"/>
      <c r="C118" s="19"/>
      <c r="D118" s="19"/>
      <c r="E118" s="19"/>
      <c r="F118" s="19"/>
      <c r="G118" s="227">
        <f>G117+1</f>
        <v>123</v>
      </c>
      <c r="H118" s="217" t="s">
        <v>885</v>
      </c>
      <c r="I118" s="217" t="s">
        <v>1023</v>
      </c>
      <c r="J118" s="63"/>
      <c r="K118" s="141"/>
      <c r="L118" s="96" t="s">
        <v>983</v>
      </c>
      <c r="M118" s="97" t="s">
        <v>1024</v>
      </c>
      <c r="N118" s="99" t="s">
        <v>1025</v>
      </c>
      <c r="O118" s="101" t="s">
        <v>1026</v>
      </c>
    </row>
    <row r="119" ht="5.25" customHeight="1">
      <c r="A119" s="50"/>
      <c r="B119" s="34" t="s">
        <v>1027</v>
      </c>
      <c r="C119" s="34">
        <f>+C115+1</f>
        <v>21</v>
      </c>
      <c r="D119" s="34" t="s">
        <v>235</v>
      </c>
      <c r="E119" s="34">
        <f>E115+1</f>
        <v>52</v>
      </c>
      <c r="F119" s="34" t="s">
        <v>236</v>
      </c>
      <c r="G119" s="254">
        <v>124.0</v>
      </c>
      <c r="H119" s="217" t="s">
        <v>390</v>
      </c>
      <c r="I119" s="217" t="s">
        <v>390</v>
      </c>
      <c r="J119" s="255"/>
      <c r="K119" s="63"/>
      <c r="L119" s="151" t="s">
        <v>983</v>
      </c>
      <c r="M119" s="153" t="s">
        <v>1028</v>
      </c>
      <c r="N119" s="155" t="s">
        <v>900</v>
      </c>
      <c r="O119" s="157" t="s">
        <v>901</v>
      </c>
    </row>
    <row r="120" ht="5.25" customHeight="1">
      <c r="A120" s="50"/>
      <c r="B120" s="50"/>
      <c r="C120" s="50"/>
      <c r="D120" s="50"/>
      <c r="E120" s="50"/>
      <c r="F120" s="50"/>
      <c r="G120" s="230">
        <f>+G119+1</f>
        <v>125</v>
      </c>
      <c r="H120" s="180" t="s">
        <v>394</v>
      </c>
      <c r="I120" s="180" t="s">
        <v>394</v>
      </c>
      <c r="J120" s="161"/>
      <c r="K120" s="63"/>
      <c r="L120" s="151" t="s">
        <v>983</v>
      </c>
      <c r="M120" s="153" t="s">
        <v>1028</v>
      </c>
      <c r="N120" s="155" t="s">
        <v>900</v>
      </c>
      <c r="O120" s="157" t="s">
        <v>901</v>
      </c>
    </row>
    <row r="121" ht="5.25" customHeight="1">
      <c r="A121" s="50"/>
      <c r="B121" s="50"/>
      <c r="C121" s="50"/>
      <c r="D121" s="50"/>
      <c r="E121" s="50"/>
      <c r="F121" s="50"/>
      <c r="G121" s="210">
        <v>126.0</v>
      </c>
      <c r="H121" s="201" t="s">
        <v>397</v>
      </c>
      <c r="I121" s="201" t="s">
        <v>1029</v>
      </c>
      <c r="J121" s="286"/>
      <c r="K121" s="287"/>
      <c r="L121" s="96" t="s">
        <v>983</v>
      </c>
      <c r="M121" s="97" t="s">
        <v>1028</v>
      </c>
      <c r="N121" s="155" t="s">
        <v>900</v>
      </c>
      <c r="O121" s="101" t="s">
        <v>1030</v>
      </c>
    </row>
    <row r="122" ht="5.25" customHeight="1">
      <c r="A122" s="50"/>
      <c r="B122" s="50"/>
      <c r="C122" s="50"/>
      <c r="D122" s="50"/>
      <c r="E122" s="50"/>
      <c r="F122" s="50"/>
      <c r="G122" s="242">
        <v>127.0</v>
      </c>
      <c r="H122" s="90" t="s">
        <v>399</v>
      </c>
      <c r="I122" s="90" t="s">
        <v>399</v>
      </c>
      <c r="J122" s="147"/>
      <c r="K122" s="148"/>
      <c r="L122" s="96" t="s">
        <v>983</v>
      </c>
      <c r="M122" s="97" t="s">
        <v>1028</v>
      </c>
      <c r="N122" s="155" t="s">
        <v>900</v>
      </c>
      <c r="O122" s="101" t="s">
        <v>1030</v>
      </c>
    </row>
    <row r="123" ht="5.25" customHeight="1">
      <c r="A123" s="50"/>
      <c r="B123" s="50"/>
      <c r="C123" s="50"/>
      <c r="D123" s="50"/>
      <c r="E123" s="19"/>
      <c r="F123" s="69"/>
      <c r="G123" s="230">
        <v>128.0</v>
      </c>
      <c r="H123" s="271" t="s">
        <v>402</v>
      </c>
      <c r="I123" s="271" t="s">
        <v>1031</v>
      </c>
      <c r="J123" s="286"/>
      <c r="K123" s="287"/>
      <c r="L123" s="96" t="s">
        <v>983</v>
      </c>
      <c r="M123" s="97" t="s">
        <v>1028</v>
      </c>
      <c r="N123" s="155" t="s">
        <v>900</v>
      </c>
      <c r="O123" s="101" t="s">
        <v>1030</v>
      </c>
    </row>
    <row r="124" ht="5.25" customHeight="1">
      <c r="A124" s="50"/>
      <c r="B124" s="19"/>
      <c r="C124" s="19"/>
      <c r="D124" s="19"/>
      <c r="E124" s="206">
        <f>E119+1</f>
        <v>53</v>
      </c>
      <c r="F124" s="36" t="s">
        <v>1032</v>
      </c>
      <c r="G124" s="256">
        <v>129.0</v>
      </c>
      <c r="H124" s="54" t="s">
        <v>405</v>
      </c>
      <c r="I124" s="54" t="s">
        <v>1033</v>
      </c>
      <c r="J124" s="40"/>
      <c r="K124" s="55"/>
      <c r="L124" s="96" t="s">
        <v>983</v>
      </c>
      <c r="M124" s="97" t="s">
        <v>1028</v>
      </c>
      <c r="N124" s="155" t="s">
        <v>900</v>
      </c>
      <c r="O124" s="101" t="s">
        <v>901</v>
      </c>
    </row>
    <row r="125" ht="5.25" customHeight="1">
      <c r="A125" s="50"/>
      <c r="B125" s="34" t="s">
        <v>1034</v>
      </c>
      <c r="C125" s="34">
        <f>+C119+1</f>
        <v>22</v>
      </c>
      <c r="D125" s="34" t="s">
        <v>244</v>
      </c>
      <c r="E125" s="34">
        <f>+E124+1</f>
        <v>54</v>
      </c>
      <c r="F125" s="34" t="s">
        <v>245</v>
      </c>
      <c r="G125" s="210">
        <f t="shared" ref="G125:G127" si="23">+G124+1</f>
        <v>130</v>
      </c>
      <c r="H125" s="217" t="s">
        <v>843</v>
      </c>
      <c r="I125" s="217" t="s">
        <v>843</v>
      </c>
      <c r="J125" s="63"/>
      <c r="K125" s="63"/>
      <c r="L125" s="175" t="s">
        <v>983</v>
      </c>
      <c r="M125" s="176" t="s">
        <v>1035</v>
      </c>
      <c r="N125" s="177" t="s">
        <v>1036</v>
      </c>
      <c r="O125" s="178" t="s">
        <v>1037</v>
      </c>
    </row>
    <row r="126" ht="15.75" customHeight="1">
      <c r="A126" s="50"/>
      <c r="B126" s="50"/>
      <c r="C126" s="50"/>
      <c r="D126" s="50"/>
      <c r="E126" s="50"/>
      <c r="F126" s="50"/>
      <c r="G126" s="210">
        <f t="shared" si="23"/>
        <v>131</v>
      </c>
      <c r="H126" s="180" t="s">
        <v>411</v>
      </c>
      <c r="I126" s="271" t="s">
        <v>1038</v>
      </c>
      <c r="J126" s="160"/>
      <c r="K126" s="287"/>
      <c r="L126" s="288" t="s">
        <v>983</v>
      </c>
      <c r="M126" s="289" t="s">
        <v>1028</v>
      </c>
      <c r="N126" s="290" t="s">
        <v>900</v>
      </c>
      <c r="O126" s="291" t="s">
        <v>901</v>
      </c>
    </row>
    <row r="127" ht="5.25" customHeight="1">
      <c r="A127" s="50"/>
      <c r="B127" s="50"/>
      <c r="C127" s="50"/>
      <c r="D127" s="50"/>
      <c r="E127" s="50"/>
      <c r="F127" s="50"/>
      <c r="G127" s="210">
        <f t="shared" si="23"/>
        <v>132</v>
      </c>
      <c r="H127" s="180" t="s">
        <v>413</v>
      </c>
      <c r="I127" s="271" t="s">
        <v>1039</v>
      </c>
      <c r="J127" s="160"/>
      <c r="K127" s="63"/>
      <c r="L127" s="69"/>
      <c r="M127" s="69"/>
      <c r="N127" s="69"/>
      <c r="O127" s="69"/>
    </row>
    <row r="128" ht="5.25" customHeight="1">
      <c r="A128" s="50"/>
      <c r="B128" s="50"/>
      <c r="C128" s="50"/>
      <c r="D128" s="50"/>
      <c r="E128" s="50"/>
      <c r="F128" s="50"/>
      <c r="G128" s="230">
        <f>G127+1</f>
        <v>133</v>
      </c>
      <c r="H128" s="231" t="s">
        <v>791</v>
      </c>
      <c r="I128" s="231" t="s">
        <v>1040</v>
      </c>
      <c r="J128" s="161"/>
      <c r="K128" s="287"/>
      <c r="L128" s="288" t="s">
        <v>983</v>
      </c>
      <c r="M128" s="292" t="s">
        <v>1028</v>
      </c>
      <c r="N128" s="293" t="s">
        <v>900</v>
      </c>
      <c r="O128" s="165" t="s">
        <v>1030</v>
      </c>
    </row>
    <row r="129" ht="5.25" customHeight="1">
      <c r="A129" s="50"/>
      <c r="B129" s="50"/>
      <c r="C129" s="50"/>
      <c r="D129" s="50"/>
      <c r="E129" s="19"/>
      <c r="F129" s="19"/>
      <c r="G129" s="256">
        <f t="shared" ref="G129:G133" si="24">+G128+1</f>
        <v>134</v>
      </c>
      <c r="H129" s="294" t="s">
        <v>798</v>
      </c>
      <c r="I129" s="295" t="s">
        <v>1041</v>
      </c>
      <c r="J129" s="55"/>
      <c r="K129" s="55"/>
      <c r="L129" s="96" t="s">
        <v>983</v>
      </c>
      <c r="M129" s="97" t="s">
        <v>1028</v>
      </c>
      <c r="N129" s="168" t="s">
        <v>900</v>
      </c>
      <c r="O129" s="59" t="s">
        <v>901</v>
      </c>
    </row>
    <row r="130" ht="5.25" customHeight="1">
      <c r="A130" s="50"/>
      <c r="B130" s="50"/>
      <c r="C130" s="50"/>
      <c r="D130" s="50"/>
      <c r="E130" s="206">
        <f>+E125+1</f>
        <v>55</v>
      </c>
      <c r="F130" s="206" t="s">
        <v>1042</v>
      </c>
      <c r="G130" s="254">
        <f t="shared" si="24"/>
        <v>135</v>
      </c>
      <c r="H130" s="217" t="s">
        <v>539</v>
      </c>
      <c r="I130" s="217" t="s">
        <v>1043</v>
      </c>
      <c r="J130" s="255"/>
      <c r="K130" s="63"/>
      <c r="L130" s="175" t="s">
        <v>983</v>
      </c>
      <c r="M130" s="176" t="s">
        <v>1028</v>
      </c>
      <c r="N130" s="155" t="s">
        <v>900</v>
      </c>
      <c r="O130" s="59" t="s">
        <v>901</v>
      </c>
    </row>
    <row r="131" ht="5.25" customHeight="1">
      <c r="A131" s="50"/>
      <c r="B131" s="50"/>
      <c r="C131" s="50"/>
      <c r="D131" s="50"/>
      <c r="E131" s="19"/>
      <c r="F131" s="19"/>
      <c r="G131" s="256">
        <f t="shared" si="24"/>
        <v>136</v>
      </c>
      <c r="H131" s="90" t="s">
        <v>897</v>
      </c>
      <c r="I131" s="90" t="s">
        <v>1044</v>
      </c>
      <c r="J131" s="148"/>
      <c r="K131" s="55"/>
      <c r="L131" s="42" t="s">
        <v>983</v>
      </c>
      <c r="M131" s="44" t="s">
        <v>1045</v>
      </c>
      <c r="N131" s="99" t="s">
        <v>1046</v>
      </c>
      <c r="O131" s="101" t="s">
        <v>1047</v>
      </c>
    </row>
    <row r="132" ht="5.25" customHeight="1">
      <c r="A132" s="50"/>
      <c r="B132" s="50"/>
      <c r="C132" s="50"/>
      <c r="D132" s="50"/>
      <c r="E132" s="206">
        <f>+E130+1</f>
        <v>56</v>
      </c>
      <c r="F132" s="206" t="s">
        <v>1048</v>
      </c>
      <c r="G132" s="254">
        <f t="shared" si="24"/>
        <v>137</v>
      </c>
      <c r="H132" s="217" t="s">
        <v>719</v>
      </c>
      <c r="I132" s="217" t="s">
        <v>1049</v>
      </c>
      <c r="J132" s="137"/>
      <c r="K132" s="63"/>
      <c r="L132" s="64" t="s">
        <v>983</v>
      </c>
      <c r="M132" s="65" t="s">
        <v>1050</v>
      </c>
      <c r="N132" s="66" t="s">
        <v>1051</v>
      </c>
      <c r="O132" s="67" t="s">
        <v>1052</v>
      </c>
    </row>
    <row r="133" ht="5.25" customHeight="1">
      <c r="A133" s="50"/>
      <c r="B133" s="19"/>
      <c r="C133" s="50"/>
      <c r="D133" s="50"/>
      <c r="E133" s="50"/>
      <c r="F133" s="50"/>
      <c r="G133" s="230">
        <f t="shared" si="24"/>
        <v>138</v>
      </c>
      <c r="H133" s="180" t="s">
        <v>784</v>
      </c>
      <c r="I133" s="180" t="s">
        <v>1053</v>
      </c>
      <c r="J133" s="283"/>
      <c r="K133" s="161"/>
      <c r="L133" s="284" t="s">
        <v>983</v>
      </c>
      <c r="M133" s="285">
        <v>1.0</v>
      </c>
      <c r="N133" s="192" t="s">
        <v>1054</v>
      </c>
      <c r="O133" s="187" t="s">
        <v>1022</v>
      </c>
    </row>
    <row r="134" ht="5.25" customHeight="1">
      <c r="A134" s="50"/>
      <c r="B134" s="34" t="s">
        <v>1055</v>
      </c>
      <c r="C134" s="34">
        <f>+C125+1</f>
        <v>23</v>
      </c>
      <c r="D134" s="108" t="s">
        <v>260</v>
      </c>
      <c r="E134" s="34">
        <f>+E132+1</f>
        <v>57</v>
      </c>
      <c r="F134" s="34" t="s">
        <v>262</v>
      </c>
      <c r="G134" s="254">
        <f t="shared" ref="G134:G138" si="25">G133+1</f>
        <v>139</v>
      </c>
      <c r="H134" s="189" t="s">
        <v>159</v>
      </c>
      <c r="I134" s="189" t="s">
        <v>1056</v>
      </c>
      <c r="J134" s="190"/>
      <c r="K134" s="190"/>
      <c r="L134" s="175" t="s">
        <v>983</v>
      </c>
      <c r="M134" s="176" t="s">
        <v>882</v>
      </c>
      <c r="N134" s="177" t="s">
        <v>1057</v>
      </c>
      <c r="O134" s="178" t="s">
        <v>1022</v>
      </c>
    </row>
    <row r="135" ht="5.25" customHeight="1">
      <c r="A135" s="50"/>
      <c r="B135" s="50"/>
      <c r="C135" s="34">
        <f>+C134+1</f>
        <v>24</v>
      </c>
      <c r="D135" s="206" t="s">
        <v>269</v>
      </c>
      <c r="E135" s="34">
        <v>59.0</v>
      </c>
      <c r="F135" s="34" t="s">
        <v>270</v>
      </c>
      <c r="G135" s="242">
        <f t="shared" si="25"/>
        <v>140</v>
      </c>
      <c r="H135" s="217" t="s">
        <v>415</v>
      </c>
      <c r="I135" s="217" t="s">
        <v>1058</v>
      </c>
      <c r="J135" s="255"/>
      <c r="K135" s="63"/>
      <c r="L135" s="175" t="s">
        <v>983</v>
      </c>
      <c r="M135" s="176" t="s">
        <v>1028</v>
      </c>
      <c r="N135" s="155" t="s">
        <v>900</v>
      </c>
      <c r="O135" s="67" t="s">
        <v>1030</v>
      </c>
    </row>
    <row r="136" ht="5.25" customHeight="1">
      <c r="A136" s="50"/>
      <c r="B136" s="50"/>
      <c r="C136" s="50"/>
      <c r="D136" s="50"/>
      <c r="E136" s="50"/>
      <c r="F136" s="50"/>
      <c r="G136" s="230">
        <f t="shared" si="25"/>
        <v>141</v>
      </c>
      <c r="H136" s="180" t="s">
        <v>747</v>
      </c>
      <c r="I136" s="180" t="s">
        <v>747</v>
      </c>
      <c r="J136" s="160"/>
      <c r="K136" s="63"/>
      <c r="L136" s="175" t="s">
        <v>983</v>
      </c>
      <c r="M136" s="176" t="s">
        <v>1028</v>
      </c>
      <c r="N136" s="155" t="s">
        <v>900</v>
      </c>
      <c r="O136" s="67" t="s">
        <v>1030</v>
      </c>
    </row>
    <row r="137" ht="5.25" customHeight="1">
      <c r="A137" s="50"/>
      <c r="B137" s="50"/>
      <c r="C137" s="50"/>
      <c r="D137" s="50"/>
      <c r="E137" s="50"/>
      <c r="F137" s="50"/>
      <c r="G137" s="296">
        <f t="shared" si="25"/>
        <v>142</v>
      </c>
      <c r="H137" s="201" t="s">
        <v>801</v>
      </c>
      <c r="I137" s="90" t="s">
        <v>1059</v>
      </c>
      <c r="J137" s="286"/>
      <c r="K137" s="141"/>
      <c r="L137" s="175" t="s">
        <v>983</v>
      </c>
      <c r="M137" s="176" t="s">
        <v>1028</v>
      </c>
      <c r="N137" s="155" t="s">
        <v>900</v>
      </c>
      <c r="O137" s="67" t="s">
        <v>1030</v>
      </c>
    </row>
    <row r="138" ht="5.25" customHeight="1">
      <c r="A138" s="19"/>
      <c r="B138" s="19"/>
      <c r="C138" s="19"/>
      <c r="D138" s="19"/>
      <c r="E138" s="19"/>
      <c r="F138" s="19"/>
      <c r="G138" s="227">
        <f t="shared" si="25"/>
        <v>143</v>
      </c>
      <c r="H138" s="90" t="s">
        <v>806</v>
      </c>
      <c r="I138" s="90" t="s">
        <v>1060</v>
      </c>
      <c r="J138" s="94"/>
      <c r="K138" s="148"/>
      <c r="L138" s="166" t="s">
        <v>983</v>
      </c>
      <c r="M138" s="167" t="s">
        <v>1061</v>
      </c>
      <c r="N138" s="168" t="s">
        <v>1062</v>
      </c>
      <c r="O138" s="169" t="s">
        <v>1063</v>
      </c>
    </row>
    <row r="139" ht="5.25" customHeight="1">
      <c r="A139" s="297"/>
      <c r="B139" s="297"/>
      <c r="C139" s="298"/>
      <c r="D139" s="299"/>
      <c r="F139" s="299"/>
      <c r="G139" s="299"/>
      <c r="H139" s="300"/>
      <c r="I139" s="300"/>
      <c r="J139" s="301"/>
      <c r="K139" s="301"/>
      <c r="L139" s="302"/>
    </row>
    <row r="140" ht="5.25" customHeight="1">
      <c r="A140" s="297"/>
      <c r="B140" s="297"/>
      <c r="C140" s="298"/>
      <c r="D140" s="299"/>
      <c r="F140" s="299"/>
      <c r="G140" s="299"/>
      <c r="H140" s="300"/>
      <c r="I140" s="300"/>
      <c r="J140" s="301"/>
      <c r="K140" s="301"/>
      <c r="L140" s="302"/>
    </row>
    <row r="141" ht="5.25" customHeight="1">
      <c r="A141" s="297"/>
      <c r="B141" s="297"/>
      <c r="C141" s="298"/>
      <c r="D141" s="299"/>
      <c r="F141" s="299"/>
      <c r="G141" s="299"/>
      <c r="H141" s="300"/>
      <c r="I141" s="300"/>
      <c r="J141" s="301"/>
      <c r="K141" s="301"/>
      <c r="L141" s="302"/>
    </row>
    <row r="142" ht="5.25" customHeight="1">
      <c r="A142" s="297"/>
      <c r="B142" s="297"/>
      <c r="C142" s="297"/>
      <c r="D142" s="299"/>
      <c r="F142" s="299"/>
      <c r="G142" s="299"/>
      <c r="H142" s="300"/>
      <c r="I142" s="300"/>
      <c r="J142" s="301"/>
      <c r="K142" s="301"/>
      <c r="L142" s="302"/>
    </row>
    <row r="143" ht="5.25" customHeight="1">
      <c r="D143" s="299"/>
      <c r="F143" s="299"/>
      <c r="G143" s="299"/>
      <c r="H143" s="300"/>
      <c r="I143" s="300"/>
      <c r="J143" s="301"/>
      <c r="K143" s="301"/>
      <c r="L143" s="302"/>
    </row>
  </sheetData>
  <mergeCells count="142">
    <mergeCell ref="I63:I66"/>
    <mergeCell ref="I71:I72"/>
    <mergeCell ref="G69:G70"/>
    <mergeCell ref="E106:E107"/>
    <mergeCell ref="E108:E109"/>
    <mergeCell ref="I86:I89"/>
    <mergeCell ref="F113:F114"/>
    <mergeCell ref="F115:F118"/>
    <mergeCell ref="E111:E112"/>
    <mergeCell ref="F111:F112"/>
    <mergeCell ref="F125:F129"/>
    <mergeCell ref="E125:E129"/>
    <mergeCell ref="E113:E114"/>
    <mergeCell ref="E115:E118"/>
    <mergeCell ref="N126:N127"/>
    <mergeCell ref="L126:L127"/>
    <mergeCell ref="M126:M127"/>
    <mergeCell ref="F119:F123"/>
    <mergeCell ref="O126:O127"/>
    <mergeCell ref="E119:E123"/>
    <mergeCell ref="D12:D18"/>
    <mergeCell ref="D19:D28"/>
    <mergeCell ref="D9:D11"/>
    <mergeCell ref="D33:D36"/>
    <mergeCell ref="D29:D32"/>
    <mergeCell ref="D38:D50"/>
    <mergeCell ref="D3:D8"/>
    <mergeCell ref="A51:A107"/>
    <mergeCell ref="A108:A138"/>
    <mergeCell ref="A3:A50"/>
    <mergeCell ref="B51:B61"/>
    <mergeCell ref="C59:C61"/>
    <mergeCell ref="C51:C58"/>
    <mergeCell ref="B62:B73"/>
    <mergeCell ref="D59:D61"/>
    <mergeCell ref="D51:D58"/>
    <mergeCell ref="B74:B81"/>
    <mergeCell ref="B82:B107"/>
    <mergeCell ref="B27:B37"/>
    <mergeCell ref="B38:B50"/>
    <mergeCell ref="C38:C50"/>
    <mergeCell ref="H1:H2"/>
    <mergeCell ref="G1:G2"/>
    <mergeCell ref="E1:E2"/>
    <mergeCell ref="F1:F2"/>
    <mergeCell ref="A1:A2"/>
    <mergeCell ref="L1:L2"/>
    <mergeCell ref="K1:K2"/>
    <mergeCell ref="J1:J2"/>
    <mergeCell ref="D1:D2"/>
    <mergeCell ref="I1:I2"/>
    <mergeCell ref="F130:F131"/>
    <mergeCell ref="F132:F133"/>
    <mergeCell ref="F135:F138"/>
    <mergeCell ref="E135:E138"/>
    <mergeCell ref="E34:E35"/>
    <mergeCell ref="F34:F35"/>
    <mergeCell ref="F55:F56"/>
    <mergeCell ref="F57:F58"/>
    <mergeCell ref="F62:F66"/>
    <mergeCell ref="E130:E131"/>
    <mergeCell ref="E132:E133"/>
    <mergeCell ref="C91:C101"/>
    <mergeCell ref="D91:D101"/>
    <mergeCell ref="C74:C76"/>
    <mergeCell ref="D74:D76"/>
    <mergeCell ref="C102:C107"/>
    <mergeCell ref="D102:D107"/>
    <mergeCell ref="C62:C73"/>
    <mergeCell ref="C77:C78"/>
    <mergeCell ref="C82:C90"/>
    <mergeCell ref="C79:C81"/>
    <mergeCell ref="D79:D81"/>
    <mergeCell ref="D82:D90"/>
    <mergeCell ref="D62:D73"/>
    <mergeCell ref="D77:D78"/>
    <mergeCell ref="C111:C114"/>
    <mergeCell ref="C108:C110"/>
    <mergeCell ref="D135:D138"/>
    <mergeCell ref="C135:C138"/>
    <mergeCell ref="D115:D118"/>
    <mergeCell ref="D119:D124"/>
    <mergeCell ref="C125:C133"/>
    <mergeCell ref="D125:D133"/>
    <mergeCell ref="C115:C118"/>
    <mergeCell ref="B119:B124"/>
    <mergeCell ref="B125:B133"/>
    <mergeCell ref="B134:B138"/>
    <mergeCell ref="B108:B118"/>
    <mergeCell ref="D111:D114"/>
    <mergeCell ref="C119:C124"/>
    <mergeCell ref="D108:D110"/>
    <mergeCell ref="E24:E26"/>
    <mergeCell ref="E19:E23"/>
    <mergeCell ref="F13:F15"/>
    <mergeCell ref="F16:F18"/>
    <mergeCell ref="F19:F23"/>
    <mergeCell ref="E13:E15"/>
    <mergeCell ref="E16:E18"/>
    <mergeCell ref="F5:F7"/>
    <mergeCell ref="E5:E7"/>
    <mergeCell ref="C19:C28"/>
    <mergeCell ref="C29:C32"/>
    <mergeCell ref="C12:C18"/>
    <mergeCell ref="B3:B26"/>
    <mergeCell ref="C1:C2"/>
    <mergeCell ref="C3:C8"/>
    <mergeCell ref="B1:B2"/>
    <mergeCell ref="C9:C11"/>
    <mergeCell ref="C33:C36"/>
    <mergeCell ref="E91:E98"/>
    <mergeCell ref="F91:F98"/>
    <mergeCell ref="E53:E54"/>
    <mergeCell ref="E51:E52"/>
    <mergeCell ref="E55:E56"/>
    <mergeCell ref="F106:F107"/>
    <mergeCell ref="F108:F109"/>
    <mergeCell ref="E82:E85"/>
    <mergeCell ref="F82:F85"/>
    <mergeCell ref="E79:E80"/>
    <mergeCell ref="F79:F80"/>
    <mergeCell ref="F86:F89"/>
    <mergeCell ref="E86:E89"/>
    <mergeCell ref="E102:E105"/>
    <mergeCell ref="F102:F105"/>
    <mergeCell ref="E57:E58"/>
    <mergeCell ref="E62:E66"/>
    <mergeCell ref="E99:E100"/>
    <mergeCell ref="F99:F100"/>
    <mergeCell ref="E69:E73"/>
    <mergeCell ref="F69:F73"/>
    <mergeCell ref="F53:F54"/>
    <mergeCell ref="F51:F52"/>
    <mergeCell ref="F38:F46"/>
    <mergeCell ref="F47:F50"/>
    <mergeCell ref="F24:F26"/>
    <mergeCell ref="F27:F28"/>
    <mergeCell ref="E27:E28"/>
    <mergeCell ref="E38:E46"/>
    <mergeCell ref="E47:E50"/>
    <mergeCell ref="E30:E32"/>
    <mergeCell ref="F30:F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43"/>
    <col customWidth="1" min="2" max="2" width="59.14"/>
    <col customWidth="1" min="3" max="26" width="8.71"/>
  </cols>
  <sheetData>
    <row r="1" ht="24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>
      <c r="A2" s="4">
        <v>1.0</v>
      </c>
      <c r="B2" s="6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>
      <c r="A3" s="4">
        <v>2.0</v>
      </c>
      <c r="B3" s="6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4">
        <v>3.0</v>
      </c>
      <c r="B4" s="6" t="s">
        <v>10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>
      <c r="A5" s="4">
        <v>4.0</v>
      </c>
      <c r="B5" s="6" t="s">
        <v>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>
      <c r="A6" s="4">
        <v>5.0</v>
      </c>
      <c r="B6" s="6" t="s">
        <v>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>
      <c r="A7" s="4">
        <v>6.0</v>
      </c>
      <c r="B7" s="6" t="s">
        <v>14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4">
        <v>7.0</v>
      </c>
      <c r="B8" s="6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>
      <c r="A9" s="4">
        <v>8.0</v>
      </c>
      <c r="B9" s="6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>
      <c r="A10" s="4">
        <v>9.0</v>
      </c>
      <c r="B10" s="6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>
      <c r="A11" s="4">
        <v>10.0</v>
      </c>
      <c r="B11" s="6" t="s">
        <v>19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>
      <c r="A12" s="4">
        <v>11.0</v>
      </c>
      <c r="B12" s="6" t="s">
        <v>21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>
      <c r="A13" s="4">
        <v>12.0</v>
      </c>
      <c r="B13" s="6" t="s">
        <v>22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>
      <c r="A14" s="4">
        <v>13.0</v>
      </c>
      <c r="B14" s="6" t="s">
        <v>23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>
      <c r="A15" s="4">
        <v>14.0</v>
      </c>
      <c r="B15" s="6" t="s">
        <v>24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>
      <c r="A16" s="4">
        <v>15.0</v>
      </c>
      <c r="B16" s="6" t="s">
        <v>25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0.25" customHeight="1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0.25" customHeight="1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50.25" customHeight="1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50.25" customHeight="1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50.25" customHeight="1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</sheetData>
  <autoFilter ref="$A$1:$B$2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5.14"/>
    <col customWidth="1" min="2" max="2" width="5.71"/>
    <col customWidth="1" min="3" max="3" width="59.57"/>
    <col customWidth="1" hidden="1" min="4" max="4" width="16.71"/>
    <col customWidth="1" min="5" max="5" width="12.57"/>
    <col customWidth="1" min="6" max="6" width="15.29"/>
    <col customWidth="1" hidden="1" min="7" max="7" width="36.57"/>
    <col customWidth="1" hidden="1" min="8" max="10" width="41.14"/>
    <col customWidth="1" min="11" max="11" width="44.57"/>
    <col customWidth="1" min="12" max="14" width="11.43"/>
    <col customWidth="1" min="15" max="15" width="13.57"/>
    <col customWidth="1" min="16" max="19" width="11.43"/>
    <col customWidth="1" min="20" max="25" width="10.71"/>
  </cols>
  <sheetData>
    <row r="1" ht="14.2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2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</row>
    <row r="2" ht="114.0" customHeight="1">
      <c r="A2" s="74" t="s">
        <v>97</v>
      </c>
      <c r="B2" s="76" t="s">
        <v>102</v>
      </c>
      <c r="C2" s="78" t="s">
        <v>12</v>
      </c>
      <c r="D2" s="74" t="s">
        <v>110</v>
      </c>
      <c r="E2" s="80" t="s">
        <v>111</v>
      </c>
      <c r="F2" s="74" t="s">
        <v>113</v>
      </c>
      <c r="G2" s="78" t="s">
        <v>114</v>
      </c>
      <c r="H2" s="78" t="s">
        <v>115</v>
      </c>
      <c r="I2" s="78" t="s">
        <v>116</v>
      </c>
      <c r="J2" s="78" t="s">
        <v>117</v>
      </c>
      <c r="K2" s="78" t="s">
        <v>118</v>
      </c>
      <c r="L2" s="82" t="s">
        <v>119</v>
      </c>
      <c r="M2" s="82" t="s">
        <v>121</v>
      </c>
      <c r="N2" s="82" t="s">
        <v>122</v>
      </c>
      <c r="O2" s="82" t="s">
        <v>123</v>
      </c>
      <c r="P2" s="82"/>
      <c r="Q2" s="82"/>
      <c r="R2" s="82"/>
      <c r="S2" s="82"/>
      <c r="T2" s="70"/>
      <c r="U2" s="70"/>
      <c r="V2" s="70"/>
      <c r="W2" s="70"/>
      <c r="X2" s="70"/>
      <c r="Y2" s="70"/>
    </row>
    <row r="3" ht="14.25" customHeight="1">
      <c r="A3" s="84" t="s">
        <v>129</v>
      </c>
      <c r="B3" s="86">
        <v>122.0</v>
      </c>
      <c r="C3" s="89" t="s">
        <v>134</v>
      </c>
      <c r="D3" s="91" t="s">
        <v>140</v>
      </c>
      <c r="E3" s="92" t="s">
        <v>146</v>
      </c>
      <c r="F3" s="91" t="s">
        <v>146</v>
      </c>
      <c r="G3" s="93" t="s">
        <v>150</v>
      </c>
      <c r="H3" s="93" t="s">
        <v>156</v>
      </c>
      <c r="I3" s="93"/>
      <c r="J3" s="93"/>
      <c r="K3" s="93" t="s">
        <v>40</v>
      </c>
      <c r="L3" s="95"/>
      <c r="M3" s="95"/>
      <c r="N3" s="95"/>
      <c r="O3" s="95"/>
      <c r="P3" s="95"/>
      <c r="Q3" s="95"/>
      <c r="R3" s="95"/>
      <c r="S3" s="95"/>
      <c r="T3" s="70"/>
      <c r="U3" s="70"/>
      <c r="V3" s="70"/>
      <c r="W3" s="70"/>
      <c r="X3" s="70"/>
      <c r="Y3" s="70"/>
    </row>
    <row r="4" ht="14.25" customHeight="1">
      <c r="A4" s="84" t="s">
        <v>129</v>
      </c>
      <c r="B4" s="86">
        <v>141.0</v>
      </c>
      <c r="C4" s="89" t="s">
        <v>159</v>
      </c>
      <c r="D4" s="91" t="s">
        <v>140</v>
      </c>
      <c r="E4" s="92" t="s">
        <v>146</v>
      </c>
      <c r="F4" s="91" t="s">
        <v>146</v>
      </c>
      <c r="G4" s="93" t="s">
        <v>162</v>
      </c>
      <c r="H4" s="93" t="s">
        <v>166</v>
      </c>
      <c r="I4" s="93"/>
      <c r="J4" s="93"/>
      <c r="K4" s="93" t="s">
        <v>40</v>
      </c>
      <c r="L4" s="95"/>
      <c r="M4" s="95"/>
      <c r="N4" s="95"/>
      <c r="O4" s="95"/>
      <c r="P4" s="95"/>
      <c r="Q4" s="95"/>
      <c r="R4" s="95"/>
      <c r="S4" s="95"/>
      <c r="T4" s="70"/>
      <c r="U4" s="70"/>
      <c r="V4" s="70"/>
      <c r="W4" s="70"/>
      <c r="X4" s="70"/>
      <c r="Y4" s="70"/>
    </row>
    <row r="5" ht="14.25" customHeight="1">
      <c r="A5" s="84" t="s">
        <v>129</v>
      </c>
      <c r="B5" s="98">
        <v>28.0</v>
      </c>
      <c r="C5" s="100" t="s">
        <v>169</v>
      </c>
      <c r="D5" s="91" t="s">
        <v>140</v>
      </c>
      <c r="E5" s="92" t="s">
        <v>146</v>
      </c>
      <c r="F5" s="102" t="s">
        <v>174</v>
      </c>
      <c r="G5" s="93" t="s">
        <v>179</v>
      </c>
      <c r="H5" s="103" t="s">
        <v>183</v>
      </c>
      <c r="I5" s="103"/>
      <c r="J5" s="93"/>
      <c r="K5" s="93" t="s">
        <v>188</v>
      </c>
      <c r="L5" s="95">
        <v>1.0</v>
      </c>
      <c r="M5" s="95">
        <v>1.0</v>
      </c>
      <c r="N5" s="95">
        <v>1.0</v>
      </c>
      <c r="O5" s="95">
        <v>1.0</v>
      </c>
      <c r="P5" s="95"/>
      <c r="Q5" s="95"/>
      <c r="R5" s="95"/>
      <c r="S5" s="95"/>
      <c r="T5" s="70"/>
      <c r="U5" s="70"/>
      <c r="V5" s="70"/>
      <c r="W5" s="70"/>
      <c r="X5" s="70"/>
      <c r="Y5" s="70"/>
    </row>
    <row r="6" ht="14.25" customHeight="1">
      <c r="A6" s="84" t="s">
        <v>129</v>
      </c>
      <c r="B6" s="98">
        <v>29.0</v>
      </c>
      <c r="C6" s="100" t="s">
        <v>190</v>
      </c>
      <c r="D6" s="91" t="s">
        <v>140</v>
      </c>
      <c r="E6" s="92" t="s">
        <v>146</v>
      </c>
      <c r="F6" s="102" t="s">
        <v>174</v>
      </c>
      <c r="G6" s="93" t="s">
        <v>179</v>
      </c>
      <c r="H6" s="103" t="s">
        <v>194</v>
      </c>
      <c r="I6" s="103"/>
      <c r="J6" s="93"/>
      <c r="K6" s="93" t="s">
        <v>188</v>
      </c>
      <c r="L6" s="95">
        <v>1.0</v>
      </c>
      <c r="M6" s="95">
        <v>1.0</v>
      </c>
      <c r="N6" s="95">
        <v>1.0</v>
      </c>
      <c r="O6" s="95">
        <v>1.0</v>
      </c>
      <c r="P6" s="95"/>
      <c r="Q6" s="95"/>
      <c r="R6" s="95"/>
      <c r="S6" s="95"/>
      <c r="T6" s="70"/>
      <c r="U6" s="70"/>
      <c r="V6" s="70"/>
      <c r="W6" s="70"/>
      <c r="X6" s="70"/>
      <c r="Y6" s="70"/>
    </row>
    <row r="7" ht="14.25" customHeight="1">
      <c r="A7" s="84" t="s">
        <v>129</v>
      </c>
      <c r="B7" s="98">
        <v>68.0</v>
      </c>
      <c r="C7" s="100" t="s">
        <v>195</v>
      </c>
      <c r="D7" s="91" t="s">
        <v>140</v>
      </c>
      <c r="E7" s="92" t="s">
        <v>146</v>
      </c>
      <c r="F7" s="102" t="s">
        <v>174</v>
      </c>
      <c r="G7" s="93" t="s">
        <v>196</v>
      </c>
      <c r="H7" s="93" t="s">
        <v>198</v>
      </c>
      <c r="I7" s="93"/>
      <c r="J7" s="93" t="s">
        <v>199</v>
      </c>
      <c r="K7" s="93" t="s">
        <v>200</v>
      </c>
      <c r="L7" s="95"/>
      <c r="M7" s="95"/>
      <c r="N7" s="95"/>
      <c r="O7" s="95"/>
      <c r="P7" s="95"/>
      <c r="Q7" s="95"/>
      <c r="R7" s="95"/>
      <c r="S7" s="95"/>
      <c r="T7" s="70"/>
      <c r="U7" s="70"/>
      <c r="V7" s="70"/>
      <c r="W7" s="70"/>
      <c r="X7" s="70"/>
      <c r="Y7" s="70"/>
    </row>
    <row r="8" ht="14.25" customHeight="1">
      <c r="A8" s="84" t="s">
        <v>129</v>
      </c>
      <c r="B8" s="98">
        <v>69.0</v>
      </c>
      <c r="C8" s="100" t="s">
        <v>202</v>
      </c>
      <c r="D8" s="91" t="s">
        <v>140</v>
      </c>
      <c r="E8" s="92" t="s">
        <v>146</v>
      </c>
      <c r="F8" s="102" t="s">
        <v>174</v>
      </c>
      <c r="G8" s="93" t="s">
        <v>203</v>
      </c>
      <c r="H8" s="93" t="s">
        <v>204</v>
      </c>
      <c r="I8" s="93"/>
      <c r="J8" s="93" t="s">
        <v>199</v>
      </c>
      <c r="K8" s="93" t="s">
        <v>200</v>
      </c>
      <c r="L8" s="95"/>
      <c r="M8" s="95"/>
      <c r="N8" s="95"/>
      <c r="O8" s="95"/>
      <c r="P8" s="95"/>
      <c r="Q8" s="95"/>
      <c r="R8" s="95"/>
      <c r="S8" s="95"/>
      <c r="T8" s="70"/>
      <c r="U8" s="70"/>
      <c r="V8" s="70"/>
      <c r="W8" s="70"/>
      <c r="X8" s="70"/>
      <c r="Y8" s="70"/>
    </row>
    <row r="9" ht="14.25" customHeight="1">
      <c r="A9" s="84" t="s">
        <v>129</v>
      </c>
      <c r="B9" s="98">
        <v>30.0</v>
      </c>
      <c r="C9" s="105" t="s">
        <v>205</v>
      </c>
      <c r="D9" s="91" t="s">
        <v>140</v>
      </c>
      <c r="E9" s="92" t="s">
        <v>146</v>
      </c>
      <c r="F9" s="107" t="s">
        <v>207</v>
      </c>
      <c r="G9" s="93" t="s">
        <v>214</v>
      </c>
      <c r="H9" s="93" t="s">
        <v>217</v>
      </c>
      <c r="I9" s="93"/>
      <c r="J9" s="93" t="s">
        <v>219</v>
      </c>
      <c r="K9" s="93" t="s">
        <v>220</v>
      </c>
      <c r="L9" s="95"/>
      <c r="M9" s="95"/>
      <c r="N9" s="95"/>
      <c r="O9" s="95"/>
      <c r="P9" s="95"/>
      <c r="Q9" s="95"/>
      <c r="R9" s="95"/>
      <c r="S9" s="95"/>
      <c r="T9" s="70"/>
      <c r="U9" s="70"/>
      <c r="V9" s="70"/>
      <c r="W9" s="70"/>
      <c r="X9" s="70"/>
      <c r="Y9" s="70"/>
    </row>
    <row r="10" ht="14.25" customHeight="1">
      <c r="A10" s="84" t="s">
        <v>129</v>
      </c>
      <c r="B10" s="98">
        <v>44.0</v>
      </c>
      <c r="C10" s="105" t="s">
        <v>222</v>
      </c>
      <c r="D10" s="91" t="s">
        <v>140</v>
      </c>
      <c r="E10" s="92" t="s">
        <v>146</v>
      </c>
      <c r="F10" s="107" t="s">
        <v>207</v>
      </c>
      <c r="G10" s="93" t="s">
        <v>223</v>
      </c>
      <c r="H10" s="93" t="s">
        <v>228</v>
      </c>
      <c r="I10" s="93"/>
      <c r="J10" s="93" t="s">
        <v>229</v>
      </c>
      <c r="K10" s="112" t="s">
        <v>230</v>
      </c>
      <c r="L10" s="95"/>
      <c r="M10" s="95"/>
      <c r="N10" s="95"/>
      <c r="O10" s="95"/>
      <c r="P10" s="95"/>
      <c r="Q10" s="95"/>
      <c r="R10" s="95"/>
      <c r="S10" s="95"/>
      <c r="T10" s="70"/>
      <c r="U10" s="70"/>
      <c r="V10" s="70"/>
      <c r="W10" s="70"/>
      <c r="X10" s="70"/>
      <c r="Y10" s="70"/>
    </row>
    <row r="11" ht="14.25" customHeight="1">
      <c r="A11" s="84" t="s">
        <v>129</v>
      </c>
      <c r="B11" s="98">
        <v>45.0</v>
      </c>
      <c r="C11" s="105" t="s">
        <v>237</v>
      </c>
      <c r="D11" s="91" t="s">
        <v>140</v>
      </c>
      <c r="E11" s="92" t="s">
        <v>146</v>
      </c>
      <c r="F11" s="107" t="s">
        <v>207</v>
      </c>
      <c r="G11" s="93" t="s">
        <v>223</v>
      </c>
      <c r="H11" s="93" t="s">
        <v>243</v>
      </c>
      <c r="I11" s="93"/>
      <c r="J11" s="93" t="s">
        <v>229</v>
      </c>
      <c r="K11" s="112" t="s">
        <v>230</v>
      </c>
      <c r="L11" s="95"/>
      <c r="M11" s="95"/>
      <c r="N11" s="95"/>
      <c r="O11" s="95"/>
      <c r="P11" s="95"/>
      <c r="Q11" s="95"/>
      <c r="R11" s="95"/>
      <c r="S11" s="95"/>
      <c r="T11" s="70"/>
      <c r="U11" s="70"/>
      <c r="V11" s="70"/>
      <c r="W11" s="70"/>
      <c r="X11" s="70"/>
      <c r="Y11" s="70"/>
    </row>
    <row r="12" ht="14.25" customHeight="1">
      <c r="A12" s="84" t="s">
        <v>129</v>
      </c>
      <c r="B12" s="86">
        <v>78.0</v>
      </c>
      <c r="C12" s="105" t="s">
        <v>247</v>
      </c>
      <c r="D12" s="91" t="s">
        <v>140</v>
      </c>
      <c r="E12" s="92" t="s">
        <v>146</v>
      </c>
      <c r="F12" s="107" t="s">
        <v>207</v>
      </c>
      <c r="G12" s="93" t="s">
        <v>248</v>
      </c>
      <c r="H12" s="93" t="s">
        <v>250</v>
      </c>
      <c r="I12" s="93"/>
      <c r="J12" s="93" t="s">
        <v>252</v>
      </c>
      <c r="K12" s="93" t="s">
        <v>253</v>
      </c>
      <c r="L12" s="95"/>
      <c r="M12" s="95"/>
      <c r="N12" s="95"/>
      <c r="O12" s="95"/>
      <c r="P12" s="95"/>
      <c r="Q12" s="95"/>
      <c r="R12" s="95"/>
      <c r="S12" s="95"/>
      <c r="T12" s="70"/>
      <c r="U12" s="70"/>
      <c r="V12" s="70"/>
      <c r="W12" s="70"/>
      <c r="X12" s="70"/>
      <c r="Y12" s="70"/>
    </row>
    <row r="13" ht="14.25" customHeight="1">
      <c r="A13" s="84" t="s">
        <v>129</v>
      </c>
      <c r="B13" s="86">
        <v>80.0</v>
      </c>
      <c r="C13" s="105" t="s">
        <v>256</v>
      </c>
      <c r="D13" s="91" t="s">
        <v>140</v>
      </c>
      <c r="E13" s="92" t="s">
        <v>146</v>
      </c>
      <c r="F13" s="107" t="s">
        <v>207</v>
      </c>
      <c r="G13" s="93" t="s">
        <v>257</v>
      </c>
      <c r="H13" s="93" t="s">
        <v>258</v>
      </c>
      <c r="I13" s="93"/>
      <c r="J13" s="93" t="s">
        <v>252</v>
      </c>
      <c r="K13" s="93" t="s">
        <v>261</v>
      </c>
      <c r="L13" s="95"/>
      <c r="M13" s="95"/>
      <c r="N13" s="95"/>
      <c r="O13" s="95"/>
      <c r="P13" s="95"/>
      <c r="Q13" s="95"/>
      <c r="R13" s="95"/>
      <c r="S13" s="95"/>
      <c r="T13" s="70"/>
      <c r="U13" s="70"/>
      <c r="V13" s="70"/>
      <c r="W13" s="70"/>
      <c r="X13" s="70"/>
      <c r="Y13" s="70"/>
    </row>
    <row r="14" ht="14.25" customHeight="1">
      <c r="A14" s="84" t="s">
        <v>129</v>
      </c>
      <c r="B14" s="86">
        <v>81.0</v>
      </c>
      <c r="C14" s="105" t="s">
        <v>263</v>
      </c>
      <c r="D14" s="91" t="s">
        <v>140</v>
      </c>
      <c r="E14" s="92" t="s">
        <v>146</v>
      </c>
      <c r="F14" s="107" t="s">
        <v>207</v>
      </c>
      <c r="G14" s="93" t="s">
        <v>257</v>
      </c>
      <c r="H14" s="93" t="s">
        <v>267</v>
      </c>
      <c r="I14" s="93"/>
      <c r="J14" s="93" t="s">
        <v>252</v>
      </c>
      <c r="K14" s="93" t="s">
        <v>261</v>
      </c>
      <c r="L14" s="95"/>
      <c r="M14" s="95"/>
      <c r="N14" s="95"/>
      <c r="O14" s="95"/>
      <c r="P14" s="95"/>
      <c r="Q14" s="95"/>
      <c r="R14" s="95"/>
      <c r="S14" s="95"/>
      <c r="T14" s="70"/>
      <c r="U14" s="70"/>
      <c r="V14" s="70"/>
      <c r="W14" s="70"/>
      <c r="X14" s="70"/>
      <c r="Y14" s="70"/>
    </row>
    <row r="15" ht="14.25" customHeight="1">
      <c r="A15" s="84" t="s">
        <v>129</v>
      </c>
      <c r="B15" s="86">
        <v>77.0</v>
      </c>
      <c r="C15" s="119" t="s">
        <v>272</v>
      </c>
      <c r="D15" s="91" t="s">
        <v>274</v>
      </c>
      <c r="E15" s="92" t="s">
        <v>275</v>
      </c>
      <c r="F15" s="91" t="s">
        <v>146</v>
      </c>
      <c r="G15" s="91"/>
      <c r="H15" s="93" t="s">
        <v>276</v>
      </c>
      <c r="I15" s="93"/>
      <c r="J15" s="93" t="s">
        <v>252</v>
      </c>
      <c r="K15" s="93"/>
      <c r="L15" s="95"/>
      <c r="M15" s="95"/>
      <c r="N15" s="95"/>
      <c r="O15" s="95"/>
      <c r="P15" s="95"/>
      <c r="Q15" s="95"/>
      <c r="R15" s="95"/>
      <c r="S15" s="95"/>
      <c r="T15" s="70"/>
      <c r="U15" s="70"/>
      <c r="V15" s="70"/>
      <c r="W15" s="70"/>
      <c r="X15" s="70"/>
      <c r="Y15" s="70"/>
    </row>
    <row r="16" ht="14.25" customHeight="1">
      <c r="A16" s="84" t="s">
        <v>129</v>
      </c>
      <c r="B16" s="86">
        <v>84.0</v>
      </c>
      <c r="C16" s="119" t="s">
        <v>277</v>
      </c>
      <c r="D16" s="91" t="s">
        <v>274</v>
      </c>
      <c r="E16" s="92" t="s">
        <v>275</v>
      </c>
      <c r="F16" s="91" t="s">
        <v>146</v>
      </c>
      <c r="G16" s="91"/>
      <c r="H16" s="93" t="s">
        <v>278</v>
      </c>
      <c r="I16" s="93"/>
      <c r="J16" s="93"/>
      <c r="K16" s="93"/>
      <c r="L16" s="95"/>
      <c r="M16" s="95"/>
      <c r="N16" s="95"/>
      <c r="O16" s="95"/>
      <c r="P16" s="95"/>
      <c r="Q16" s="95"/>
      <c r="R16" s="95"/>
      <c r="S16" s="95"/>
      <c r="T16" s="70"/>
      <c r="U16" s="70"/>
      <c r="V16" s="70"/>
      <c r="W16" s="70"/>
      <c r="X16" s="70"/>
      <c r="Y16" s="70"/>
    </row>
    <row r="17" ht="14.25" customHeight="1">
      <c r="A17" s="84" t="s">
        <v>129</v>
      </c>
      <c r="B17" s="86">
        <v>85.0</v>
      </c>
      <c r="C17" s="119" t="s">
        <v>279</v>
      </c>
      <c r="D17" s="91" t="s">
        <v>274</v>
      </c>
      <c r="E17" s="92" t="s">
        <v>275</v>
      </c>
      <c r="F17" s="91" t="s">
        <v>146</v>
      </c>
      <c r="G17" s="91"/>
      <c r="H17" s="93" t="s">
        <v>280</v>
      </c>
      <c r="I17" s="93"/>
      <c r="J17" s="93"/>
      <c r="K17" s="93" t="s">
        <v>282</v>
      </c>
      <c r="L17" s="95"/>
      <c r="M17" s="95"/>
      <c r="N17" s="95"/>
      <c r="O17" s="95"/>
      <c r="P17" s="95"/>
      <c r="Q17" s="95"/>
      <c r="R17" s="95"/>
      <c r="S17" s="95"/>
      <c r="T17" s="70"/>
      <c r="U17" s="70"/>
      <c r="V17" s="70"/>
      <c r="W17" s="70"/>
      <c r="X17" s="70"/>
      <c r="Y17" s="70"/>
    </row>
    <row r="18" ht="14.25" customHeight="1">
      <c r="A18" s="127" t="s">
        <v>129</v>
      </c>
      <c r="B18" s="98">
        <v>4.0</v>
      </c>
      <c r="C18" s="119" t="s">
        <v>80</v>
      </c>
      <c r="D18" s="91" t="s">
        <v>274</v>
      </c>
      <c r="E18" s="92" t="s">
        <v>275</v>
      </c>
      <c r="F18" s="128" t="s">
        <v>146</v>
      </c>
      <c r="G18" s="128"/>
      <c r="H18" s="93" t="s">
        <v>291</v>
      </c>
      <c r="I18" s="93"/>
      <c r="J18" s="112" t="s">
        <v>49</v>
      </c>
      <c r="K18" s="72"/>
      <c r="L18" s="95"/>
      <c r="M18" s="95"/>
      <c r="N18" s="95"/>
      <c r="O18" s="95"/>
      <c r="P18" s="95"/>
      <c r="Q18" s="95"/>
      <c r="R18" s="95"/>
      <c r="S18" s="95"/>
      <c r="T18" s="70"/>
      <c r="U18" s="70"/>
      <c r="V18" s="70"/>
      <c r="W18" s="70"/>
      <c r="X18" s="70"/>
      <c r="Y18" s="70"/>
    </row>
    <row r="19" ht="14.25" customHeight="1">
      <c r="A19" s="84" t="s">
        <v>129</v>
      </c>
      <c r="B19" s="98">
        <v>20.0</v>
      </c>
      <c r="C19" s="119" t="s">
        <v>293</v>
      </c>
      <c r="D19" s="91" t="s">
        <v>274</v>
      </c>
      <c r="E19" s="92" t="s">
        <v>275</v>
      </c>
      <c r="F19" s="91" t="s">
        <v>146</v>
      </c>
      <c r="G19" s="91"/>
      <c r="H19" s="93" t="s">
        <v>294</v>
      </c>
      <c r="I19" s="93"/>
      <c r="J19" s="93"/>
      <c r="K19" s="112" t="s">
        <v>296</v>
      </c>
      <c r="L19" s="95"/>
      <c r="M19" s="95"/>
      <c r="N19" s="95"/>
      <c r="O19" s="95"/>
      <c r="P19" s="95"/>
      <c r="Q19" s="95"/>
      <c r="R19" s="95"/>
      <c r="S19" s="95"/>
      <c r="T19" s="70"/>
      <c r="U19" s="70"/>
      <c r="V19" s="70"/>
      <c r="W19" s="70"/>
      <c r="X19" s="70"/>
      <c r="Y19" s="70"/>
    </row>
    <row r="20" ht="14.25" customHeight="1">
      <c r="A20" s="84" t="s">
        <v>129</v>
      </c>
      <c r="B20" s="98">
        <v>21.0</v>
      </c>
      <c r="C20" s="119" t="s">
        <v>298</v>
      </c>
      <c r="D20" s="91" t="s">
        <v>274</v>
      </c>
      <c r="E20" s="92" t="s">
        <v>275</v>
      </c>
      <c r="F20" s="91" t="s">
        <v>146</v>
      </c>
      <c r="G20" s="91"/>
      <c r="H20" s="93" t="s">
        <v>299</v>
      </c>
      <c r="I20" s="93"/>
      <c r="J20" s="93"/>
      <c r="K20" s="112" t="s">
        <v>296</v>
      </c>
      <c r="L20" s="95"/>
      <c r="M20" s="95"/>
      <c r="N20" s="95"/>
      <c r="O20" s="95"/>
      <c r="P20" s="95"/>
      <c r="Q20" s="95"/>
      <c r="R20" s="95"/>
      <c r="S20" s="95"/>
      <c r="T20" s="70"/>
      <c r="U20" s="70"/>
      <c r="V20" s="70"/>
      <c r="W20" s="70"/>
      <c r="X20" s="70"/>
      <c r="Y20" s="70"/>
    </row>
    <row r="21" ht="14.25" customHeight="1">
      <c r="A21" s="127" t="s">
        <v>129</v>
      </c>
      <c r="B21" s="98">
        <v>25.0</v>
      </c>
      <c r="C21" s="119" t="s">
        <v>300</v>
      </c>
      <c r="D21" s="91" t="s">
        <v>274</v>
      </c>
      <c r="E21" s="92" t="s">
        <v>275</v>
      </c>
      <c r="F21" s="128" t="s">
        <v>146</v>
      </c>
      <c r="G21" s="128"/>
      <c r="H21" s="93" t="s">
        <v>301</v>
      </c>
      <c r="I21" s="93"/>
      <c r="J21" s="93"/>
      <c r="K21" s="112"/>
      <c r="L21" s="95"/>
      <c r="M21" s="95"/>
      <c r="N21" s="95"/>
      <c r="O21" s="95"/>
      <c r="P21" s="95"/>
      <c r="Q21" s="95"/>
      <c r="R21" s="95"/>
      <c r="S21" s="95"/>
      <c r="T21" s="70"/>
      <c r="U21" s="70"/>
      <c r="V21" s="70"/>
      <c r="W21" s="70"/>
      <c r="X21" s="70"/>
      <c r="Y21" s="70"/>
    </row>
    <row r="22" ht="14.25" customHeight="1">
      <c r="A22" s="127" t="s">
        <v>129</v>
      </c>
      <c r="B22" s="98">
        <v>26.0</v>
      </c>
      <c r="C22" s="119" t="s">
        <v>302</v>
      </c>
      <c r="D22" s="91" t="s">
        <v>274</v>
      </c>
      <c r="E22" s="92" t="s">
        <v>275</v>
      </c>
      <c r="F22" s="128" t="s">
        <v>146</v>
      </c>
      <c r="G22" s="128"/>
      <c r="H22" s="93" t="s">
        <v>303</v>
      </c>
      <c r="I22" s="93"/>
      <c r="J22" s="93"/>
      <c r="K22" s="93"/>
      <c r="L22" s="95"/>
      <c r="M22" s="95"/>
      <c r="N22" s="95"/>
      <c r="O22" s="95"/>
      <c r="P22" s="95"/>
      <c r="Q22" s="95"/>
      <c r="R22" s="95"/>
      <c r="S22" s="95"/>
      <c r="T22" s="70"/>
      <c r="U22" s="70"/>
      <c r="V22" s="70"/>
      <c r="W22" s="70"/>
      <c r="X22" s="70"/>
      <c r="Y22" s="70"/>
    </row>
    <row r="23" ht="14.25" customHeight="1">
      <c r="A23" s="84" t="s">
        <v>129</v>
      </c>
      <c r="B23" s="86">
        <v>74.0</v>
      </c>
      <c r="C23" s="119" t="s">
        <v>306</v>
      </c>
      <c r="D23" s="91" t="s">
        <v>274</v>
      </c>
      <c r="E23" s="92" t="s">
        <v>275</v>
      </c>
      <c r="F23" s="91" t="s">
        <v>146</v>
      </c>
      <c r="G23" s="91"/>
      <c r="H23" s="93" t="s">
        <v>307</v>
      </c>
      <c r="I23" s="93"/>
      <c r="J23" s="93" t="s">
        <v>252</v>
      </c>
      <c r="K23" s="93"/>
      <c r="L23" s="95"/>
      <c r="M23" s="95"/>
      <c r="N23" s="95"/>
      <c r="O23" s="95"/>
      <c r="P23" s="95"/>
      <c r="Q23" s="95"/>
      <c r="R23" s="95"/>
      <c r="S23" s="95"/>
      <c r="T23" s="70"/>
      <c r="U23" s="70"/>
      <c r="V23" s="70"/>
      <c r="W23" s="70"/>
      <c r="X23" s="70"/>
      <c r="Y23" s="70"/>
    </row>
    <row r="24" ht="14.25" customHeight="1">
      <c r="A24" s="84" t="s">
        <v>129</v>
      </c>
      <c r="B24" s="86">
        <v>75.0</v>
      </c>
      <c r="C24" s="119" t="s">
        <v>311</v>
      </c>
      <c r="D24" s="91" t="s">
        <v>274</v>
      </c>
      <c r="E24" s="92" t="s">
        <v>275</v>
      </c>
      <c r="F24" s="91" t="s">
        <v>146</v>
      </c>
      <c r="G24" s="91"/>
      <c r="H24" s="93" t="s">
        <v>313</v>
      </c>
      <c r="I24" s="93"/>
      <c r="J24" s="93" t="s">
        <v>252</v>
      </c>
      <c r="K24" s="93"/>
      <c r="L24" s="95"/>
      <c r="M24" s="95"/>
      <c r="N24" s="95"/>
      <c r="O24" s="95"/>
      <c r="P24" s="95"/>
      <c r="Q24" s="95"/>
      <c r="R24" s="95"/>
      <c r="S24" s="95"/>
      <c r="T24" s="70"/>
      <c r="U24" s="70"/>
      <c r="V24" s="70"/>
      <c r="W24" s="70"/>
      <c r="X24" s="70"/>
      <c r="Y24" s="70"/>
    </row>
    <row r="25" ht="14.25" customHeight="1">
      <c r="A25" s="84" t="s">
        <v>129</v>
      </c>
      <c r="B25" s="86">
        <v>76.0</v>
      </c>
      <c r="C25" s="119" t="s">
        <v>314</v>
      </c>
      <c r="D25" s="91" t="s">
        <v>274</v>
      </c>
      <c r="E25" s="92" t="s">
        <v>275</v>
      </c>
      <c r="F25" s="91" t="s">
        <v>146</v>
      </c>
      <c r="G25" s="91"/>
      <c r="H25" s="93" t="s">
        <v>316</v>
      </c>
      <c r="I25" s="93"/>
      <c r="J25" s="93" t="s">
        <v>252</v>
      </c>
      <c r="K25" s="93"/>
      <c r="L25" s="95"/>
      <c r="M25" s="95"/>
      <c r="N25" s="95"/>
      <c r="O25" s="95"/>
      <c r="P25" s="95"/>
      <c r="Q25" s="95"/>
      <c r="R25" s="95"/>
      <c r="S25" s="95"/>
      <c r="T25" s="70"/>
      <c r="U25" s="70"/>
      <c r="V25" s="70"/>
      <c r="W25" s="70"/>
      <c r="X25" s="70"/>
      <c r="Y25" s="70"/>
    </row>
    <row r="26" ht="14.25" customHeight="1">
      <c r="A26" s="84" t="s">
        <v>129</v>
      </c>
      <c r="B26" s="86">
        <v>83.0</v>
      </c>
      <c r="C26" s="119" t="s">
        <v>318</v>
      </c>
      <c r="D26" s="91" t="s">
        <v>274</v>
      </c>
      <c r="E26" s="92" t="s">
        <v>275</v>
      </c>
      <c r="F26" s="91" t="s">
        <v>146</v>
      </c>
      <c r="G26" s="91"/>
      <c r="H26" s="93" t="s">
        <v>319</v>
      </c>
      <c r="I26" s="93"/>
      <c r="J26" s="93" t="s">
        <v>320</v>
      </c>
      <c r="K26" s="93"/>
      <c r="L26" s="95"/>
      <c r="M26" s="95"/>
      <c r="N26" s="95"/>
      <c r="O26" s="95"/>
      <c r="P26" s="95"/>
      <c r="Q26" s="95"/>
      <c r="R26" s="95"/>
      <c r="S26" s="95"/>
      <c r="T26" s="70"/>
      <c r="U26" s="70"/>
      <c r="V26" s="70"/>
      <c r="W26" s="70"/>
      <c r="X26" s="70"/>
      <c r="Y26" s="70"/>
    </row>
    <row r="27" ht="14.25" customHeight="1">
      <c r="A27" s="84" t="s">
        <v>129</v>
      </c>
      <c r="B27" s="86">
        <v>92.0</v>
      </c>
      <c r="C27" s="119" t="s">
        <v>321</v>
      </c>
      <c r="D27" s="91" t="s">
        <v>274</v>
      </c>
      <c r="E27" s="92" t="s">
        <v>275</v>
      </c>
      <c r="F27" s="91" t="s">
        <v>146</v>
      </c>
      <c r="G27" s="91"/>
      <c r="H27" s="93" t="s">
        <v>323</v>
      </c>
      <c r="I27" s="93"/>
      <c r="J27" s="93" t="s">
        <v>324</v>
      </c>
      <c r="K27" s="93" t="s">
        <v>325</v>
      </c>
      <c r="L27" s="95"/>
      <c r="M27" s="95"/>
      <c r="N27" s="95"/>
      <c r="O27" s="95"/>
      <c r="P27" s="95"/>
      <c r="Q27" s="95"/>
      <c r="R27" s="95"/>
      <c r="S27" s="95"/>
      <c r="T27" s="70"/>
      <c r="U27" s="70"/>
      <c r="V27" s="70"/>
      <c r="W27" s="70"/>
      <c r="X27" s="70"/>
      <c r="Y27" s="70"/>
    </row>
    <row r="28" ht="14.25" customHeight="1">
      <c r="A28" s="146" t="s">
        <v>129</v>
      </c>
      <c r="B28" s="86">
        <v>99.0</v>
      </c>
      <c r="C28" s="119" t="s">
        <v>327</v>
      </c>
      <c r="D28" s="91" t="s">
        <v>274</v>
      </c>
      <c r="E28" s="92" t="s">
        <v>275</v>
      </c>
      <c r="F28" s="149" t="s">
        <v>146</v>
      </c>
      <c r="G28" s="149"/>
      <c r="H28" s="93" t="s">
        <v>330</v>
      </c>
      <c r="I28" s="93"/>
      <c r="J28" s="93" t="s">
        <v>320</v>
      </c>
      <c r="K28" s="93"/>
      <c r="L28" s="95"/>
      <c r="M28" s="95"/>
      <c r="N28" s="95"/>
      <c r="O28" s="95"/>
      <c r="P28" s="95"/>
      <c r="Q28" s="95"/>
      <c r="R28" s="95"/>
      <c r="S28" s="95"/>
      <c r="T28" s="70"/>
      <c r="U28" s="70"/>
      <c r="V28" s="70"/>
      <c r="W28" s="70"/>
      <c r="X28" s="70"/>
      <c r="Y28" s="70"/>
    </row>
    <row r="29" ht="14.25" customHeight="1">
      <c r="A29" s="146" t="s">
        <v>129</v>
      </c>
      <c r="B29" s="86">
        <v>100.0</v>
      </c>
      <c r="C29" s="119" t="s">
        <v>332</v>
      </c>
      <c r="D29" s="91" t="s">
        <v>274</v>
      </c>
      <c r="E29" s="92" t="s">
        <v>275</v>
      </c>
      <c r="F29" s="149" t="s">
        <v>146</v>
      </c>
      <c r="G29" s="149"/>
      <c r="H29" s="93" t="s">
        <v>333</v>
      </c>
      <c r="I29" s="93"/>
      <c r="J29" s="93" t="s">
        <v>320</v>
      </c>
      <c r="K29" s="93"/>
      <c r="L29" s="95"/>
      <c r="M29" s="95"/>
      <c r="N29" s="95"/>
      <c r="O29" s="95"/>
      <c r="P29" s="95"/>
      <c r="Q29" s="95"/>
      <c r="R29" s="95"/>
      <c r="S29" s="95"/>
      <c r="T29" s="70"/>
      <c r="U29" s="70"/>
      <c r="V29" s="70"/>
      <c r="W29" s="70"/>
      <c r="X29" s="70"/>
      <c r="Y29" s="70"/>
    </row>
    <row r="30" ht="14.25" customHeight="1">
      <c r="A30" s="146" t="s">
        <v>129</v>
      </c>
      <c r="B30" s="86">
        <v>101.0</v>
      </c>
      <c r="C30" s="119" t="s">
        <v>334</v>
      </c>
      <c r="D30" s="91" t="s">
        <v>274</v>
      </c>
      <c r="E30" s="92" t="s">
        <v>275</v>
      </c>
      <c r="F30" s="149" t="s">
        <v>146</v>
      </c>
      <c r="G30" s="149"/>
      <c r="H30" s="93" t="s">
        <v>335</v>
      </c>
      <c r="I30" s="93"/>
      <c r="J30" s="93" t="s">
        <v>320</v>
      </c>
      <c r="K30" s="93"/>
      <c r="L30" s="95"/>
      <c r="M30" s="95"/>
      <c r="N30" s="95"/>
      <c r="O30" s="95"/>
      <c r="P30" s="95"/>
      <c r="Q30" s="95"/>
      <c r="R30" s="95"/>
      <c r="S30" s="95"/>
      <c r="T30" s="70"/>
      <c r="U30" s="70"/>
      <c r="V30" s="70"/>
      <c r="W30" s="70"/>
      <c r="X30" s="70"/>
      <c r="Y30" s="70"/>
    </row>
    <row r="31" ht="14.25" customHeight="1">
      <c r="A31" s="146" t="s">
        <v>129</v>
      </c>
      <c r="B31" s="86">
        <v>103.0</v>
      </c>
      <c r="C31" s="119" t="s">
        <v>336</v>
      </c>
      <c r="D31" s="91" t="s">
        <v>274</v>
      </c>
      <c r="E31" s="92" t="s">
        <v>275</v>
      </c>
      <c r="F31" s="149" t="s">
        <v>146</v>
      </c>
      <c r="G31" s="149"/>
      <c r="H31" s="93" t="s">
        <v>337</v>
      </c>
      <c r="I31" s="93"/>
      <c r="J31" s="93" t="s">
        <v>320</v>
      </c>
      <c r="K31" s="93"/>
      <c r="L31" s="95"/>
      <c r="M31" s="95"/>
      <c r="N31" s="95"/>
      <c r="O31" s="95"/>
      <c r="P31" s="95"/>
      <c r="Q31" s="95"/>
      <c r="R31" s="95"/>
      <c r="S31" s="95"/>
      <c r="T31" s="70"/>
      <c r="U31" s="70"/>
      <c r="V31" s="70"/>
      <c r="W31" s="70"/>
      <c r="X31" s="70"/>
      <c r="Y31" s="70"/>
    </row>
    <row r="32" ht="14.25" customHeight="1">
      <c r="A32" s="146" t="s">
        <v>129</v>
      </c>
      <c r="B32" s="86">
        <v>105.0</v>
      </c>
      <c r="C32" s="119" t="s">
        <v>339</v>
      </c>
      <c r="D32" s="91" t="s">
        <v>274</v>
      </c>
      <c r="E32" s="92" t="s">
        <v>275</v>
      </c>
      <c r="F32" s="149" t="s">
        <v>146</v>
      </c>
      <c r="G32" s="149"/>
      <c r="H32" s="93" t="s">
        <v>340</v>
      </c>
      <c r="I32" s="93"/>
      <c r="J32" s="93" t="s">
        <v>320</v>
      </c>
      <c r="K32" s="93"/>
      <c r="L32" s="95"/>
      <c r="M32" s="95"/>
      <c r="N32" s="95"/>
      <c r="O32" s="95"/>
      <c r="P32" s="95"/>
      <c r="Q32" s="95"/>
      <c r="R32" s="95"/>
      <c r="S32" s="95"/>
      <c r="T32" s="70"/>
      <c r="U32" s="70"/>
      <c r="V32" s="70"/>
      <c r="W32" s="70"/>
      <c r="X32" s="70"/>
      <c r="Y32" s="70"/>
    </row>
    <row r="33" ht="14.25" customHeight="1">
      <c r="A33" s="84" t="s">
        <v>129</v>
      </c>
      <c r="B33" s="86">
        <v>109.0</v>
      </c>
      <c r="C33" s="119" t="s">
        <v>343</v>
      </c>
      <c r="D33" s="91" t="s">
        <v>274</v>
      </c>
      <c r="E33" s="92" t="s">
        <v>275</v>
      </c>
      <c r="F33" s="91" t="s">
        <v>146</v>
      </c>
      <c r="G33" s="91"/>
      <c r="H33" s="93" t="s">
        <v>344</v>
      </c>
      <c r="I33" s="93"/>
      <c r="J33" s="93"/>
      <c r="K33" s="93" t="s">
        <v>345</v>
      </c>
      <c r="L33" s="95"/>
      <c r="M33" s="95"/>
      <c r="N33" s="95"/>
      <c r="O33" s="95"/>
      <c r="P33" s="95"/>
      <c r="Q33" s="95"/>
      <c r="R33" s="95"/>
      <c r="S33" s="95"/>
      <c r="T33" s="70"/>
      <c r="U33" s="70"/>
      <c r="V33" s="70"/>
      <c r="W33" s="70"/>
      <c r="X33" s="70"/>
      <c r="Y33" s="70"/>
    </row>
    <row r="34" ht="14.25" customHeight="1">
      <c r="A34" s="170" t="s">
        <v>129</v>
      </c>
      <c r="B34" s="86">
        <v>110.0</v>
      </c>
      <c r="C34" s="119" t="s">
        <v>380</v>
      </c>
      <c r="D34" s="91" t="s">
        <v>274</v>
      </c>
      <c r="E34" s="92" t="s">
        <v>275</v>
      </c>
      <c r="F34" s="171" t="s">
        <v>146</v>
      </c>
      <c r="G34" s="171"/>
      <c r="H34" s="93" t="s">
        <v>381</v>
      </c>
      <c r="I34" s="93"/>
      <c r="J34" s="93"/>
      <c r="K34" s="93" t="s">
        <v>345</v>
      </c>
      <c r="L34" s="95"/>
      <c r="M34" s="95"/>
      <c r="N34" s="95"/>
      <c r="O34" s="95"/>
      <c r="P34" s="95"/>
      <c r="Q34" s="95"/>
      <c r="R34" s="95"/>
      <c r="S34" s="95"/>
      <c r="T34" s="70"/>
      <c r="U34" s="70"/>
      <c r="V34" s="70"/>
      <c r="W34" s="70"/>
      <c r="X34" s="70"/>
      <c r="Y34" s="70"/>
    </row>
    <row r="35" ht="14.25" customHeight="1">
      <c r="A35" s="170" t="s">
        <v>129</v>
      </c>
      <c r="B35" s="86">
        <v>111.0</v>
      </c>
      <c r="C35" s="119" t="s">
        <v>382</v>
      </c>
      <c r="D35" s="91" t="s">
        <v>274</v>
      </c>
      <c r="E35" s="92" t="s">
        <v>275</v>
      </c>
      <c r="F35" s="171" t="s">
        <v>146</v>
      </c>
      <c r="G35" s="171"/>
      <c r="H35" s="93" t="s">
        <v>384</v>
      </c>
      <c r="I35" s="93"/>
      <c r="J35" s="93"/>
      <c r="K35" s="93" t="s">
        <v>345</v>
      </c>
      <c r="L35" s="95"/>
      <c r="M35" s="95"/>
      <c r="N35" s="95"/>
      <c r="O35" s="95"/>
      <c r="P35" s="95"/>
      <c r="Q35" s="95"/>
      <c r="R35" s="95"/>
      <c r="S35" s="95"/>
      <c r="T35" s="70"/>
      <c r="U35" s="70"/>
      <c r="V35" s="70"/>
      <c r="W35" s="70"/>
      <c r="X35" s="70"/>
      <c r="Y35" s="70"/>
    </row>
    <row r="36" ht="14.25" customHeight="1">
      <c r="A36" s="84" t="s">
        <v>129</v>
      </c>
      <c r="B36" s="86">
        <v>112.0</v>
      </c>
      <c r="C36" s="119" t="s">
        <v>386</v>
      </c>
      <c r="D36" s="91" t="s">
        <v>274</v>
      </c>
      <c r="E36" s="92" t="s">
        <v>275</v>
      </c>
      <c r="F36" s="91" t="s">
        <v>146</v>
      </c>
      <c r="G36" s="91"/>
      <c r="H36" s="93" t="s">
        <v>388</v>
      </c>
      <c r="I36" s="93"/>
      <c r="J36" s="93"/>
      <c r="K36" s="93" t="s">
        <v>389</v>
      </c>
      <c r="L36" s="95"/>
      <c r="M36" s="95"/>
      <c r="N36" s="95"/>
      <c r="O36" s="95"/>
      <c r="P36" s="95"/>
      <c r="Q36" s="95"/>
      <c r="R36" s="95"/>
      <c r="S36" s="95"/>
      <c r="T36" s="70"/>
      <c r="U36" s="70"/>
      <c r="V36" s="70"/>
      <c r="W36" s="70"/>
      <c r="X36" s="70"/>
      <c r="Y36" s="70"/>
    </row>
    <row r="37" ht="14.25" customHeight="1">
      <c r="A37" s="84" t="s">
        <v>129</v>
      </c>
      <c r="B37" s="86">
        <v>126.0</v>
      </c>
      <c r="C37" s="119" t="s">
        <v>390</v>
      </c>
      <c r="D37" s="91" t="s">
        <v>274</v>
      </c>
      <c r="E37" s="92" t="s">
        <v>275</v>
      </c>
      <c r="F37" s="91" t="s">
        <v>146</v>
      </c>
      <c r="G37" s="91"/>
      <c r="H37" s="93" t="s">
        <v>391</v>
      </c>
      <c r="I37" s="93"/>
      <c r="J37" s="93" t="s">
        <v>393</v>
      </c>
      <c r="K37" s="93"/>
      <c r="L37" s="95"/>
      <c r="M37" s="95"/>
      <c r="N37" s="95"/>
      <c r="O37" s="95"/>
      <c r="P37" s="95"/>
      <c r="Q37" s="95"/>
      <c r="R37" s="95"/>
      <c r="S37" s="95"/>
      <c r="T37" s="70"/>
      <c r="U37" s="70"/>
      <c r="V37" s="70"/>
      <c r="W37" s="70"/>
      <c r="X37" s="70"/>
      <c r="Y37" s="70"/>
    </row>
    <row r="38" ht="14.25" customHeight="1">
      <c r="A38" s="84" t="s">
        <v>129</v>
      </c>
      <c r="B38" s="86">
        <v>127.0</v>
      </c>
      <c r="C38" s="119" t="s">
        <v>394</v>
      </c>
      <c r="D38" s="91" t="s">
        <v>274</v>
      </c>
      <c r="E38" s="92" t="s">
        <v>275</v>
      </c>
      <c r="F38" s="91" t="s">
        <v>146</v>
      </c>
      <c r="G38" s="91"/>
      <c r="H38" s="93" t="s">
        <v>396</v>
      </c>
      <c r="I38" s="93"/>
      <c r="J38" s="93" t="s">
        <v>393</v>
      </c>
      <c r="K38" s="93"/>
      <c r="L38" s="95"/>
      <c r="M38" s="95"/>
      <c r="N38" s="95"/>
      <c r="O38" s="95"/>
      <c r="P38" s="95"/>
      <c r="Q38" s="95"/>
      <c r="R38" s="95"/>
      <c r="S38" s="95"/>
      <c r="T38" s="70"/>
      <c r="U38" s="70"/>
      <c r="V38" s="70"/>
      <c r="W38" s="70"/>
      <c r="X38" s="70"/>
      <c r="Y38" s="70"/>
    </row>
    <row r="39" ht="14.25" customHeight="1">
      <c r="A39" s="84" t="s">
        <v>129</v>
      </c>
      <c r="B39" s="86">
        <v>128.0</v>
      </c>
      <c r="C39" s="119" t="s">
        <v>397</v>
      </c>
      <c r="D39" s="91" t="s">
        <v>274</v>
      </c>
      <c r="E39" s="92" t="s">
        <v>275</v>
      </c>
      <c r="F39" s="91" t="s">
        <v>146</v>
      </c>
      <c r="G39" s="91"/>
      <c r="H39" s="93" t="s">
        <v>398</v>
      </c>
      <c r="I39" s="93"/>
      <c r="J39" s="93" t="s">
        <v>393</v>
      </c>
      <c r="K39" s="93"/>
      <c r="L39" s="95"/>
      <c r="M39" s="95"/>
      <c r="N39" s="95"/>
      <c r="O39" s="95"/>
      <c r="P39" s="95"/>
      <c r="Q39" s="95"/>
      <c r="R39" s="95"/>
      <c r="S39" s="95"/>
      <c r="T39" s="70"/>
      <c r="U39" s="70"/>
      <c r="V39" s="70"/>
      <c r="W39" s="70"/>
      <c r="X39" s="70"/>
      <c r="Y39" s="70"/>
    </row>
    <row r="40" ht="14.25" customHeight="1">
      <c r="A40" s="84" t="s">
        <v>129</v>
      </c>
      <c r="B40" s="86">
        <v>129.0</v>
      </c>
      <c r="C40" s="119" t="s">
        <v>399</v>
      </c>
      <c r="D40" s="91" t="s">
        <v>274</v>
      </c>
      <c r="E40" s="92" t="s">
        <v>275</v>
      </c>
      <c r="F40" s="91" t="s">
        <v>146</v>
      </c>
      <c r="G40" s="91"/>
      <c r="H40" s="93" t="s">
        <v>400</v>
      </c>
      <c r="I40" s="93"/>
      <c r="J40" s="93" t="s">
        <v>393</v>
      </c>
      <c r="K40" s="93"/>
      <c r="L40" s="95"/>
      <c r="M40" s="95"/>
      <c r="N40" s="95"/>
      <c r="O40" s="95"/>
      <c r="P40" s="95"/>
      <c r="Q40" s="95"/>
      <c r="R40" s="95"/>
      <c r="S40" s="95"/>
      <c r="T40" s="70"/>
      <c r="U40" s="70"/>
      <c r="V40" s="70"/>
      <c r="W40" s="70"/>
      <c r="X40" s="70"/>
      <c r="Y40" s="70"/>
    </row>
    <row r="41" ht="14.25" customHeight="1">
      <c r="A41" s="84" t="s">
        <v>129</v>
      </c>
      <c r="B41" s="86">
        <v>130.0</v>
      </c>
      <c r="C41" s="119" t="s">
        <v>402</v>
      </c>
      <c r="D41" s="91" t="s">
        <v>274</v>
      </c>
      <c r="E41" s="92" t="s">
        <v>275</v>
      </c>
      <c r="F41" s="91" t="s">
        <v>146</v>
      </c>
      <c r="G41" s="91"/>
      <c r="H41" s="93" t="s">
        <v>403</v>
      </c>
      <c r="I41" s="93"/>
      <c r="J41" s="93" t="s">
        <v>393</v>
      </c>
      <c r="K41" s="93"/>
      <c r="L41" s="95"/>
      <c r="M41" s="95"/>
      <c r="N41" s="95"/>
      <c r="O41" s="95"/>
      <c r="P41" s="95"/>
      <c r="Q41" s="95"/>
      <c r="R41" s="95"/>
      <c r="S41" s="95"/>
      <c r="T41" s="70"/>
      <c r="U41" s="70"/>
      <c r="V41" s="70"/>
      <c r="W41" s="70"/>
      <c r="X41" s="70"/>
      <c r="Y41" s="70"/>
    </row>
    <row r="42" ht="14.25" customHeight="1">
      <c r="A42" s="84" t="s">
        <v>129</v>
      </c>
      <c r="B42" s="86">
        <v>131.0</v>
      </c>
      <c r="C42" s="119" t="s">
        <v>405</v>
      </c>
      <c r="D42" s="91" t="s">
        <v>274</v>
      </c>
      <c r="E42" s="92" t="s">
        <v>275</v>
      </c>
      <c r="F42" s="91" t="s">
        <v>146</v>
      </c>
      <c r="G42" s="91"/>
      <c r="H42" s="93" t="s">
        <v>406</v>
      </c>
      <c r="I42" s="93"/>
      <c r="J42" s="93" t="s">
        <v>393</v>
      </c>
      <c r="K42" s="93"/>
      <c r="L42" s="95"/>
      <c r="M42" s="95"/>
      <c r="N42" s="95"/>
      <c r="O42" s="95"/>
      <c r="P42" s="95"/>
      <c r="Q42" s="95"/>
      <c r="R42" s="95"/>
      <c r="S42" s="95"/>
      <c r="T42" s="70"/>
      <c r="U42" s="70"/>
      <c r="V42" s="70"/>
      <c r="W42" s="70"/>
      <c r="X42" s="70"/>
      <c r="Y42" s="70"/>
    </row>
    <row r="43" ht="14.25" customHeight="1">
      <c r="A43" s="84" t="s">
        <v>129</v>
      </c>
      <c r="B43" s="86">
        <v>133.0</v>
      </c>
      <c r="C43" s="119" t="s">
        <v>411</v>
      </c>
      <c r="D43" s="91" t="s">
        <v>274</v>
      </c>
      <c r="E43" s="92" t="s">
        <v>275</v>
      </c>
      <c r="F43" s="91" t="s">
        <v>146</v>
      </c>
      <c r="G43" s="91"/>
      <c r="H43" s="93" t="s">
        <v>412</v>
      </c>
      <c r="I43" s="93"/>
      <c r="J43" s="93" t="s">
        <v>393</v>
      </c>
      <c r="K43" s="93"/>
      <c r="L43" s="95"/>
      <c r="M43" s="95"/>
      <c r="N43" s="95"/>
      <c r="O43" s="95"/>
      <c r="P43" s="95"/>
      <c r="Q43" s="95"/>
      <c r="R43" s="95"/>
      <c r="S43" s="95"/>
      <c r="T43" s="70"/>
      <c r="U43" s="70"/>
      <c r="V43" s="70"/>
      <c r="W43" s="70"/>
      <c r="X43" s="70"/>
      <c r="Y43" s="70"/>
    </row>
    <row r="44" ht="14.25" customHeight="1">
      <c r="A44" s="84" t="s">
        <v>129</v>
      </c>
      <c r="B44" s="86">
        <v>134.0</v>
      </c>
      <c r="C44" s="119" t="s">
        <v>413</v>
      </c>
      <c r="D44" s="91" t="s">
        <v>274</v>
      </c>
      <c r="E44" s="92" t="s">
        <v>275</v>
      </c>
      <c r="F44" s="91" t="s">
        <v>146</v>
      </c>
      <c r="G44" s="91"/>
      <c r="H44" s="93" t="s">
        <v>414</v>
      </c>
      <c r="I44" s="93"/>
      <c r="J44" s="93" t="s">
        <v>393</v>
      </c>
      <c r="K44" s="93"/>
      <c r="L44" s="95"/>
      <c r="M44" s="95"/>
      <c r="N44" s="95"/>
      <c r="O44" s="95"/>
      <c r="P44" s="95"/>
      <c r="Q44" s="95"/>
      <c r="R44" s="95"/>
      <c r="S44" s="95"/>
      <c r="T44" s="70"/>
      <c r="U44" s="70"/>
      <c r="V44" s="70"/>
      <c r="W44" s="70"/>
      <c r="X44" s="70"/>
      <c r="Y44" s="70"/>
    </row>
    <row r="45" ht="14.25" customHeight="1">
      <c r="A45" s="84" t="s">
        <v>129</v>
      </c>
      <c r="B45" s="86">
        <v>142.0</v>
      </c>
      <c r="C45" s="119" t="s">
        <v>415</v>
      </c>
      <c r="D45" s="91" t="s">
        <v>274</v>
      </c>
      <c r="E45" s="92" t="s">
        <v>275</v>
      </c>
      <c r="F45" s="91" t="s">
        <v>146</v>
      </c>
      <c r="G45" s="91"/>
      <c r="H45" s="93" t="s">
        <v>417</v>
      </c>
      <c r="I45" s="93"/>
      <c r="J45" s="93" t="s">
        <v>393</v>
      </c>
      <c r="K45" s="93"/>
      <c r="L45" s="95"/>
      <c r="M45" s="95"/>
      <c r="N45" s="95"/>
      <c r="O45" s="95"/>
      <c r="P45" s="95"/>
      <c r="Q45" s="95"/>
      <c r="R45" s="95"/>
      <c r="S45" s="95"/>
      <c r="T45" s="70"/>
      <c r="U45" s="70"/>
      <c r="V45" s="70"/>
      <c r="W45" s="70"/>
      <c r="X45" s="70"/>
      <c r="Y45" s="70"/>
    </row>
    <row r="46" ht="14.25" customHeight="1">
      <c r="A46" s="127" t="s">
        <v>129</v>
      </c>
      <c r="B46" s="98">
        <v>1.0</v>
      </c>
      <c r="C46" s="186" t="s">
        <v>44</v>
      </c>
      <c r="D46" s="91" t="s">
        <v>274</v>
      </c>
      <c r="E46" s="92" t="s">
        <v>420</v>
      </c>
      <c r="F46" s="128" t="s">
        <v>146</v>
      </c>
      <c r="G46" s="128"/>
      <c r="H46" s="93" t="s">
        <v>421</v>
      </c>
      <c r="I46" s="93"/>
      <c r="J46" s="93" t="s">
        <v>49</v>
      </c>
      <c r="K46" s="112"/>
      <c r="L46" s="95"/>
      <c r="M46" s="95"/>
      <c r="N46" s="95"/>
      <c r="O46" s="95"/>
      <c r="P46" s="95"/>
      <c r="Q46" s="95"/>
      <c r="R46" s="95"/>
      <c r="S46" s="95"/>
      <c r="T46" s="70"/>
      <c r="U46" s="70"/>
      <c r="V46" s="70"/>
      <c r="W46" s="70"/>
      <c r="X46" s="70"/>
      <c r="Y46" s="70"/>
    </row>
    <row r="47" ht="14.25" customHeight="1">
      <c r="A47" s="127" t="s">
        <v>129</v>
      </c>
      <c r="B47" s="98">
        <v>7.0</v>
      </c>
      <c r="C47" s="186" t="s">
        <v>221</v>
      </c>
      <c r="D47" s="91" t="s">
        <v>274</v>
      </c>
      <c r="E47" s="92" t="s">
        <v>420</v>
      </c>
      <c r="F47" s="128" t="s">
        <v>146</v>
      </c>
      <c r="G47" s="128"/>
      <c r="H47" s="93" t="s">
        <v>425</v>
      </c>
      <c r="I47" s="93"/>
      <c r="J47" s="93" t="s">
        <v>49</v>
      </c>
      <c r="K47" s="112"/>
      <c r="L47" s="95"/>
      <c r="M47" s="95"/>
      <c r="N47" s="95"/>
      <c r="O47" s="95"/>
      <c r="P47" s="95"/>
      <c r="Q47" s="95"/>
      <c r="R47" s="95"/>
      <c r="S47" s="95"/>
      <c r="T47" s="70"/>
      <c r="U47" s="70"/>
      <c r="V47" s="70"/>
      <c r="W47" s="70"/>
      <c r="X47" s="70"/>
      <c r="Y47" s="70"/>
    </row>
    <row r="48" ht="14.25" customHeight="1">
      <c r="A48" s="127" t="s">
        <v>129</v>
      </c>
      <c r="B48" s="98">
        <v>17.0</v>
      </c>
      <c r="C48" s="186" t="s">
        <v>383</v>
      </c>
      <c r="D48" s="91" t="s">
        <v>274</v>
      </c>
      <c r="E48" s="92" t="s">
        <v>420</v>
      </c>
      <c r="F48" s="128" t="s">
        <v>146</v>
      </c>
      <c r="G48" s="128"/>
      <c r="H48" s="93" t="s">
        <v>427</v>
      </c>
      <c r="I48" s="93"/>
      <c r="J48" s="93"/>
      <c r="K48" s="112" t="s">
        <v>296</v>
      </c>
      <c r="L48" s="95"/>
      <c r="M48" s="95"/>
      <c r="N48" s="95"/>
      <c r="O48" s="95"/>
      <c r="P48" s="95"/>
      <c r="Q48" s="95"/>
      <c r="R48" s="95"/>
      <c r="S48" s="95"/>
      <c r="T48" s="70"/>
      <c r="U48" s="70"/>
      <c r="V48" s="70"/>
      <c r="W48" s="70"/>
      <c r="X48" s="70"/>
      <c r="Y48" s="70"/>
    </row>
    <row r="49" ht="14.25" customHeight="1">
      <c r="A49" s="84" t="s">
        <v>129</v>
      </c>
      <c r="B49" s="98">
        <v>18.0</v>
      </c>
      <c r="C49" s="186" t="s">
        <v>401</v>
      </c>
      <c r="D49" s="91" t="s">
        <v>274</v>
      </c>
      <c r="E49" s="92" t="s">
        <v>420</v>
      </c>
      <c r="F49" s="91" t="s">
        <v>146</v>
      </c>
      <c r="G49" s="91"/>
      <c r="H49" s="93" t="s">
        <v>430</v>
      </c>
      <c r="I49" s="93"/>
      <c r="J49" s="93"/>
      <c r="K49" s="112" t="s">
        <v>431</v>
      </c>
      <c r="L49" s="95"/>
      <c r="M49" s="95"/>
      <c r="N49" s="95"/>
      <c r="O49" s="95"/>
      <c r="P49" s="95"/>
      <c r="Q49" s="95"/>
      <c r="R49" s="95"/>
      <c r="S49" s="95"/>
      <c r="T49" s="70"/>
      <c r="U49" s="70"/>
      <c r="V49" s="70"/>
      <c r="W49" s="70"/>
      <c r="X49" s="70"/>
      <c r="Y49" s="70"/>
    </row>
    <row r="50" ht="14.25" customHeight="1">
      <c r="A50" s="84" t="s">
        <v>129</v>
      </c>
      <c r="B50" s="98">
        <v>19.0</v>
      </c>
      <c r="C50" s="186" t="s">
        <v>407</v>
      </c>
      <c r="D50" s="91" t="s">
        <v>274</v>
      </c>
      <c r="E50" s="92" t="s">
        <v>420</v>
      </c>
      <c r="F50" s="91" t="s">
        <v>146</v>
      </c>
      <c r="G50" s="91"/>
      <c r="H50" s="93" t="s">
        <v>433</v>
      </c>
      <c r="I50" s="93"/>
      <c r="J50" s="93"/>
      <c r="K50" s="112" t="s">
        <v>431</v>
      </c>
      <c r="L50" s="95"/>
      <c r="M50" s="95"/>
      <c r="N50" s="95"/>
      <c r="O50" s="95"/>
      <c r="P50" s="95"/>
      <c r="Q50" s="95"/>
      <c r="R50" s="95"/>
      <c r="S50" s="95"/>
      <c r="T50" s="70"/>
      <c r="U50" s="70"/>
      <c r="V50" s="70"/>
      <c r="W50" s="70"/>
      <c r="X50" s="70"/>
      <c r="Y50" s="70"/>
    </row>
    <row r="51" ht="14.25" customHeight="1">
      <c r="A51" s="84" t="s">
        <v>129</v>
      </c>
      <c r="B51" s="98">
        <v>22.0</v>
      </c>
      <c r="C51" s="186" t="s">
        <v>429</v>
      </c>
      <c r="D51" s="91" t="s">
        <v>274</v>
      </c>
      <c r="E51" s="92" t="s">
        <v>420</v>
      </c>
      <c r="F51" s="91" t="s">
        <v>146</v>
      </c>
      <c r="G51" s="91"/>
      <c r="H51" s="93" t="s">
        <v>438</v>
      </c>
      <c r="I51" s="93"/>
      <c r="J51" s="93"/>
      <c r="K51" s="112" t="s">
        <v>296</v>
      </c>
      <c r="L51" s="95"/>
      <c r="M51" s="95"/>
      <c r="N51" s="95"/>
      <c r="O51" s="95"/>
      <c r="P51" s="95"/>
      <c r="Q51" s="95"/>
      <c r="R51" s="95"/>
      <c r="S51" s="95"/>
      <c r="T51" s="70"/>
      <c r="U51" s="70"/>
      <c r="V51" s="70"/>
      <c r="W51" s="70"/>
      <c r="X51" s="70"/>
      <c r="Y51" s="70"/>
    </row>
    <row r="52" ht="14.25" customHeight="1">
      <c r="A52" s="84" t="s">
        <v>129</v>
      </c>
      <c r="B52" s="98">
        <v>46.0</v>
      </c>
      <c r="C52" s="186" t="s">
        <v>440</v>
      </c>
      <c r="D52" s="91" t="s">
        <v>274</v>
      </c>
      <c r="E52" s="92" t="s">
        <v>420</v>
      </c>
      <c r="F52" s="91" t="s">
        <v>146</v>
      </c>
      <c r="G52" s="93" t="s">
        <v>443</v>
      </c>
      <c r="H52" s="93" t="s">
        <v>444</v>
      </c>
      <c r="I52" s="93"/>
      <c r="J52" s="93"/>
      <c r="K52" s="93"/>
      <c r="L52" s="95"/>
      <c r="M52" s="95"/>
      <c r="N52" s="95"/>
      <c r="O52" s="95"/>
      <c r="P52" s="95"/>
      <c r="Q52" s="95"/>
      <c r="R52" s="95"/>
      <c r="S52" s="95"/>
      <c r="T52" s="70"/>
      <c r="U52" s="70"/>
      <c r="V52" s="70"/>
      <c r="W52" s="70"/>
      <c r="X52" s="70"/>
      <c r="Y52" s="70"/>
    </row>
    <row r="53" ht="14.25" customHeight="1">
      <c r="A53" s="127" t="s">
        <v>129</v>
      </c>
      <c r="B53" s="86">
        <v>50.0</v>
      </c>
      <c r="C53" s="186" t="s">
        <v>445</v>
      </c>
      <c r="D53" s="91" t="s">
        <v>274</v>
      </c>
      <c r="E53" s="92" t="s">
        <v>420</v>
      </c>
      <c r="F53" s="128" t="s">
        <v>146</v>
      </c>
      <c r="G53" s="93" t="s">
        <v>443</v>
      </c>
      <c r="H53" s="93" t="s">
        <v>447</v>
      </c>
      <c r="I53" s="93"/>
      <c r="J53" s="93"/>
      <c r="K53" s="93"/>
      <c r="L53" s="95"/>
      <c r="M53" s="95"/>
      <c r="N53" s="95"/>
      <c r="O53" s="95"/>
      <c r="P53" s="95"/>
      <c r="Q53" s="95"/>
      <c r="R53" s="95"/>
      <c r="S53" s="95"/>
      <c r="T53" s="70"/>
      <c r="U53" s="70"/>
      <c r="V53" s="70"/>
      <c r="W53" s="70"/>
      <c r="X53" s="70"/>
      <c r="Y53" s="70"/>
    </row>
    <row r="54" ht="14.25" customHeight="1">
      <c r="A54" s="127" t="s">
        <v>129</v>
      </c>
      <c r="B54" s="86">
        <v>51.0</v>
      </c>
      <c r="C54" s="186" t="s">
        <v>449</v>
      </c>
      <c r="D54" s="91" t="s">
        <v>274</v>
      </c>
      <c r="E54" s="92" t="s">
        <v>420</v>
      </c>
      <c r="F54" s="128" t="s">
        <v>146</v>
      </c>
      <c r="G54" s="93" t="s">
        <v>443</v>
      </c>
      <c r="H54" s="93" t="s">
        <v>450</v>
      </c>
      <c r="I54" s="93"/>
      <c r="J54" s="93"/>
      <c r="K54" s="93"/>
      <c r="L54" s="95"/>
      <c r="M54" s="95"/>
      <c r="N54" s="95"/>
      <c r="O54" s="95"/>
      <c r="P54" s="95"/>
      <c r="Q54" s="95"/>
      <c r="R54" s="95"/>
      <c r="S54" s="95"/>
      <c r="T54" s="70"/>
      <c r="U54" s="70"/>
      <c r="V54" s="70"/>
      <c r="W54" s="70"/>
      <c r="X54" s="70"/>
      <c r="Y54" s="70"/>
    </row>
    <row r="55" ht="14.25" customHeight="1">
      <c r="A55" s="84" t="s">
        <v>129</v>
      </c>
      <c r="B55" s="98">
        <v>65.0</v>
      </c>
      <c r="C55" s="186" t="s">
        <v>455</v>
      </c>
      <c r="D55" s="91" t="s">
        <v>274</v>
      </c>
      <c r="E55" s="92" t="s">
        <v>420</v>
      </c>
      <c r="F55" s="91" t="s">
        <v>146</v>
      </c>
      <c r="G55" s="91"/>
      <c r="H55" s="93" t="s">
        <v>456</v>
      </c>
      <c r="I55" s="93"/>
      <c r="J55" s="93" t="s">
        <v>199</v>
      </c>
      <c r="K55" s="112" t="s">
        <v>458</v>
      </c>
      <c r="L55" s="95"/>
      <c r="M55" s="95"/>
      <c r="N55" s="95"/>
      <c r="O55" s="95"/>
      <c r="P55" s="95"/>
      <c r="Q55" s="95"/>
      <c r="R55" s="95"/>
      <c r="S55" s="95"/>
      <c r="T55" s="70"/>
      <c r="U55" s="70"/>
      <c r="V55" s="70"/>
      <c r="W55" s="70"/>
      <c r="X55" s="70"/>
      <c r="Y55" s="70"/>
    </row>
    <row r="56" ht="14.25" customHeight="1">
      <c r="A56" s="84" t="s">
        <v>129</v>
      </c>
      <c r="B56" s="86">
        <v>89.0</v>
      </c>
      <c r="C56" s="186" t="s">
        <v>459</v>
      </c>
      <c r="D56" s="91" t="s">
        <v>274</v>
      </c>
      <c r="E56" s="92" t="s">
        <v>420</v>
      </c>
      <c r="F56" s="91" t="s">
        <v>146</v>
      </c>
      <c r="G56" s="93" t="s">
        <v>443</v>
      </c>
      <c r="H56" s="93" t="s">
        <v>460</v>
      </c>
      <c r="I56" s="93"/>
      <c r="J56" s="93" t="s">
        <v>324</v>
      </c>
      <c r="K56" s="93" t="s">
        <v>325</v>
      </c>
      <c r="L56" s="95"/>
      <c r="M56" s="95"/>
      <c r="N56" s="95"/>
      <c r="O56" s="95"/>
      <c r="P56" s="95"/>
      <c r="Q56" s="95"/>
      <c r="R56" s="95"/>
      <c r="S56" s="95"/>
      <c r="T56" s="70"/>
      <c r="U56" s="70"/>
      <c r="V56" s="70"/>
      <c r="W56" s="70"/>
      <c r="X56" s="70"/>
      <c r="Y56" s="70"/>
    </row>
    <row r="57" ht="14.25" customHeight="1">
      <c r="A57" s="146" t="s">
        <v>129</v>
      </c>
      <c r="B57" s="86">
        <v>90.0</v>
      </c>
      <c r="C57" s="186" t="s">
        <v>462</v>
      </c>
      <c r="D57" s="91" t="s">
        <v>274</v>
      </c>
      <c r="E57" s="92" t="s">
        <v>420</v>
      </c>
      <c r="F57" s="149" t="s">
        <v>146</v>
      </c>
      <c r="G57" s="194" t="s">
        <v>463</v>
      </c>
      <c r="H57" s="93" t="s">
        <v>464</v>
      </c>
      <c r="I57" s="93"/>
      <c r="J57" s="93" t="s">
        <v>324</v>
      </c>
      <c r="K57" s="93" t="s">
        <v>325</v>
      </c>
      <c r="L57" s="95"/>
      <c r="M57" s="95"/>
      <c r="N57" s="95"/>
      <c r="O57" s="95"/>
      <c r="P57" s="95"/>
      <c r="Q57" s="95"/>
      <c r="R57" s="95"/>
      <c r="S57" s="95"/>
      <c r="T57" s="70"/>
      <c r="U57" s="70"/>
      <c r="V57" s="70"/>
      <c r="W57" s="70"/>
      <c r="X57" s="70"/>
      <c r="Y57" s="70"/>
    </row>
    <row r="58" ht="14.25" customHeight="1">
      <c r="A58" s="146" t="s">
        <v>129</v>
      </c>
      <c r="B58" s="86">
        <v>91.0</v>
      </c>
      <c r="C58" s="186" t="s">
        <v>469</v>
      </c>
      <c r="D58" s="91" t="s">
        <v>274</v>
      </c>
      <c r="E58" s="92" t="s">
        <v>420</v>
      </c>
      <c r="F58" s="149" t="s">
        <v>146</v>
      </c>
      <c r="G58" s="194" t="s">
        <v>463</v>
      </c>
      <c r="H58" s="93" t="s">
        <v>470</v>
      </c>
      <c r="I58" s="93"/>
      <c r="J58" s="93" t="s">
        <v>324</v>
      </c>
      <c r="K58" s="93" t="s">
        <v>325</v>
      </c>
      <c r="L58" s="95"/>
      <c r="M58" s="95"/>
      <c r="N58" s="95"/>
      <c r="O58" s="95"/>
      <c r="P58" s="95"/>
      <c r="Q58" s="95"/>
      <c r="R58" s="95"/>
      <c r="S58" s="95"/>
      <c r="T58" s="70"/>
      <c r="U58" s="70"/>
      <c r="V58" s="70"/>
      <c r="W58" s="70"/>
      <c r="X58" s="70"/>
      <c r="Y58" s="70"/>
    </row>
    <row r="59" ht="14.25" customHeight="1">
      <c r="A59" s="84" t="s">
        <v>129</v>
      </c>
      <c r="B59" s="86">
        <v>93.0</v>
      </c>
      <c r="C59" s="186" t="s">
        <v>471</v>
      </c>
      <c r="D59" s="91" t="s">
        <v>274</v>
      </c>
      <c r="E59" s="92" t="s">
        <v>420</v>
      </c>
      <c r="F59" s="91" t="s">
        <v>146</v>
      </c>
      <c r="G59" s="91"/>
      <c r="H59" s="93" t="s">
        <v>475</v>
      </c>
      <c r="I59" s="93"/>
      <c r="J59" s="93" t="s">
        <v>476</v>
      </c>
      <c r="K59" s="93"/>
      <c r="L59" s="95"/>
      <c r="M59" s="95"/>
      <c r="N59" s="95"/>
      <c r="O59" s="95"/>
      <c r="P59" s="95"/>
      <c r="Q59" s="95"/>
      <c r="R59" s="95"/>
      <c r="S59" s="95"/>
      <c r="T59" s="70"/>
      <c r="U59" s="70"/>
      <c r="V59" s="70"/>
      <c r="W59" s="70"/>
      <c r="X59" s="70"/>
      <c r="Y59" s="70"/>
    </row>
    <row r="60" ht="14.25" customHeight="1">
      <c r="A60" s="84" t="s">
        <v>129</v>
      </c>
      <c r="B60" s="86">
        <v>94.0</v>
      </c>
      <c r="C60" s="186" t="s">
        <v>477</v>
      </c>
      <c r="D60" s="91" t="s">
        <v>274</v>
      </c>
      <c r="E60" s="92" t="s">
        <v>420</v>
      </c>
      <c r="F60" s="91" t="s">
        <v>146</v>
      </c>
      <c r="G60" s="91"/>
      <c r="H60" s="93" t="s">
        <v>479</v>
      </c>
      <c r="I60" s="93"/>
      <c r="J60" s="93" t="s">
        <v>476</v>
      </c>
      <c r="K60" s="93"/>
      <c r="L60" s="95"/>
      <c r="M60" s="95"/>
      <c r="N60" s="95"/>
      <c r="O60" s="95"/>
      <c r="P60" s="95"/>
      <c r="Q60" s="95"/>
      <c r="R60" s="95"/>
      <c r="S60" s="95"/>
      <c r="T60" s="70"/>
      <c r="U60" s="70"/>
      <c r="V60" s="70"/>
      <c r="W60" s="70"/>
      <c r="X60" s="70"/>
      <c r="Y60" s="70"/>
    </row>
    <row r="61" ht="14.25" customHeight="1">
      <c r="A61" s="84" t="s">
        <v>129</v>
      </c>
      <c r="B61" s="86">
        <v>95.0</v>
      </c>
      <c r="C61" s="186" t="s">
        <v>480</v>
      </c>
      <c r="D61" s="91" t="s">
        <v>274</v>
      </c>
      <c r="E61" s="92" t="s">
        <v>420</v>
      </c>
      <c r="F61" s="91" t="s">
        <v>146</v>
      </c>
      <c r="G61" s="91"/>
      <c r="H61" s="93" t="s">
        <v>482</v>
      </c>
      <c r="I61" s="93"/>
      <c r="J61" s="93" t="s">
        <v>476</v>
      </c>
      <c r="K61" s="93"/>
      <c r="L61" s="95"/>
      <c r="M61" s="95"/>
      <c r="N61" s="95"/>
      <c r="O61" s="95"/>
      <c r="P61" s="95"/>
      <c r="Q61" s="95"/>
      <c r="R61" s="95"/>
      <c r="S61" s="95"/>
      <c r="T61" s="70"/>
      <c r="U61" s="70"/>
      <c r="V61" s="70"/>
      <c r="W61" s="70"/>
      <c r="X61" s="70"/>
      <c r="Y61" s="70"/>
    </row>
    <row r="62" ht="14.25" customHeight="1">
      <c r="A62" s="84" t="s">
        <v>129</v>
      </c>
      <c r="B62" s="86">
        <v>96.0</v>
      </c>
      <c r="C62" s="186" t="s">
        <v>488</v>
      </c>
      <c r="D62" s="91" t="s">
        <v>274</v>
      </c>
      <c r="E62" s="92" t="s">
        <v>420</v>
      </c>
      <c r="F62" s="91" t="s">
        <v>146</v>
      </c>
      <c r="G62" s="91"/>
      <c r="H62" s="93" t="s">
        <v>490</v>
      </c>
      <c r="I62" s="93"/>
      <c r="J62" s="93" t="s">
        <v>476</v>
      </c>
      <c r="K62" s="93"/>
      <c r="L62" s="95"/>
      <c r="M62" s="95"/>
      <c r="N62" s="95"/>
      <c r="O62" s="95"/>
      <c r="P62" s="95"/>
      <c r="Q62" s="95"/>
      <c r="R62" s="95"/>
      <c r="S62" s="95"/>
      <c r="T62" s="70"/>
      <c r="U62" s="70"/>
      <c r="V62" s="70"/>
      <c r="W62" s="70"/>
      <c r="X62" s="70"/>
      <c r="Y62" s="70"/>
    </row>
    <row r="63" ht="14.25" customHeight="1">
      <c r="A63" s="84" t="s">
        <v>129</v>
      </c>
      <c r="B63" s="86">
        <v>98.0</v>
      </c>
      <c r="C63" s="186" t="s">
        <v>495</v>
      </c>
      <c r="D63" s="91" t="s">
        <v>274</v>
      </c>
      <c r="E63" s="92" t="s">
        <v>420</v>
      </c>
      <c r="F63" s="91" t="s">
        <v>146</v>
      </c>
      <c r="G63" s="91"/>
      <c r="H63" s="93" t="s">
        <v>496</v>
      </c>
      <c r="I63" s="93"/>
      <c r="J63" s="93" t="s">
        <v>320</v>
      </c>
      <c r="K63" s="93"/>
      <c r="L63" s="95"/>
      <c r="M63" s="95"/>
      <c r="N63" s="95"/>
      <c r="O63" s="95"/>
      <c r="P63" s="95"/>
      <c r="Q63" s="95"/>
      <c r="R63" s="95"/>
      <c r="S63" s="95"/>
      <c r="T63" s="70"/>
      <c r="U63" s="70"/>
      <c r="V63" s="70"/>
      <c r="W63" s="70"/>
      <c r="X63" s="70"/>
      <c r="Y63" s="70"/>
    </row>
    <row r="64" ht="14.25" customHeight="1">
      <c r="A64" s="146" t="s">
        <v>129</v>
      </c>
      <c r="B64" s="86">
        <v>102.0</v>
      </c>
      <c r="C64" s="186" t="s">
        <v>500</v>
      </c>
      <c r="D64" s="91" t="s">
        <v>274</v>
      </c>
      <c r="E64" s="92" t="s">
        <v>420</v>
      </c>
      <c r="F64" s="149" t="s">
        <v>146</v>
      </c>
      <c r="G64" s="149"/>
      <c r="H64" s="93" t="s">
        <v>501</v>
      </c>
      <c r="I64" s="93"/>
      <c r="J64" s="93" t="s">
        <v>320</v>
      </c>
      <c r="K64" s="93"/>
      <c r="L64" s="95"/>
      <c r="M64" s="95"/>
      <c r="N64" s="95"/>
      <c r="O64" s="95"/>
      <c r="P64" s="95"/>
      <c r="Q64" s="95"/>
      <c r="R64" s="95"/>
      <c r="S64" s="95"/>
      <c r="T64" s="70"/>
      <c r="U64" s="70"/>
      <c r="V64" s="70"/>
      <c r="W64" s="70"/>
      <c r="X64" s="70"/>
      <c r="Y64" s="70"/>
    </row>
    <row r="65" ht="14.25" customHeight="1">
      <c r="A65" s="146" t="s">
        <v>129</v>
      </c>
      <c r="B65" s="86">
        <v>104.0</v>
      </c>
      <c r="C65" s="186" t="s">
        <v>502</v>
      </c>
      <c r="D65" s="91" t="s">
        <v>274</v>
      </c>
      <c r="E65" s="92" t="s">
        <v>420</v>
      </c>
      <c r="F65" s="149" t="s">
        <v>146</v>
      </c>
      <c r="G65" s="149"/>
      <c r="H65" s="93" t="s">
        <v>508</v>
      </c>
      <c r="I65" s="93"/>
      <c r="J65" s="93" t="s">
        <v>320</v>
      </c>
      <c r="K65" s="93"/>
      <c r="L65" s="95"/>
      <c r="M65" s="95"/>
      <c r="N65" s="95"/>
      <c r="O65" s="95"/>
      <c r="P65" s="95"/>
      <c r="Q65" s="95"/>
      <c r="R65" s="95"/>
      <c r="S65" s="95"/>
      <c r="T65" s="70"/>
      <c r="U65" s="70"/>
      <c r="V65" s="70"/>
      <c r="W65" s="70"/>
      <c r="X65" s="70"/>
      <c r="Y65" s="70"/>
    </row>
    <row r="66" ht="14.25" customHeight="1">
      <c r="A66" s="84" t="s">
        <v>129</v>
      </c>
      <c r="B66" s="86">
        <v>113.0</v>
      </c>
      <c r="C66" s="186" t="s">
        <v>510</v>
      </c>
      <c r="D66" s="91" t="s">
        <v>274</v>
      </c>
      <c r="E66" s="92" t="s">
        <v>420</v>
      </c>
      <c r="F66" s="91" t="s">
        <v>146</v>
      </c>
      <c r="G66" s="91"/>
      <c r="H66" s="93" t="s">
        <v>512</v>
      </c>
      <c r="I66" s="93"/>
      <c r="J66" s="93"/>
      <c r="K66" s="93" t="s">
        <v>516</v>
      </c>
      <c r="L66" s="95"/>
      <c r="M66" s="95"/>
      <c r="N66" s="95"/>
      <c r="O66" s="95"/>
      <c r="P66" s="95"/>
      <c r="Q66" s="95"/>
      <c r="R66" s="95"/>
      <c r="S66" s="95"/>
      <c r="T66" s="70"/>
      <c r="U66" s="70"/>
      <c r="V66" s="70"/>
      <c r="W66" s="70"/>
      <c r="X66" s="70"/>
      <c r="Y66" s="70"/>
    </row>
    <row r="67" ht="14.25" customHeight="1">
      <c r="A67" s="84" t="s">
        <v>129</v>
      </c>
      <c r="B67" s="98">
        <v>2.0</v>
      </c>
      <c r="C67" s="100" t="s">
        <v>58</v>
      </c>
      <c r="D67" s="91" t="s">
        <v>517</v>
      </c>
      <c r="E67" s="92" t="s">
        <v>146</v>
      </c>
      <c r="F67" s="102" t="s">
        <v>174</v>
      </c>
      <c r="G67" s="93" t="s">
        <v>518</v>
      </c>
      <c r="H67" s="93" t="s">
        <v>525</v>
      </c>
      <c r="I67" s="93"/>
      <c r="J67" s="93" t="s">
        <v>49</v>
      </c>
      <c r="K67" s="72"/>
      <c r="L67" s="95"/>
      <c r="M67" s="95"/>
      <c r="N67" s="95"/>
      <c r="O67" s="95"/>
      <c r="P67" s="95"/>
      <c r="Q67" s="95"/>
      <c r="R67" s="95"/>
      <c r="S67" s="95"/>
      <c r="T67" s="70"/>
      <c r="U67" s="70"/>
      <c r="V67" s="70"/>
      <c r="W67" s="70"/>
      <c r="X67" s="70"/>
      <c r="Y67" s="70"/>
    </row>
    <row r="68" ht="14.25" customHeight="1">
      <c r="A68" s="84" t="s">
        <v>129</v>
      </c>
      <c r="B68" s="86">
        <v>56.0</v>
      </c>
      <c r="C68" s="100" t="s">
        <v>527</v>
      </c>
      <c r="D68" s="91" t="s">
        <v>517</v>
      </c>
      <c r="E68" s="92" t="s">
        <v>146</v>
      </c>
      <c r="F68" s="102" t="s">
        <v>174</v>
      </c>
      <c r="G68" s="93" t="s">
        <v>528</v>
      </c>
      <c r="H68" s="93" t="s">
        <v>529</v>
      </c>
      <c r="I68" s="93"/>
      <c r="J68" s="93"/>
      <c r="K68" s="93" t="s">
        <v>188</v>
      </c>
      <c r="L68" s="95">
        <v>1.0</v>
      </c>
      <c r="M68" s="95">
        <v>1.0</v>
      </c>
      <c r="N68" s="95">
        <v>1.0</v>
      </c>
      <c r="O68" s="95"/>
      <c r="P68" s="95"/>
      <c r="Q68" s="95"/>
      <c r="R68" s="95"/>
      <c r="S68" s="95"/>
      <c r="T68" s="70"/>
      <c r="U68" s="70"/>
      <c r="V68" s="70"/>
      <c r="W68" s="70"/>
      <c r="X68" s="70"/>
      <c r="Y68" s="70"/>
    </row>
    <row r="69" ht="14.25" customHeight="1">
      <c r="A69" s="84" t="s">
        <v>129</v>
      </c>
      <c r="B69" s="86">
        <v>73.0</v>
      </c>
      <c r="C69" s="100" t="s">
        <v>532</v>
      </c>
      <c r="D69" s="91" t="s">
        <v>517</v>
      </c>
      <c r="E69" s="92" t="s">
        <v>146</v>
      </c>
      <c r="F69" s="102" t="s">
        <v>174</v>
      </c>
      <c r="G69" s="93" t="s">
        <v>534</v>
      </c>
      <c r="H69" s="93" t="s">
        <v>537</v>
      </c>
      <c r="I69" s="93"/>
      <c r="J69" s="93" t="s">
        <v>393</v>
      </c>
      <c r="K69" s="93" t="s">
        <v>538</v>
      </c>
      <c r="L69" s="95"/>
      <c r="M69" s="95"/>
      <c r="N69" s="95"/>
      <c r="O69" s="95"/>
      <c r="P69" s="95"/>
      <c r="Q69" s="95"/>
      <c r="R69" s="95"/>
      <c r="S69" s="95"/>
      <c r="T69" s="70"/>
      <c r="U69" s="70"/>
      <c r="V69" s="70"/>
      <c r="W69" s="70"/>
      <c r="X69" s="70"/>
      <c r="Y69" s="70"/>
    </row>
    <row r="70" ht="14.25" customHeight="1">
      <c r="A70" s="84" t="s">
        <v>129</v>
      </c>
      <c r="B70" s="86">
        <v>137.0</v>
      </c>
      <c r="C70" s="100" t="s">
        <v>539</v>
      </c>
      <c r="D70" s="91" t="s">
        <v>517</v>
      </c>
      <c r="E70" s="92" t="s">
        <v>146</v>
      </c>
      <c r="F70" s="102" t="s">
        <v>174</v>
      </c>
      <c r="G70" s="93" t="s">
        <v>534</v>
      </c>
      <c r="H70" s="93" t="s">
        <v>540</v>
      </c>
      <c r="I70" s="93"/>
      <c r="J70" s="93" t="s">
        <v>393</v>
      </c>
      <c r="K70" s="93" t="s">
        <v>538</v>
      </c>
      <c r="L70" s="95"/>
      <c r="M70" s="95"/>
      <c r="N70" s="95"/>
      <c r="O70" s="95"/>
      <c r="P70" s="95"/>
      <c r="Q70" s="95"/>
      <c r="R70" s="95"/>
      <c r="S70" s="95"/>
      <c r="T70" s="70"/>
      <c r="U70" s="70"/>
      <c r="V70" s="70"/>
      <c r="W70" s="70"/>
      <c r="X70" s="70"/>
      <c r="Y70" s="70"/>
    </row>
    <row r="71" ht="14.25" customHeight="1">
      <c r="A71" s="84" t="s">
        <v>129</v>
      </c>
      <c r="B71" s="98">
        <v>32.0</v>
      </c>
      <c r="C71" s="100" t="s">
        <v>513</v>
      </c>
      <c r="D71" s="91" t="s">
        <v>517</v>
      </c>
      <c r="E71" s="92" t="s">
        <v>146</v>
      </c>
      <c r="F71" s="102" t="s">
        <v>174</v>
      </c>
      <c r="G71" s="93" t="s">
        <v>544</v>
      </c>
      <c r="H71" s="103" t="s">
        <v>545</v>
      </c>
      <c r="I71" s="103"/>
      <c r="J71" s="93"/>
      <c r="K71" s="93" t="s">
        <v>188</v>
      </c>
      <c r="L71" s="95">
        <v>1.0</v>
      </c>
      <c r="M71" s="95">
        <v>1.0</v>
      </c>
      <c r="N71" s="95">
        <v>1.0</v>
      </c>
      <c r="O71" s="95"/>
      <c r="P71" s="95"/>
      <c r="Q71" s="95"/>
      <c r="R71" s="95"/>
      <c r="S71" s="95"/>
      <c r="T71" s="70"/>
      <c r="U71" s="70"/>
      <c r="V71" s="70"/>
      <c r="W71" s="70"/>
      <c r="X71" s="70"/>
      <c r="Y71" s="70"/>
    </row>
    <row r="72" ht="14.25" customHeight="1">
      <c r="A72" s="84" t="s">
        <v>129</v>
      </c>
      <c r="B72" s="98">
        <v>33.0</v>
      </c>
      <c r="C72" s="100" t="s">
        <v>519</v>
      </c>
      <c r="D72" s="91" t="s">
        <v>517</v>
      </c>
      <c r="E72" s="92" t="s">
        <v>146</v>
      </c>
      <c r="F72" s="102" t="s">
        <v>174</v>
      </c>
      <c r="G72" s="93" t="s">
        <v>546</v>
      </c>
      <c r="H72" s="93" t="s">
        <v>548</v>
      </c>
      <c r="I72" s="93"/>
      <c r="J72" s="93"/>
      <c r="K72" s="93"/>
      <c r="L72" s="95"/>
      <c r="M72" s="95"/>
      <c r="N72" s="95"/>
      <c r="O72" s="95"/>
      <c r="P72" s="95"/>
      <c r="Q72" s="95"/>
      <c r="R72" s="95"/>
      <c r="S72" s="95"/>
      <c r="T72" s="70"/>
      <c r="U72" s="70"/>
      <c r="V72" s="70"/>
      <c r="W72" s="70"/>
      <c r="X72" s="70"/>
      <c r="Y72" s="70"/>
    </row>
    <row r="73" ht="14.25" customHeight="1">
      <c r="A73" s="84" t="s">
        <v>129</v>
      </c>
      <c r="B73" s="86">
        <v>48.0</v>
      </c>
      <c r="C73" s="100" t="s">
        <v>549</v>
      </c>
      <c r="D73" s="91" t="s">
        <v>550</v>
      </c>
      <c r="E73" s="92" t="s">
        <v>146</v>
      </c>
      <c r="F73" s="102" t="s">
        <v>174</v>
      </c>
      <c r="G73" s="93" t="s">
        <v>551</v>
      </c>
      <c r="H73" s="103" t="s">
        <v>552</v>
      </c>
      <c r="I73" s="103"/>
      <c r="J73" s="93" t="s">
        <v>553</v>
      </c>
      <c r="K73" s="93" t="s">
        <v>188</v>
      </c>
      <c r="L73" s="95">
        <v>1.0</v>
      </c>
      <c r="M73" s="95">
        <v>1.0</v>
      </c>
      <c r="N73" s="95">
        <v>1.0</v>
      </c>
      <c r="O73" s="95"/>
      <c r="P73" s="95"/>
      <c r="Q73" s="95"/>
      <c r="R73" s="95"/>
      <c r="S73" s="95"/>
      <c r="T73" s="70"/>
      <c r="U73" s="70"/>
      <c r="V73" s="70"/>
      <c r="W73" s="70"/>
      <c r="X73" s="70"/>
      <c r="Y73" s="70"/>
    </row>
    <row r="74" ht="14.25" customHeight="1">
      <c r="A74" s="84" t="s">
        <v>129</v>
      </c>
      <c r="B74" s="98">
        <v>60.0</v>
      </c>
      <c r="C74" s="100" t="s">
        <v>554</v>
      </c>
      <c r="D74" s="91" t="s">
        <v>550</v>
      </c>
      <c r="E74" s="92" t="s">
        <v>146</v>
      </c>
      <c r="F74" s="102" t="s">
        <v>174</v>
      </c>
      <c r="G74" s="93" t="s">
        <v>555</v>
      </c>
      <c r="H74" s="93" t="s">
        <v>558</v>
      </c>
      <c r="I74" s="93"/>
      <c r="J74" s="93" t="s">
        <v>199</v>
      </c>
      <c r="K74" s="93"/>
      <c r="L74" s="95"/>
      <c r="M74" s="95"/>
      <c r="N74" s="95"/>
      <c r="O74" s="95"/>
      <c r="P74" s="95"/>
      <c r="Q74" s="95"/>
      <c r="R74" s="95"/>
      <c r="S74" s="95"/>
      <c r="T74" s="70"/>
      <c r="U74" s="70"/>
      <c r="V74" s="70"/>
      <c r="W74" s="70"/>
      <c r="X74" s="70"/>
      <c r="Y74" s="70"/>
    </row>
    <row r="75" ht="14.25" customHeight="1">
      <c r="A75" s="84" t="s">
        <v>129</v>
      </c>
      <c r="B75" s="98">
        <v>61.0</v>
      </c>
      <c r="C75" s="100" t="s">
        <v>562</v>
      </c>
      <c r="D75" s="91" t="s">
        <v>550</v>
      </c>
      <c r="E75" s="92" t="s">
        <v>146</v>
      </c>
      <c r="F75" s="102" t="s">
        <v>174</v>
      </c>
      <c r="G75" s="93" t="s">
        <v>564</v>
      </c>
      <c r="H75" s="93" t="s">
        <v>570</v>
      </c>
      <c r="I75" s="93"/>
      <c r="J75" s="93" t="s">
        <v>199</v>
      </c>
      <c r="K75" s="93"/>
      <c r="L75" s="95"/>
      <c r="M75" s="95"/>
      <c r="N75" s="95"/>
      <c r="O75" s="95"/>
      <c r="P75" s="95"/>
      <c r="Q75" s="95"/>
      <c r="R75" s="95"/>
      <c r="S75" s="95"/>
      <c r="T75" s="70"/>
      <c r="U75" s="70"/>
      <c r="V75" s="70"/>
      <c r="W75" s="70"/>
      <c r="X75" s="70"/>
      <c r="Y75" s="70"/>
    </row>
    <row r="76" ht="14.25" customHeight="1">
      <c r="A76" s="84" t="s">
        <v>129</v>
      </c>
      <c r="B76" s="98">
        <v>62.0</v>
      </c>
      <c r="C76" s="100" t="s">
        <v>575</v>
      </c>
      <c r="D76" s="91" t="s">
        <v>550</v>
      </c>
      <c r="E76" s="92" t="s">
        <v>146</v>
      </c>
      <c r="F76" s="102" t="s">
        <v>174</v>
      </c>
      <c r="G76" s="93" t="s">
        <v>564</v>
      </c>
      <c r="H76" s="93" t="s">
        <v>581</v>
      </c>
      <c r="I76" s="93"/>
      <c r="J76" s="93" t="s">
        <v>199</v>
      </c>
      <c r="K76" s="93"/>
      <c r="L76" s="95"/>
      <c r="M76" s="95"/>
      <c r="N76" s="95"/>
      <c r="O76" s="95"/>
      <c r="P76" s="95"/>
      <c r="Q76" s="95"/>
      <c r="R76" s="95"/>
      <c r="S76" s="95"/>
      <c r="T76" s="70"/>
      <c r="U76" s="70"/>
      <c r="V76" s="70"/>
      <c r="W76" s="70"/>
      <c r="X76" s="70"/>
      <c r="Y76" s="70"/>
    </row>
    <row r="77" ht="14.25" customHeight="1">
      <c r="A77" s="84" t="s">
        <v>129</v>
      </c>
      <c r="B77" s="98">
        <v>63.0</v>
      </c>
      <c r="C77" s="100" t="s">
        <v>586</v>
      </c>
      <c r="D77" s="91" t="s">
        <v>550</v>
      </c>
      <c r="E77" s="92" t="s">
        <v>146</v>
      </c>
      <c r="F77" s="102" t="s">
        <v>174</v>
      </c>
      <c r="G77" s="93" t="s">
        <v>564</v>
      </c>
      <c r="H77" s="93" t="s">
        <v>593</v>
      </c>
      <c r="I77" s="93"/>
      <c r="J77" s="93" t="s">
        <v>199</v>
      </c>
      <c r="K77" s="93"/>
      <c r="L77" s="95"/>
      <c r="M77" s="95"/>
      <c r="N77" s="95"/>
      <c r="O77" s="95"/>
      <c r="P77" s="95"/>
      <c r="Q77" s="95"/>
      <c r="R77" s="95"/>
      <c r="S77" s="95"/>
      <c r="T77" s="70"/>
      <c r="U77" s="70"/>
      <c r="V77" s="70"/>
      <c r="W77" s="70"/>
      <c r="X77" s="70"/>
      <c r="Y77" s="70"/>
    </row>
    <row r="78" ht="14.25" customHeight="1">
      <c r="A78" s="84" t="s">
        <v>129</v>
      </c>
      <c r="B78" s="98">
        <v>66.0</v>
      </c>
      <c r="C78" s="100" t="s">
        <v>595</v>
      </c>
      <c r="D78" s="91" t="s">
        <v>550</v>
      </c>
      <c r="E78" s="92" t="s">
        <v>146</v>
      </c>
      <c r="F78" s="102" t="s">
        <v>174</v>
      </c>
      <c r="G78" s="93" t="s">
        <v>596</v>
      </c>
      <c r="H78" s="93" t="s">
        <v>599</v>
      </c>
      <c r="I78" s="93"/>
      <c r="J78" s="93" t="s">
        <v>199</v>
      </c>
      <c r="K78" s="93" t="s">
        <v>188</v>
      </c>
      <c r="L78" s="95"/>
      <c r="M78" s="95"/>
      <c r="N78" s="95"/>
      <c r="O78" s="95"/>
      <c r="P78" s="95"/>
      <c r="Q78" s="95"/>
      <c r="R78" s="95"/>
      <c r="S78" s="95"/>
      <c r="T78" s="70"/>
      <c r="U78" s="70"/>
      <c r="V78" s="70"/>
      <c r="W78" s="70"/>
      <c r="X78" s="70"/>
      <c r="Y78" s="70"/>
    </row>
    <row r="79" ht="14.25" customHeight="1">
      <c r="A79" s="146" t="s">
        <v>129</v>
      </c>
      <c r="B79" s="86">
        <v>106.0</v>
      </c>
      <c r="C79" s="100" t="s">
        <v>603</v>
      </c>
      <c r="D79" s="149" t="s">
        <v>550</v>
      </c>
      <c r="E79" s="202" t="s">
        <v>146</v>
      </c>
      <c r="F79" s="102" t="s">
        <v>174</v>
      </c>
      <c r="G79" s="93" t="s">
        <v>609</v>
      </c>
      <c r="H79" s="93" t="s">
        <v>610</v>
      </c>
      <c r="I79" s="93"/>
      <c r="J79" s="93"/>
      <c r="K79" s="194"/>
      <c r="L79" s="95"/>
      <c r="M79" s="95"/>
      <c r="N79" s="95"/>
      <c r="O79" s="95"/>
      <c r="P79" s="95"/>
      <c r="Q79" s="95"/>
      <c r="R79" s="95"/>
      <c r="S79" s="95"/>
      <c r="T79" s="70"/>
      <c r="U79" s="70"/>
      <c r="V79" s="70"/>
      <c r="W79" s="70"/>
      <c r="X79" s="70"/>
      <c r="Y79" s="70"/>
    </row>
    <row r="80" ht="14.25" customHeight="1">
      <c r="A80" s="146" t="s">
        <v>129</v>
      </c>
      <c r="B80" s="86">
        <v>107.0</v>
      </c>
      <c r="C80" s="100" t="s">
        <v>613</v>
      </c>
      <c r="D80" s="149" t="s">
        <v>550</v>
      </c>
      <c r="E80" s="202" t="s">
        <v>146</v>
      </c>
      <c r="F80" s="102" t="s">
        <v>174</v>
      </c>
      <c r="G80" s="93" t="s">
        <v>609</v>
      </c>
      <c r="H80" s="93" t="s">
        <v>614</v>
      </c>
      <c r="I80" s="93"/>
      <c r="J80" s="93"/>
      <c r="K80" s="194"/>
      <c r="L80" s="95"/>
      <c r="M80" s="95"/>
      <c r="N80" s="95"/>
      <c r="O80" s="95"/>
      <c r="P80" s="95"/>
      <c r="Q80" s="95"/>
      <c r="R80" s="95"/>
      <c r="S80" s="95"/>
      <c r="T80" s="70"/>
      <c r="U80" s="70"/>
      <c r="V80" s="70"/>
      <c r="W80" s="70"/>
      <c r="X80" s="70"/>
      <c r="Y80" s="70"/>
    </row>
    <row r="81" ht="14.25" customHeight="1">
      <c r="A81" s="127" t="s">
        <v>129</v>
      </c>
      <c r="B81" s="98">
        <v>6.0</v>
      </c>
      <c r="C81" s="100" t="s">
        <v>184</v>
      </c>
      <c r="D81" s="128" t="s">
        <v>550</v>
      </c>
      <c r="E81" s="205" t="s">
        <v>146</v>
      </c>
      <c r="F81" s="102" t="s">
        <v>174</v>
      </c>
      <c r="G81" s="93" t="s">
        <v>615</v>
      </c>
      <c r="H81" s="93" t="s">
        <v>617</v>
      </c>
      <c r="I81" s="93"/>
      <c r="J81" s="93" t="s">
        <v>49</v>
      </c>
      <c r="K81" s="93"/>
      <c r="L81" s="95"/>
      <c r="M81" s="95"/>
      <c r="N81" s="95"/>
      <c r="O81" s="95"/>
      <c r="P81" s="95"/>
      <c r="Q81" s="95"/>
      <c r="R81" s="95"/>
      <c r="S81" s="95"/>
      <c r="T81" s="70"/>
      <c r="U81" s="70"/>
      <c r="V81" s="70"/>
      <c r="W81" s="70"/>
      <c r="X81" s="70"/>
      <c r="Y81" s="70"/>
    </row>
    <row r="82" ht="14.25" customHeight="1">
      <c r="A82" s="84" t="s">
        <v>129</v>
      </c>
      <c r="B82" s="98">
        <v>5.0</v>
      </c>
      <c r="C82" s="100" t="s">
        <v>135</v>
      </c>
      <c r="D82" s="91" t="s">
        <v>550</v>
      </c>
      <c r="E82" s="92" t="s">
        <v>146</v>
      </c>
      <c r="F82" s="102" t="s">
        <v>174</v>
      </c>
      <c r="G82" s="93" t="s">
        <v>621</v>
      </c>
      <c r="H82" s="93" t="s">
        <v>622</v>
      </c>
      <c r="I82" s="93"/>
      <c r="J82" s="93" t="s">
        <v>49</v>
      </c>
      <c r="K82" s="93"/>
      <c r="L82" s="95"/>
      <c r="M82" s="95"/>
      <c r="N82" s="95"/>
      <c r="O82" s="95"/>
      <c r="P82" s="95"/>
      <c r="Q82" s="95"/>
      <c r="R82" s="95"/>
      <c r="S82" s="95"/>
      <c r="T82" s="70"/>
      <c r="U82" s="70"/>
      <c r="V82" s="70"/>
      <c r="W82" s="70"/>
      <c r="X82" s="70"/>
      <c r="Y82" s="70"/>
    </row>
    <row r="83" ht="14.25" customHeight="1">
      <c r="A83" s="127" t="s">
        <v>129</v>
      </c>
      <c r="B83" s="98">
        <v>9.0</v>
      </c>
      <c r="C83" s="100" t="s">
        <v>273</v>
      </c>
      <c r="D83" s="128" t="s">
        <v>550</v>
      </c>
      <c r="E83" s="205" t="s">
        <v>146</v>
      </c>
      <c r="F83" s="102" t="s">
        <v>174</v>
      </c>
      <c r="G83" s="93" t="s">
        <v>624</v>
      </c>
      <c r="H83" s="93" t="s">
        <v>628</v>
      </c>
      <c r="I83" s="93"/>
      <c r="J83" s="112" t="s">
        <v>629</v>
      </c>
      <c r="K83" s="112"/>
      <c r="L83" s="95"/>
      <c r="M83" s="95"/>
      <c r="N83" s="95"/>
      <c r="O83" s="95"/>
      <c r="P83" s="95"/>
      <c r="Q83" s="95"/>
      <c r="R83" s="95"/>
      <c r="S83" s="95"/>
      <c r="T83" s="70"/>
      <c r="U83" s="70"/>
      <c r="V83" s="70"/>
      <c r="W83" s="70"/>
      <c r="X83" s="70"/>
      <c r="Y83" s="70"/>
    </row>
    <row r="84" ht="14.25" customHeight="1">
      <c r="A84" s="127" t="s">
        <v>129</v>
      </c>
      <c r="B84" s="98">
        <v>23.0</v>
      </c>
      <c r="C84" s="100" t="s">
        <v>437</v>
      </c>
      <c r="D84" s="128" t="s">
        <v>550</v>
      </c>
      <c r="E84" s="205" t="s">
        <v>146</v>
      </c>
      <c r="F84" s="102" t="s">
        <v>174</v>
      </c>
      <c r="G84" s="93" t="s">
        <v>632</v>
      </c>
      <c r="H84" s="93" t="s">
        <v>633</v>
      </c>
      <c r="I84" s="93"/>
      <c r="J84" s="93"/>
      <c r="K84" s="112"/>
      <c r="L84" s="95"/>
      <c r="M84" s="95"/>
      <c r="N84" s="95"/>
      <c r="O84" s="95"/>
      <c r="P84" s="95"/>
      <c r="Q84" s="95"/>
      <c r="R84" s="95"/>
      <c r="S84" s="95"/>
      <c r="T84" s="70"/>
      <c r="U84" s="70"/>
      <c r="V84" s="70"/>
      <c r="W84" s="70"/>
      <c r="X84" s="70"/>
      <c r="Y84" s="70"/>
    </row>
    <row r="85" ht="14.25" customHeight="1">
      <c r="A85" s="84" t="s">
        <v>129</v>
      </c>
      <c r="B85" s="86">
        <v>58.0</v>
      </c>
      <c r="C85" s="100" t="s">
        <v>634</v>
      </c>
      <c r="D85" s="91" t="s">
        <v>550</v>
      </c>
      <c r="E85" s="92" t="s">
        <v>146</v>
      </c>
      <c r="F85" s="102" t="s">
        <v>174</v>
      </c>
      <c r="G85" s="93" t="s">
        <v>635</v>
      </c>
      <c r="H85" s="103" t="s">
        <v>636</v>
      </c>
      <c r="I85" s="103"/>
      <c r="J85" s="93"/>
      <c r="K85" s="93" t="s">
        <v>188</v>
      </c>
      <c r="L85" s="95">
        <v>1.0</v>
      </c>
      <c r="M85" s="95">
        <v>1.0</v>
      </c>
      <c r="N85" s="95">
        <v>1.0</v>
      </c>
      <c r="O85" s="95"/>
      <c r="P85" s="95"/>
      <c r="Q85" s="95"/>
      <c r="R85" s="95"/>
      <c r="S85" s="95"/>
      <c r="T85" s="70"/>
      <c r="U85" s="70"/>
      <c r="V85" s="70"/>
      <c r="W85" s="70"/>
      <c r="X85" s="70"/>
      <c r="Y85" s="70"/>
    </row>
    <row r="86" ht="14.25" customHeight="1">
      <c r="A86" s="84" t="s">
        <v>129</v>
      </c>
      <c r="B86" s="86">
        <v>82.0</v>
      </c>
      <c r="C86" s="100" t="s">
        <v>637</v>
      </c>
      <c r="D86" s="91" t="s">
        <v>550</v>
      </c>
      <c r="E86" s="92" t="s">
        <v>146</v>
      </c>
      <c r="F86" s="102" t="s">
        <v>174</v>
      </c>
      <c r="G86" s="93" t="s">
        <v>635</v>
      </c>
      <c r="H86" s="93" t="s">
        <v>639</v>
      </c>
      <c r="I86" s="93"/>
      <c r="J86" s="93"/>
      <c r="K86" s="93" t="s">
        <v>188</v>
      </c>
      <c r="L86" s="95"/>
      <c r="M86" s="95"/>
      <c r="N86" s="95"/>
      <c r="O86" s="95"/>
      <c r="P86" s="95"/>
      <c r="Q86" s="95"/>
      <c r="R86" s="95"/>
      <c r="S86" s="95"/>
      <c r="T86" s="70"/>
      <c r="U86" s="70"/>
      <c r="V86" s="70"/>
      <c r="W86" s="70"/>
      <c r="X86" s="70"/>
      <c r="Y86" s="70"/>
    </row>
    <row r="87" ht="14.25" customHeight="1">
      <c r="A87" s="127" t="s">
        <v>129</v>
      </c>
      <c r="B87" s="98">
        <v>15.0</v>
      </c>
      <c r="C87" s="208" t="s">
        <v>356</v>
      </c>
      <c r="D87" s="128" t="s">
        <v>550</v>
      </c>
      <c r="E87" s="205" t="s">
        <v>146</v>
      </c>
      <c r="F87" s="209" t="s">
        <v>207</v>
      </c>
      <c r="G87" s="93" t="s">
        <v>640</v>
      </c>
      <c r="H87" s="93" t="s">
        <v>641</v>
      </c>
      <c r="I87" s="93"/>
      <c r="J87" s="93" t="s">
        <v>229</v>
      </c>
      <c r="K87" s="112" t="s">
        <v>642</v>
      </c>
      <c r="L87" s="95"/>
      <c r="M87" s="95"/>
      <c r="N87" s="95"/>
      <c r="O87" s="95"/>
      <c r="P87" s="95"/>
      <c r="Q87" s="95"/>
      <c r="R87" s="95"/>
      <c r="S87" s="95"/>
      <c r="T87" s="70"/>
      <c r="U87" s="70"/>
      <c r="V87" s="70"/>
      <c r="W87" s="70"/>
      <c r="X87" s="70"/>
      <c r="Y87" s="70"/>
    </row>
    <row r="88" ht="14.25" customHeight="1">
      <c r="A88" s="127" t="s">
        <v>129</v>
      </c>
      <c r="B88" s="98">
        <v>11.0</v>
      </c>
      <c r="C88" s="208" t="s">
        <v>295</v>
      </c>
      <c r="D88" s="128" t="s">
        <v>550</v>
      </c>
      <c r="E88" s="205" t="s">
        <v>146</v>
      </c>
      <c r="F88" s="209" t="s">
        <v>207</v>
      </c>
      <c r="G88" s="93" t="s">
        <v>644</v>
      </c>
      <c r="H88" s="93" t="s">
        <v>645</v>
      </c>
      <c r="I88" s="93"/>
      <c r="J88" s="93" t="s">
        <v>229</v>
      </c>
      <c r="K88" s="112" t="s">
        <v>642</v>
      </c>
      <c r="L88" s="95"/>
      <c r="M88" s="95"/>
      <c r="N88" s="95"/>
      <c r="O88" s="95"/>
      <c r="P88" s="95"/>
      <c r="Q88" s="95"/>
      <c r="R88" s="95"/>
      <c r="S88" s="95"/>
      <c r="T88" s="70"/>
      <c r="U88" s="70"/>
      <c r="V88" s="70"/>
      <c r="W88" s="70"/>
      <c r="X88" s="70"/>
      <c r="Y88" s="70"/>
    </row>
    <row r="89" ht="14.25" customHeight="1">
      <c r="A89" s="84" t="s">
        <v>129</v>
      </c>
      <c r="B89" s="86">
        <v>49.0</v>
      </c>
      <c r="C89" s="105" t="s">
        <v>647</v>
      </c>
      <c r="D89" s="91" t="s">
        <v>550</v>
      </c>
      <c r="E89" s="92" t="s">
        <v>146</v>
      </c>
      <c r="F89" s="209" t="s">
        <v>207</v>
      </c>
      <c r="G89" s="93" t="s">
        <v>648</v>
      </c>
      <c r="H89" s="93" t="s">
        <v>650</v>
      </c>
      <c r="I89" s="93"/>
      <c r="J89" s="93" t="s">
        <v>553</v>
      </c>
      <c r="K89" s="93" t="s">
        <v>651</v>
      </c>
      <c r="L89" s="95"/>
      <c r="M89" s="95"/>
      <c r="N89" s="95"/>
      <c r="O89" s="95"/>
      <c r="P89" s="95"/>
      <c r="Q89" s="95"/>
      <c r="R89" s="95"/>
      <c r="S89" s="95"/>
      <c r="T89" s="70"/>
      <c r="U89" s="70"/>
      <c r="V89" s="70"/>
      <c r="W89" s="70"/>
      <c r="X89" s="70"/>
      <c r="Y89" s="70"/>
    </row>
    <row r="90" ht="14.25" customHeight="1">
      <c r="A90" s="84" t="s">
        <v>129</v>
      </c>
      <c r="B90" s="86">
        <v>52.0</v>
      </c>
      <c r="C90" s="105" t="s">
        <v>652</v>
      </c>
      <c r="D90" s="91" t="s">
        <v>550</v>
      </c>
      <c r="E90" s="92" t="s">
        <v>146</v>
      </c>
      <c r="F90" s="209" t="s">
        <v>207</v>
      </c>
      <c r="G90" s="93" t="s">
        <v>653</v>
      </c>
      <c r="H90" s="93" t="s">
        <v>654</v>
      </c>
      <c r="I90" s="93"/>
      <c r="J90" s="93" t="s">
        <v>553</v>
      </c>
      <c r="K90" s="93" t="s">
        <v>651</v>
      </c>
      <c r="L90" s="95"/>
      <c r="M90" s="95"/>
      <c r="N90" s="95"/>
      <c r="O90" s="95"/>
      <c r="P90" s="95"/>
      <c r="Q90" s="95"/>
      <c r="R90" s="95"/>
      <c r="S90" s="95"/>
      <c r="T90" s="70"/>
      <c r="U90" s="70"/>
      <c r="V90" s="70"/>
      <c r="W90" s="70"/>
      <c r="X90" s="70"/>
      <c r="Y90" s="70"/>
    </row>
    <row r="91" ht="14.25" customHeight="1">
      <c r="A91" s="146" t="s">
        <v>129</v>
      </c>
      <c r="B91" s="86">
        <v>53.0</v>
      </c>
      <c r="C91" s="105" t="s">
        <v>655</v>
      </c>
      <c r="D91" s="149" t="s">
        <v>550</v>
      </c>
      <c r="E91" s="202" t="s">
        <v>146</v>
      </c>
      <c r="F91" s="209" t="s">
        <v>207</v>
      </c>
      <c r="G91" s="93" t="s">
        <v>656</v>
      </c>
      <c r="H91" s="93" t="s">
        <v>661</v>
      </c>
      <c r="I91" s="93"/>
      <c r="J91" s="93" t="s">
        <v>553</v>
      </c>
      <c r="K91" s="93" t="s">
        <v>651</v>
      </c>
      <c r="L91" s="95"/>
      <c r="M91" s="95"/>
      <c r="N91" s="95"/>
      <c r="O91" s="95"/>
      <c r="P91" s="95"/>
      <c r="Q91" s="95"/>
      <c r="R91" s="95"/>
      <c r="S91" s="95"/>
      <c r="T91" s="70"/>
      <c r="U91" s="70"/>
      <c r="V91" s="70"/>
      <c r="W91" s="70"/>
      <c r="X91" s="70"/>
      <c r="Y91" s="70"/>
    </row>
    <row r="92" ht="14.25" customHeight="1">
      <c r="A92" s="84" t="s">
        <v>129</v>
      </c>
      <c r="B92" s="98">
        <v>47.0</v>
      </c>
      <c r="C92" s="105" t="s">
        <v>625</v>
      </c>
      <c r="D92" s="149" t="s">
        <v>550</v>
      </c>
      <c r="E92" s="92"/>
      <c r="F92" s="209" t="s">
        <v>207</v>
      </c>
      <c r="G92" s="93" t="s">
        <v>662</v>
      </c>
      <c r="H92" s="93" t="s">
        <v>663</v>
      </c>
      <c r="I92" s="93"/>
      <c r="J92" s="93" t="s">
        <v>629</v>
      </c>
      <c r="K92" s="93" t="s">
        <v>664</v>
      </c>
      <c r="L92" s="95"/>
      <c r="M92" s="95"/>
      <c r="N92" s="95"/>
      <c r="O92" s="95"/>
      <c r="P92" s="95"/>
      <c r="Q92" s="95"/>
      <c r="R92" s="95"/>
      <c r="S92" s="95"/>
      <c r="T92" s="70"/>
      <c r="U92" s="70"/>
      <c r="V92" s="70"/>
      <c r="W92" s="70"/>
      <c r="X92" s="70"/>
      <c r="Y92" s="70"/>
    </row>
    <row r="93" ht="14.25" customHeight="1">
      <c r="A93" s="218" t="s">
        <v>129</v>
      </c>
      <c r="B93" s="86">
        <v>57.0</v>
      </c>
      <c r="C93" s="105" t="s">
        <v>666</v>
      </c>
      <c r="D93" s="220" t="s">
        <v>550</v>
      </c>
      <c r="E93" s="222" t="s">
        <v>146</v>
      </c>
      <c r="F93" s="209" t="s">
        <v>207</v>
      </c>
      <c r="G93" s="93" t="s">
        <v>670</v>
      </c>
      <c r="H93" s="93" t="s">
        <v>671</v>
      </c>
      <c r="I93" s="93"/>
      <c r="J93" s="93" t="s">
        <v>629</v>
      </c>
      <c r="K93" s="93" t="s">
        <v>664</v>
      </c>
      <c r="L93" s="95"/>
      <c r="M93" s="95"/>
      <c r="N93" s="95"/>
      <c r="O93" s="95"/>
      <c r="P93" s="95"/>
      <c r="Q93" s="95"/>
      <c r="R93" s="95"/>
      <c r="S93" s="95"/>
      <c r="T93" s="70"/>
      <c r="U93" s="70"/>
      <c r="V93" s="70"/>
      <c r="W93" s="70"/>
      <c r="X93" s="70"/>
      <c r="Y93" s="70"/>
    </row>
    <row r="94" ht="14.25" customHeight="1">
      <c r="A94" s="84" t="s">
        <v>129</v>
      </c>
      <c r="B94" s="98">
        <v>70.0</v>
      </c>
      <c r="C94" s="105" t="s">
        <v>672</v>
      </c>
      <c r="D94" s="91" t="s">
        <v>550</v>
      </c>
      <c r="E94" s="92" t="s">
        <v>146</v>
      </c>
      <c r="F94" s="209" t="s">
        <v>207</v>
      </c>
      <c r="G94" s="93" t="s">
        <v>673</v>
      </c>
      <c r="H94" s="93" t="s">
        <v>674</v>
      </c>
      <c r="I94" s="93"/>
      <c r="J94" s="93" t="s">
        <v>476</v>
      </c>
      <c r="K94" s="93" t="s">
        <v>675</v>
      </c>
      <c r="L94" s="95"/>
      <c r="M94" s="95"/>
      <c r="N94" s="95"/>
      <c r="O94" s="95"/>
      <c r="P94" s="95"/>
      <c r="Q94" s="95"/>
      <c r="R94" s="95"/>
      <c r="S94" s="95"/>
      <c r="T94" s="70"/>
      <c r="U94" s="70"/>
      <c r="V94" s="70"/>
      <c r="W94" s="70"/>
      <c r="X94" s="70"/>
      <c r="Y94" s="70"/>
    </row>
    <row r="95" ht="14.25" customHeight="1">
      <c r="A95" s="127" t="s">
        <v>129</v>
      </c>
      <c r="B95" s="98">
        <v>14.0</v>
      </c>
      <c r="C95" s="208" t="s">
        <v>341</v>
      </c>
      <c r="D95" s="128" t="s">
        <v>550</v>
      </c>
      <c r="E95" s="205" t="s">
        <v>146</v>
      </c>
      <c r="F95" s="209" t="s">
        <v>207</v>
      </c>
      <c r="G95" s="93" t="s">
        <v>676</v>
      </c>
      <c r="H95" s="93" t="s">
        <v>679</v>
      </c>
      <c r="I95" s="93"/>
      <c r="J95" s="93" t="s">
        <v>229</v>
      </c>
      <c r="K95" s="112" t="s">
        <v>642</v>
      </c>
      <c r="L95" s="95"/>
      <c r="M95" s="95"/>
      <c r="N95" s="95"/>
      <c r="O95" s="95"/>
      <c r="P95" s="95"/>
      <c r="Q95" s="95"/>
      <c r="R95" s="95"/>
      <c r="S95" s="95"/>
      <c r="T95" s="70"/>
      <c r="U95" s="70"/>
      <c r="V95" s="70"/>
      <c r="W95" s="70"/>
      <c r="X95" s="70"/>
      <c r="Y95" s="70"/>
    </row>
    <row r="96" ht="14.25" customHeight="1">
      <c r="A96" s="127" t="s">
        <v>129</v>
      </c>
      <c r="B96" s="98">
        <v>16.0</v>
      </c>
      <c r="C96" s="208" t="s">
        <v>376</v>
      </c>
      <c r="D96" s="128" t="s">
        <v>550</v>
      </c>
      <c r="E96" s="205" t="s">
        <v>146</v>
      </c>
      <c r="F96" s="209" t="s">
        <v>207</v>
      </c>
      <c r="G96" s="93" t="s">
        <v>683</v>
      </c>
      <c r="H96" s="93" t="s">
        <v>684</v>
      </c>
      <c r="I96" s="93"/>
      <c r="J96" s="93" t="s">
        <v>229</v>
      </c>
      <c r="K96" s="112" t="s">
        <v>642</v>
      </c>
      <c r="L96" s="95"/>
      <c r="M96" s="95"/>
      <c r="N96" s="95"/>
      <c r="O96" s="95"/>
      <c r="P96" s="95"/>
      <c r="Q96" s="95"/>
      <c r="R96" s="95"/>
      <c r="S96" s="95"/>
      <c r="T96" s="70"/>
      <c r="U96" s="70"/>
      <c r="V96" s="70"/>
      <c r="W96" s="70"/>
      <c r="X96" s="70"/>
      <c r="Y96" s="70"/>
    </row>
    <row r="97" ht="14.25" customHeight="1">
      <c r="A97" s="127" t="s">
        <v>129</v>
      </c>
      <c r="B97" s="98">
        <v>12.0</v>
      </c>
      <c r="C97" s="208" t="s">
        <v>309</v>
      </c>
      <c r="D97" s="128" t="s">
        <v>550</v>
      </c>
      <c r="E97" s="205" t="s">
        <v>146</v>
      </c>
      <c r="F97" s="209" t="s">
        <v>207</v>
      </c>
      <c r="G97" s="93" t="s">
        <v>685</v>
      </c>
      <c r="H97" s="93" t="s">
        <v>688</v>
      </c>
      <c r="I97" s="93"/>
      <c r="J97" s="93" t="s">
        <v>229</v>
      </c>
      <c r="K97" s="112" t="s">
        <v>642</v>
      </c>
      <c r="L97" s="95"/>
      <c r="M97" s="95"/>
      <c r="N97" s="95"/>
      <c r="O97" s="95"/>
      <c r="P97" s="95"/>
      <c r="Q97" s="95"/>
      <c r="R97" s="95"/>
      <c r="S97" s="95"/>
      <c r="T97" s="70"/>
      <c r="U97" s="70"/>
      <c r="V97" s="70"/>
      <c r="W97" s="70"/>
      <c r="X97" s="70"/>
      <c r="Y97" s="70"/>
    </row>
    <row r="98" ht="14.25" customHeight="1">
      <c r="A98" s="127" t="s">
        <v>129</v>
      </c>
      <c r="B98" s="98">
        <v>13.0</v>
      </c>
      <c r="C98" s="208" t="s">
        <v>322</v>
      </c>
      <c r="D98" s="128" t="s">
        <v>550</v>
      </c>
      <c r="E98" s="205" t="s">
        <v>146</v>
      </c>
      <c r="F98" s="209" t="s">
        <v>207</v>
      </c>
      <c r="G98" s="93" t="s">
        <v>690</v>
      </c>
      <c r="H98" s="93" t="s">
        <v>691</v>
      </c>
      <c r="I98" s="93"/>
      <c r="J98" s="93" t="s">
        <v>229</v>
      </c>
      <c r="K98" s="112" t="s">
        <v>642</v>
      </c>
      <c r="L98" s="95"/>
      <c r="M98" s="95"/>
      <c r="N98" s="95"/>
      <c r="O98" s="95"/>
      <c r="P98" s="95"/>
      <c r="Q98" s="95"/>
      <c r="R98" s="95"/>
      <c r="S98" s="95"/>
      <c r="T98" s="70"/>
      <c r="U98" s="70"/>
      <c r="V98" s="70"/>
      <c r="W98" s="70"/>
      <c r="X98" s="70"/>
      <c r="Y98" s="70"/>
    </row>
    <row r="99" ht="14.25" customHeight="1">
      <c r="A99" s="127" t="s">
        <v>129</v>
      </c>
      <c r="B99" s="98">
        <v>3.0</v>
      </c>
      <c r="C99" s="208" t="s">
        <v>70</v>
      </c>
      <c r="D99" s="128" t="s">
        <v>550</v>
      </c>
      <c r="E99" s="205" t="s">
        <v>146</v>
      </c>
      <c r="F99" s="209" t="s">
        <v>207</v>
      </c>
      <c r="G99" s="93" t="s">
        <v>698</v>
      </c>
      <c r="H99" s="93" t="s">
        <v>700</v>
      </c>
      <c r="I99" s="93"/>
      <c r="J99" s="93" t="s">
        <v>49</v>
      </c>
      <c r="K99" s="112"/>
      <c r="L99" s="95"/>
      <c r="M99" s="95"/>
      <c r="N99" s="95"/>
      <c r="O99" s="95"/>
      <c r="P99" s="95"/>
      <c r="Q99" s="95"/>
      <c r="R99" s="95"/>
      <c r="S99" s="95"/>
      <c r="T99" s="70"/>
      <c r="U99" s="70"/>
      <c r="V99" s="70"/>
      <c r="W99" s="70"/>
      <c r="X99" s="70"/>
      <c r="Y99" s="70"/>
    </row>
    <row r="100" ht="14.25" customHeight="1">
      <c r="A100" s="84" t="s">
        <v>129</v>
      </c>
      <c r="B100" s="98">
        <v>59.0</v>
      </c>
      <c r="C100" s="208" t="s">
        <v>702</v>
      </c>
      <c r="D100" s="91" t="s">
        <v>550</v>
      </c>
      <c r="E100" s="92" t="s">
        <v>146</v>
      </c>
      <c r="F100" s="209" t="s">
        <v>207</v>
      </c>
      <c r="G100" s="93" t="s">
        <v>703</v>
      </c>
      <c r="H100" s="93" t="s">
        <v>709</v>
      </c>
      <c r="I100" s="93"/>
      <c r="J100" s="93" t="s">
        <v>199</v>
      </c>
      <c r="K100" s="93"/>
      <c r="L100" s="95"/>
      <c r="M100" s="95"/>
      <c r="N100" s="95"/>
      <c r="O100" s="95"/>
      <c r="P100" s="95"/>
      <c r="Q100" s="95"/>
      <c r="R100" s="95"/>
      <c r="S100" s="95"/>
      <c r="T100" s="70"/>
      <c r="U100" s="70"/>
      <c r="V100" s="70"/>
      <c r="W100" s="70"/>
      <c r="X100" s="70"/>
      <c r="Y100" s="70"/>
    </row>
    <row r="101" ht="14.25" customHeight="1">
      <c r="A101" s="84" t="s">
        <v>129</v>
      </c>
      <c r="B101" s="98">
        <v>64.0</v>
      </c>
      <c r="C101" s="208" t="s">
        <v>710</v>
      </c>
      <c r="D101" s="91" t="s">
        <v>550</v>
      </c>
      <c r="E101" s="92" t="s">
        <v>146</v>
      </c>
      <c r="F101" s="209" t="s">
        <v>207</v>
      </c>
      <c r="G101" s="93" t="s">
        <v>711</v>
      </c>
      <c r="H101" s="93" t="s">
        <v>712</v>
      </c>
      <c r="I101" s="93"/>
      <c r="J101" s="93" t="s">
        <v>199</v>
      </c>
      <c r="K101" s="93" t="s">
        <v>642</v>
      </c>
      <c r="L101" s="95"/>
      <c r="M101" s="95"/>
      <c r="N101" s="95"/>
      <c r="O101" s="95"/>
      <c r="P101" s="95"/>
      <c r="Q101" s="95"/>
      <c r="R101" s="95"/>
      <c r="S101" s="95"/>
      <c r="T101" s="70"/>
      <c r="U101" s="70"/>
      <c r="V101" s="70"/>
      <c r="W101" s="70"/>
      <c r="X101" s="70"/>
      <c r="Y101" s="70"/>
    </row>
    <row r="102" ht="14.25" customHeight="1">
      <c r="A102" s="84" t="s">
        <v>129</v>
      </c>
      <c r="B102" s="86">
        <v>71.0</v>
      </c>
      <c r="C102" s="208" t="s">
        <v>714</v>
      </c>
      <c r="D102" s="91" t="s">
        <v>550</v>
      </c>
      <c r="E102" s="92" t="s">
        <v>146</v>
      </c>
      <c r="F102" s="209" t="s">
        <v>207</v>
      </c>
      <c r="G102" s="93" t="s">
        <v>715</v>
      </c>
      <c r="H102" s="93" t="s">
        <v>716</v>
      </c>
      <c r="I102" s="93"/>
      <c r="J102" s="93" t="s">
        <v>717</v>
      </c>
      <c r="K102" s="93" t="s">
        <v>718</v>
      </c>
      <c r="L102" s="95"/>
      <c r="M102" s="95"/>
      <c r="N102" s="95"/>
      <c r="O102" s="95"/>
      <c r="P102" s="95"/>
      <c r="Q102" s="95"/>
      <c r="R102" s="95"/>
      <c r="S102" s="95"/>
      <c r="T102" s="70"/>
      <c r="U102" s="70"/>
      <c r="V102" s="70"/>
      <c r="W102" s="70"/>
      <c r="X102" s="70"/>
      <c r="Y102" s="70"/>
    </row>
    <row r="103" ht="14.25" customHeight="1">
      <c r="A103" s="84" t="s">
        <v>129</v>
      </c>
      <c r="B103" s="86">
        <v>139.0</v>
      </c>
      <c r="C103" s="208" t="s">
        <v>719</v>
      </c>
      <c r="D103" s="91" t="s">
        <v>550</v>
      </c>
      <c r="E103" s="92" t="s">
        <v>146</v>
      </c>
      <c r="F103" s="209" t="s">
        <v>207</v>
      </c>
      <c r="G103" s="93" t="s">
        <v>721</v>
      </c>
      <c r="H103" s="93" t="s">
        <v>722</v>
      </c>
      <c r="I103" s="93"/>
      <c r="J103" s="93" t="s">
        <v>49</v>
      </c>
      <c r="K103" s="93" t="s">
        <v>723</v>
      </c>
      <c r="L103" s="95"/>
      <c r="M103" s="95"/>
      <c r="N103" s="95"/>
      <c r="O103" s="95"/>
      <c r="P103" s="95"/>
      <c r="Q103" s="95"/>
      <c r="R103" s="95"/>
      <c r="S103" s="95"/>
      <c r="T103" s="70"/>
      <c r="U103" s="70"/>
      <c r="V103" s="70"/>
      <c r="W103" s="70"/>
      <c r="X103" s="70"/>
      <c r="Y103" s="70"/>
    </row>
    <row r="104" ht="14.25" customHeight="1">
      <c r="A104" s="84" t="s">
        <v>129</v>
      </c>
      <c r="B104" s="86">
        <v>88.0</v>
      </c>
      <c r="C104" s="232" t="s">
        <v>724</v>
      </c>
      <c r="D104" s="91" t="s">
        <v>517</v>
      </c>
      <c r="E104" s="92"/>
      <c r="F104" s="234" t="s">
        <v>726</v>
      </c>
      <c r="G104" s="93" t="s">
        <v>727</v>
      </c>
      <c r="H104" s="93" t="s">
        <v>728</v>
      </c>
      <c r="I104" s="93"/>
      <c r="J104" s="93"/>
      <c r="K104" s="112" t="s">
        <v>729</v>
      </c>
      <c r="L104" s="95"/>
      <c r="M104" s="95"/>
      <c r="N104" s="95"/>
      <c r="O104" s="95"/>
      <c r="P104" s="95"/>
      <c r="Q104" s="95"/>
      <c r="R104" s="95"/>
      <c r="S104" s="95"/>
      <c r="T104" s="70"/>
      <c r="U104" s="70"/>
      <c r="V104" s="70"/>
      <c r="W104" s="70"/>
      <c r="X104" s="70"/>
      <c r="Y104" s="70"/>
    </row>
    <row r="105" ht="14.25" customHeight="1">
      <c r="A105" s="84" t="s">
        <v>129</v>
      </c>
      <c r="B105" s="86">
        <v>86.0</v>
      </c>
      <c r="C105" s="232" t="s">
        <v>731</v>
      </c>
      <c r="D105" s="91" t="s">
        <v>517</v>
      </c>
      <c r="E105" s="92" t="s">
        <v>146</v>
      </c>
      <c r="F105" s="234" t="s">
        <v>726</v>
      </c>
      <c r="G105" s="93" t="s">
        <v>727</v>
      </c>
      <c r="H105" s="93" t="s">
        <v>737</v>
      </c>
      <c r="I105" s="93"/>
      <c r="J105" s="93"/>
      <c r="K105" s="93" t="s">
        <v>729</v>
      </c>
      <c r="L105" s="95"/>
      <c r="M105" s="95"/>
      <c r="N105" s="95"/>
      <c r="O105" s="95"/>
      <c r="P105" s="95"/>
      <c r="Q105" s="95"/>
      <c r="R105" s="95"/>
      <c r="S105" s="95"/>
      <c r="T105" s="70"/>
      <c r="U105" s="70"/>
      <c r="V105" s="70"/>
      <c r="W105" s="70"/>
      <c r="X105" s="70"/>
      <c r="Y105" s="70"/>
    </row>
    <row r="106" ht="14.25" customHeight="1">
      <c r="A106" s="84" t="s">
        <v>129</v>
      </c>
      <c r="B106" s="86">
        <v>87.0</v>
      </c>
      <c r="C106" s="232" t="s">
        <v>738</v>
      </c>
      <c r="D106" s="91" t="s">
        <v>517</v>
      </c>
      <c r="E106" s="92" t="s">
        <v>146</v>
      </c>
      <c r="F106" s="234" t="s">
        <v>726</v>
      </c>
      <c r="G106" s="93" t="s">
        <v>727</v>
      </c>
      <c r="H106" s="93" t="s">
        <v>740</v>
      </c>
      <c r="I106" s="93"/>
      <c r="J106" s="93"/>
      <c r="K106" s="93" t="s">
        <v>729</v>
      </c>
      <c r="L106" s="95"/>
      <c r="M106" s="95"/>
      <c r="N106" s="95"/>
      <c r="O106" s="95"/>
      <c r="P106" s="95"/>
      <c r="Q106" s="95"/>
      <c r="R106" s="95"/>
      <c r="S106" s="95"/>
      <c r="T106" s="70"/>
      <c r="U106" s="70"/>
      <c r="V106" s="70"/>
      <c r="W106" s="70"/>
      <c r="X106" s="70"/>
      <c r="Y106" s="70"/>
    </row>
    <row r="107" ht="14.25" customHeight="1">
      <c r="A107" s="84" t="s">
        <v>129</v>
      </c>
      <c r="B107" s="86">
        <v>97.0</v>
      </c>
      <c r="C107" s="232" t="s">
        <v>741</v>
      </c>
      <c r="D107" s="91" t="s">
        <v>517</v>
      </c>
      <c r="E107" s="92" t="s">
        <v>146</v>
      </c>
      <c r="F107" s="234" t="s">
        <v>726</v>
      </c>
      <c r="G107" s="93" t="s">
        <v>727</v>
      </c>
      <c r="H107" s="93" t="s">
        <v>742</v>
      </c>
      <c r="I107" s="93"/>
      <c r="J107" s="93"/>
      <c r="K107" s="93" t="s">
        <v>743</v>
      </c>
      <c r="L107" s="95"/>
      <c r="M107" s="95"/>
      <c r="N107" s="95"/>
      <c r="O107" s="95"/>
      <c r="P107" s="95"/>
      <c r="Q107" s="95"/>
      <c r="R107" s="95"/>
      <c r="S107" s="95"/>
      <c r="T107" s="70"/>
      <c r="U107" s="70"/>
      <c r="V107" s="70"/>
      <c r="W107" s="70"/>
      <c r="X107" s="70"/>
      <c r="Y107" s="70"/>
    </row>
    <row r="108" ht="14.25" customHeight="1">
      <c r="A108" s="84" t="s">
        <v>129</v>
      </c>
      <c r="B108" s="86">
        <v>114.0</v>
      </c>
      <c r="C108" s="232" t="s">
        <v>744</v>
      </c>
      <c r="D108" s="91" t="s">
        <v>517</v>
      </c>
      <c r="E108" s="92" t="s">
        <v>146</v>
      </c>
      <c r="F108" s="234" t="s">
        <v>726</v>
      </c>
      <c r="G108" s="93" t="s">
        <v>727</v>
      </c>
      <c r="H108" s="93" t="s">
        <v>745</v>
      </c>
      <c r="I108" s="93"/>
      <c r="J108" s="93" t="s">
        <v>219</v>
      </c>
      <c r="K108" s="93" t="s">
        <v>746</v>
      </c>
      <c r="L108" s="95"/>
      <c r="M108" s="95"/>
      <c r="N108" s="95"/>
      <c r="O108" s="95"/>
      <c r="P108" s="95"/>
      <c r="Q108" s="95"/>
      <c r="R108" s="95"/>
      <c r="S108" s="95"/>
      <c r="T108" s="70"/>
      <c r="U108" s="70"/>
      <c r="V108" s="70"/>
      <c r="W108" s="70"/>
      <c r="X108" s="70"/>
      <c r="Y108" s="70"/>
    </row>
    <row r="109" ht="14.25" customHeight="1">
      <c r="A109" s="84" t="s">
        <v>129</v>
      </c>
      <c r="B109" s="86">
        <v>143.0</v>
      </c>
      <c r="C109" s="232" t="s">
        <v>747</v>
      </c>
      <c r="D109" s="91" t="s">
        <v>517</v>
      </c>
      <c r="E109" s="92" t="s">
        <v>146</v>
      </c>
      <c r="F109" s="234" t="s">
        <v>726</v>
      </c>
      <c r="G109" s="93" t="s">
        <v>748</v>
      </c>
      <c r="H109" s="93" t="s">
        <v>749</v>
      </c>
      <c r="I109" s="93"/>
      <c r="J109" s="93" t="s">
        <v>393</v>
      </c>
      <c r="K109" s="93"/>
      <c r="L109" s="95"/>
      <c r="M109" s="95"/>
      <c r="N109" s="95"/>
      <c r="O109" s="95"/>
      <c r="P109" s="95"/>
      <c r="Q109" s="95"/>
      <c r="R109" s="95"/>
      <c r="S109" s="95"/>
      <c r="T109" s="70"/>
      <c r="U109" s="70"/>
      <c r="V109" s="70"/>
      <c r="W109" s="70"/>
      <c r="X109" s="70"/>
      <c r="Y109" s="70"/>
    </row>
    <row r="110" ht="14.25" customHeight="1">
      <c r="A110" s="127" t="s">
        <v>129</v>
      </c>
      <c r="B110" s="98">
        <v>8.0</v>
      </c>
      <c r="C110" s="236" t="s">
        <v>249</v>
      </c>
      <c r="D110" s="128" t="s">
        <v>550</v>
      </c>
      <c r="E110" s="205" t="s">
        <v>146</v>
      </c>
      <c r="F110" s="234" t="s">
        <v>726</v>
      </c>
      <c r="G110" s="93" t="s">
        <v>755</v>
      </c>
      <c r="H110" s="93" t="s">
        <v>756</v>
      </c>
      <c r="I110" s="93"/>
      <c r="J110" s="93" t="s">
        <v>49</v>
      </c>
      <c r="K110" s="112"/>
      <c r="L110" s="95"/>
      <c r="M110" s="95"/>
      <c r="N110" s="95"/>
      <c r="O110" s="95"/>
      <c r="P110" s="95"/>
      <c r="Q110" s="95"/>
      <c r="R110" s="95"/>
      <c r="S110" s="95"/>
      <c r="T110" s="70"/>
      <c r="U110" s="70"/>
      <c r="V110" s="70"/>
      <c r="W110" s="70"/>
      <c r="X110" s="70"/>
      <c r="Y110" s="70"/>
    </row>
    <row r="111" ht="14.25" customHeight="1">
      <c r="A111" s="127" t="s">
        <v>129</v>
      </c>
      <c r="B111" s="98">
        <v>10.0</v>
      </c>
      <c r="C111" s="236" t="s">
        <v>285</v>
      </c>
      <c r="D111" s="128" t="s">
        <v>550</v>
      </c>
      <c r="E111" s="205" t="s">
        <v>146</v>
      </c>
      <c r="F111" s="234" t="s">
        <v>726</v>
      </c>
      <c r="G111" s="93" t="s">
        <v>760</v>
      </c>
      <c r="H111" s="93" t="s">
        <v>763</v>
      </c>
      <c r="I111" s="93"/>
      <c r="J111" s="93" t="s">
        <v>229</v>
      </c>
      <c r="K111" s="112"/>
      <c r="L111" s="95"/>
      <c r="M111" s="95"/>
      <c r="N111" s="95"/>
      <c r="O111" s="95"/>
      <c r="P111" s="95"/>
      <c r="Q111" s="95"/>
      <c r="R111" s="95"/>
      <c r="S111" s="95"/>
      <c r="T111" s="70"/>
      <c r="U111" s="70"/>
      <c r="V111" s="70"/>
      <c r="W111" s="70"/>
      <c r="X111" s="70"/>
      <c r="Y111" s="70"/>
    </row>
    <row r="112" ht="14.25" customHeight="1">
      <c r="A112" s="84" t="s">
        <v>129</v>
      </c>
      <c r="B112" s="86">
        <v>117.0</v>
      </c>
      <c r="C112" s="232" t="s">
        <v>764</v>
      </c>
      <c r="D112" s="91" t="s">
        <v>550</v>
      </c>
      <c r="E112" s="92" t="s">
        <v>146</v>
      </c>
      <c r="F112" s="234" t="s">
        <v>726</v>
      </c>
      <c r="G112" s="93" t="s">
        <v>765</v>
      </c>
      <c r="H112" s="93" t="s">
        <v>766</v>
      </c>
      <c r="I112" s="93"/>
      <c r="J112" s="93" t="s">
        <v>767</v>
      </c>
      <c r="K112" s="93"/>
      <c r="L112" s="95"/>
      <c r="M112" s="95"/>
      <c r="N112" s="95"/>
      <c r="O112" s="95"/>
      <c r="P112" s="95"/>
      <c r="Q112" s="95"/>
      <c r="R112" s="95"/>
      <c r="S112" s="95"/>
      <c r="T112" s="70"/>
      <c r="U112" s="70"/>
      <c r="V112" s="70"/>
      <c r="W112" s="70"/>
      <c r="X112" s="70"/>
      <c r="Y112" s="70"/>
    </row>
    <row r="113" ht="14.25" customHeight="1">
      <c r="A113" s="84" t="s">
        <v>129</v>
      </c>
      <c r="B113" s="86">
        <v>123.0</v>
      </c>
      <c r="C113" s="232" t="s">
        <v>768</v>
      </c>
      <c r="D113" s="91" t="s">
        <v>550</v>
      </c>
      <c r="E113" s="92" t="s">
        <v>146</v>
      </c>
      <c r="F113" s="234" t="s">
        <v>726</v>
      </c>
      <c r="G113" s="93" t="s">
        <v>770</v>
      </c>
      <c r="H113" s="93" t="s">
        <v>775</v>
      </c>
      <c r="I113" s="93"/>
      <c r="J113" s="93" t="s">
        <v>393</v>
      </c>
      <c r="K113" s="93"/>
      <c r="L113" s="95"/>
      <c r="M113" s="95"/>
      <c r="N113" s="95"/>
      <c r="O113" s="95"/>
      <c r="P113" s="95"/>
      <c r="Q113" s="95"/>
      <c r="R113" s="95"/>
      <c r="S113" s="95"/>
      <c r="T113" s="70"/>
      <c r="U113" s="70"/>
      <c r="V113" s="70"/>
      <c r="W113" s="70"/>
      <c r="X113" s="70"/>
      <c r="Y113" s="70"/>
    </row>
    <row r="114" ht="14.25" customHeight="1">
      <c r="A114" s="84" t="s">
        <v>129</v>
      </c>
      <c r="B114" s="86">
        <v>124.0</v>
      </c>
      <c r="C114" s="232" t="s">
        <v>776</v>
      </c>
      <c r="D114" s="91" t="s">
        <v>550</v>
      </c>
      <c r="E114" s="92" t="s">
        <v>146</v>
      </c>
      <c r="F114" s="234" t="s">
        <v>726</v>
      </c>
      <c r="G114" s="93" t="s">
        <v>770</v>
      </c>
      <c r="H114" s="93" t="s">
        <v>781</v>
      </c>
      <c r="I114" s="93"/>
      <c r="J114" s="93" t="s">
        <v>393</v>
      </c>
      <c r="K114" s="93"/>
      <c r="L114" s="95"/>
      <c r="M114" s="95"/>
      <c r="N114" s="95"/>
      <c r="O114" s="95"/>
      <c r="P114" s="95"/>
      <c r="Q114" s="95"/>
      <c r="R114" s="95"/>
      <c r="S114" s="95"/>
      <c r="T114" s="70"/>
      <c r="U114" s="70"/>
      <c r="V114" s="70"/>
      <c r="W114" s="70"/>
      <c r="X114" s="70"/>
      <c r="Y114" s="70"/>
    </row>
    <row r="115" ht="14.25" customHeight="1">
      <c r="A115" s="84" t="s">
        <v>129</v>
      </c>
      <c r="B115" s="86">
        <v>140.0</v>
      </c>
      <c r="C115" s="232" t="s">
        <v>784</v>
      </c>
      <c r="D115" s="91" t="s">
        <v>550</v>
      </c>
      <c r="E115" s="92" t="s">
        <v>146</v>
      </c>
      <c r="F115" s="234" t="s">
        <v>726</v>
      </c>
      <c r="G115" s="93" t="s">
        <v>770</v>
      </c>
      <c r="H115" s="93" t="s">
        <v>786</v>
      </c>
      <c r="I115" s="93"/>
      <c r="J115" s="93" t="s">
        <v>393</v>
      </c>
      <c r="K115" s="93"/>
      <c r="L115" s="95"/>
      <c r="M115" s="95"/>
      <c r="N115" s="95"/>
      <c r="O115" s="95"/>
      <c r="P115" s="95"/>
      <c r="Q115" s="95"/>
      <c r="R115" s="95"/>
      <c r="S115" s="95"/>
      <c r="T115" s="70"/>
      <c r="U115" s="70"/>
      <c r="V115" s="70"/>
      <c r="W115" s="70"/>
      <c r="X115" s="70"/>
      <c r="Y115" s="70"/>
    </row>
    <row r="116" ht="14.25" customHeight="1">
      <c r="A116" s="146" t="s">
        <v>129</v>
      </c>
      <c r="B116" s="86">
        <v>135.0</v>
      </c>
      <c r="C116" s="232" t="s">
        <v>791</v>
      </c>
      <c r="D116" s="149" t="s">
        <v>550</v>
      </c>
      <c r="E116" s="202" t="s">
        <v>146</v>
      </c>
      <c r="F116" s="234" t="s">
        <v>726</v>
      </c>
      <c r="G116" s="93" t="s">
        <v>748</v>
      </c>
      <c r="H116" s="93" t="s">
        <v>796</v>
      </c>
      <c r="I116" s="93"/>
      <c r="J116" s="93" t="s">
        <v>393</v>
      </c>
      <c r="K116" s="93"/>
      <c r="L116" s="95"/>
      <c r="M116" s="95"/>
      <c r="N116" s="95"/>
      <c r="O116" s="95"/>
      <c r="P116" s="95"/>
      <c r="Q116" s="95"/>
      <c r="R116" s="95"/>
      <c r="S116" s="95"/>
      <c r="T116" s="70"/>
      <c r="U116" s="70"/>
      <c r="V116" s="70"/>
      <c r="W116" s="70"/>
      <c r="X116" s="70"/>
      <c r="Y116" s="70"/>
    </row>
    <row r="117" ht="14.25" customHeight="1">
      <c r="A117" s="146" t="s">
        <v>129</v>
      </c>
      <c r="B117" s="86">
        <v>136.0</v>
      </c>
      <c r="C117" s="232" t="s">
        <v>798</v>
      </c>
      <c r="D117" s="149" t="s">
        <v>550</v>
      </c>
      <c r="E117" s="202" t="s">
        <v>146</v>
      </c>
      <c r="F117" s="234" t="s">
        <v>726</v>
      </c>
      <c r="G117" s="93" t="s">
        <v>748</v>
      </c>
      <c r="H117" s="93" t="s">
        <v>799</v>
      </c>
      <c r="I117" s="93"/>
      <c r="J117" s="93" t="s">
        <v>393</v>
      </c>
      <c r="K117" s="93"/>
      <c r="L117" s="95"/>
      <c r="M117" s="95"/>
      <c r="N117" s="95"/>
      <c r="O117" s="95"/>
      <c r="P117" s="95"/>
      <c r="Q117" s="95"/>
      <c r="R117" s="95"/>
      <c r="S117" s="95"/>
      <c r="T117" s="70"/>
      <c r="U117" s="70"/>
      <c r="V117" s="70"/>
      <c r="W117" s="70"/>
      <c r="X117" s="70"/>
      <c r="Y117" s="70"/>
    </row>
    <row r="118" ht="14.25" customHeight="1">
      <c r="A118" s="84" t="s">
        <v>129</v>
      </c>
      <c r="B118" s="86">
        <v>144.0</v>
      </c>
      <c r="C118" s="232" t="s">
        <v>801</v>
      </c>
      <c r="D118" s="91" t="s">
        <v>550</v>
      </c>
      <c r="E118" s="92" t="s">
        <v>146</v>
      </c>
      <c r="F118" s="234" t="s">
        <v>726</v>
      </c>
      <c r="G118" s="93" t="s">
        <v>748</v>
      </c>
      <c r="H118" s="93" t="s">
        <v>805</v>
      </c>
      <c r="I118" s="93"/>
      <c r="J118" s="93" t="s">
        <v>393</v>
      </c>
      <c r="K118" s="93"/>
      <c r="L118" s="95"/>
      <c r="M118" s="95"/>
      <c r="N118" s="95"/>
      <c r="O118" s="95"/>
      <c r="P118" s="95"/>
      <c r="Q118" s="95"/>
      <c r="R118" s="95"/>
      <c r="S118" s="95"/>
      <c r="T118" s="70"/>
      <c r="U118" s="70"/>
      <c r="V118" s="70"/>
      <c r="W118" s="70"/>
      <c r="X118" s="70"/>
      <c r="Y118" s="70"/>
    </row>
    <row r="119" ht="14.25" customHeight="1">
      <c r="A119" s="84" t="s">
        <v>129</v>
      </c>
      <c r="B119" s="86">
        <v>145.0</v>
      </c>
      <c r="C119" s="232" t="s">
        <v>806</v>
      </c>
      <c r="D119" s="91" t="s">
        <v>550</v>
      </c>
      <c r="E119" s="92" t="s">
        <v>146</v>
      </c>
      <c r="F119" s="234" t="str">
        <f>+VLOOKUP(B119,#REF!,7)</f>
        <v>#REF!</v>
      </c>
      <c r="G119" s="93" t="s">
        <v>748</v>
      </c>
      <c r="H119" s="93" t="s">
        <v>808</v>
      </c>
      <c r="I119" s="93"/>
      <c r="J119" s="93" t="s">
        <v>393</v>
      </c>
      <c r="K119" s="93"/>
      <c r="L119" s="95"/>
      <c r="M119" s="95"/>
      <c r="N119" s="95"/>
      <c r="O119" s="95"/>
      <c r="P119" s="95"/>
      <c r="Q119" s="95"/>
      <c r="R119" s="95"/>
      <c r="S119" s="95"/>
      <c r="T119" s="70"/>
      <c r="U119" s="70"/>
      <c r="V119" s="70"/>
      <c r="W119" s="70"/>
      <c r="X119" s="70"/>
      <c r="Y119" s="70"/>
    </row>
    <row r="120" ht="14.25" customHeight="1">
      <c r="A120" s="84" t="s">
        <v>809</v>
      </c>
      <c r="B120" s="86">
        <v>79.0</v>
      </c>
      <c r="C120" s="100" t="s">
        <v>810</v>
      </c>
      <c r="D120" s="91" t="s">
        <v>811</v>
      </c>
      <c r="E120" s="92" t="s">
        <v>146</v>
      </c>
      <c r="F120" s="102" t="s">
        <v>174</v>
      </c>
      <c r="G120" s="93" t="s">
        <v>609</v>
      </c>
      <c r="H120" s="93" t="s">
        <v>813</v>
      </c>
      <c r="I120" s="93"/>
      <c r="J120" s="93" t="s">
        <v>252</v>
      </c>
      <c r="K120" s="93"/>
      <c r="L120" s="95"/>
      <c r="M120" s="95"/>
      <c r="N120" s="95"/>
      <c r="O120" s="95"/>
      <c r="P120" s="95"/>
      <c r="Q120" s="95"/>
      <c r="R120" s="95"/>
      <c r="S120" s="95"/>
      <c r="T120" s="70"/>
      <c r="U120" s="70"/>
      <c r="V120" s="70"/>
      <c r="W120" s="70"/>
      <c r="X120" s="70"/>
      <c r="Y120" s="70"/>
    </row>
    <row r="121" ht="14.25" customHeight="1">
      <c r="A121" s="127" t="s">
        <v>809</v>
      </c>
      <c r="B121" s="98">
        <v>35.0</v>
      </c>
      <c r="C121" s="105" t="s">
        <v>541</v>
      </c>
      <c r="D121" s="128" t="s">
        <v>550</v>
      </c>
      <c r="E121" s="205" t="s">
        <v>146</v>
      </c>
      <c r="F121" s="107" t="s">
        <v>207</v>
      </c>
      <c r="G121" s="93" t="s">
        <v>223</v>
      </c>
      <c r="H121" s="93" t="s">
        <v>815</v>
      </c>
      <c r="I121" s="93"/>
      <c r="J121" s="93" t="s">
        <v>717</v>
      </c>
      <c r="K121" s="93" t="s">
        <v>817</v>
      </c>
      <c r="L121" s="95"/>
      <c r="M121" s="95"/>
      <c r="N121" s="95"/>
      <c r="O121" s="95"/>
      <c r="P121" s="95"/>
      <c r="Q121" s="95"/>
      <c r="R121" s="95"/>
      <c r="S121" s="95"/>
      <c r="T121" s="70"/>
      <c r="U121" s="70"/>
      <c r="V121" s="70"/>
      <c r="W121" s="70"/>
      <c r="X121" s="70"/>
      <c r="Y121" s="70"/>
    </row>
    <row r="122" ht="14.25" customHeight="1">
      <c r="A122" s="127" t="s">
        <v>809</v>
      </c>
      <c r="B122" s="98">
        <v>24.0</v>
      </c>
      <c r="C122" s="105" t="s">
        <v>448</v>
      </c>
      <c r="D122" s="128" t="s">
        <v>550</v>
      </c>
      <c r="E122" s="205" t="s">
        <v>146</v>
      </c>
      <c r="F122" s="107" t="s">
        <v>207</v>
      </c>
      <c r="G122" s="93" t="s">
        <v>223</v>
      </c>
      <c r="H122" s="93" t="s">
        <v>818</v>
      </c>
      <c r="I122" s="93"/>
      <c r="J122" s="93" t="s">
        <v>553</v>
      </c>
      <c r="K122" s="93" t="s">
        <v>817</v>
      </c>
      <c r="L122" s="95"/>
      <c r="M122" s="95"/>
      <c r="N122" s="95"/>
      <c r="O122" s="95"/>
      <c r="P122" s="95"/>
      <c r="Q122" s="95"/>
      <c r="R122" s="95"/>
      <c r="S122" s="95"/>
      <c r="T122" s="70"/>
      <c r="U122" s="70"/>
      <c r="V122" s="70"/>
      <c r="W122" s="70"/>
      <c r="X122" s="70"/>
      <c r="Y122" s="70"/>
    </row>
    <row r="123" ht="14.25" customHeight="1">
      <c r="A123" s="127" t="s">
        <v>809</v>
      </c>
      <c r="B123" s="98">
        <v>27.0</v>
      </c>
      <c r="C123" s="105" t="s">
        <v>478</v>
      </c>
      <c r="D123" s="128" t="s">
        <v>550</v>
      </c>
      <c r="E123" s="205" t="s">
        <v>146</v>
      </c>
      <c r="F123" s="107" t="s">
        <v>207</v>
      </c>
      <c r="G123" s="93" t="s">
        <v>223</v>
      </c>
      <c r="H123" s="93" t="s">
        <v>820</v>
      </c>
      <c r="I123" s="93"/>
      <c r="J123" s="93" t="s">
        <v>717</v>
      </c>
      <c r="K123" s="93" t="s">
        <v>817</v>
      </c>
      <c r="L123" s="95"/>
      <c r="M123" s="95"/>
      <c r="N123" s="95"/>
      <c r="O123" s="95"/>
      <c r="P123" s="95"/>
      <c r="Q123" s="95"/>
      <c r="R123" s="95"/>
      <c r="S123" s="95"/>
      <c r="T123" s="70"/>
      <c r="U123" s="70"/>
      <c r="V123" s="70"/>
      <c r="W123" s="70"/>
      <c r="X123" s="70"/>
      <c r="Y123" s="70"/>
    </row>
    <row r="124" ht="14.25" customHeight="1">
      <c r="A124" s="84" t="s">
        <v>809</v>
      </c>
      <c r="B124" s="98">
        <v>67.0</v>
      </c>
      <c r="C124" s="105" t="s">
        <v>792</v>
      </c>
      <c r="D124" s="91" t="s">
        <v>550</v>
      </c>
      <c r="E124" s="92" t="s">
        <v>146</v>
      </c>
      <c r="F124" s="107" t="s">
        <v>207</v>
      </c>
      <c r="G124" s="93" t="s">
        <v>223</v>
      </c>
      <c r="H124" s="93" t="s">
        <v>821</v>
      </c>
      <c r="I124" s="93"/>
      <c r="J124" s="93" t="s">
        <v>199</v>
      </c>
      <c r="K124" s="93" t="s">
        <v>200</v>
      </c>
      <c r="L124" s="95"/>
      <c r="M124" s="95"/>
      <c r="N124" s="95"/>
      <c r="O124" s="95"/>
      <c r="P124" s="95"/>
      <c r="Q124" s="95"/>
      <c r="R124" s="95"/>
      <c r="S124" s="95"/>
      <c r="T124" s="70"/>
      <c r="U124" s="70"/>
      <c r="V124" s="70"/>
      <c r="W124" s="70"/>
      <c r="X124" s="70"/>
      <c r="Y124" s="70"/>
    </row>
    <row r="125" ht="14.25" customHeight="1">
      <c r="A125" s="84" t="s">
        <v>809</v>
      </c>
      <c r="B125" s="86">
        <v>72.0</v>
      </c>
      <c r="C125" s="105" t="s">
        <v>822</v>
      </c>
      <c r="D125" s="91" t="s">
        <v>550</v>
      </c>
      <c r="E125" s="92" t="s">
        <v>146</v>
      </c>
      <c r="F125" s="107" t="s">
        <v>207</v>
      </c>
      <c r="G125" s="93" t="s">
        <v>223</v>
      </c>
      <c r="H125" s="93" t="s">
        <v>826</v>
      </c>
      <c r="I125" s="93"/>
      <c r="J125" s="93" t="s">
        <v>199</v>
      </c>
      <c r="K125" s="93"/>
      <c r="L125" s="95"/>
      <c r="M125" s="95"/>
      <c r="N125" s="95"/>
      <c r="O125" s="95"/>
      <c r="P125" s="95"/>
      <c r="Q125" s="95"/>
      <c r="R125" s="95"/>
      <c r="S125" s="95"/>
      <c r="T125" s="70"/>
      <c r="U125" s="70"/>
      <c r="V125" s="70"/>
      <c r="W125" s="70"/>
      <c r="X125" s="70"/>
      <c r="Y125" s="70"/>
    </row>
    <row r="126" ht="14.25" customHeight="1">
      <c r="A126" s="84" t="s">
        <v>809</v>
      </c>
      <c r="B126" s="86">
        <v>108.0</v>
      </c>
      <c r="C126" s="105" t="s">
        <v>827</v>
      </c>
      <c r="D126" s="91" t="s">
        <v>550</v>
      </c>
      <c r="E126" s="92" t="s">
        <v>146</v>
      </c>
      <c r="F126" s="107" t="s">
        <v>207</v>
      </c>
      <c r="G126" s="93" t="s">
        <v>223</v>
      </c>
      <c r="H126" s="93" t="s">
        <v>829</v>
      </c>
      <c r="I126" s="93"/>
      <c r="J126" s="93" t="s">
        <v>830</v>
      </c>
      <c r="K126" s="93"/>
      <c r="L126" s="95"/>
      <c r="M126" s="95"/>
      <c r="N126" s="95"/>
      <c r="O126" s="95"/>
      <c r="P126" s="95"/>
      <c r="Q126" s="95"/>
      <c r="R126" s="95"/>
      <c r="S126" s="95"/>
      <c r="T126" s="70"/>
      <c r="U126" s="70"/>
      <c r="V126" s="70"/>
      <c r="W126" s="70"/>
      <c r="X126" s="70"/>
      <c r="Y126" s="70"/>
    </row>
    <row r="127" ht="14.25" customHeight="1">
      <c r="A127" s="84" t="s">
        <v>809</v>
      </c>
      <c r="B127" s="86">
        <v>115.0</v>
      </c>
      <c r="C127" s="105" t="s">
        <v>831</v>
      </c>
      <c r="D127" s="91" t="s">
        <v>550</v>
      </c>
      <c r="E127" s="92" t="s">
        <v>146</v>
      </c>
      <c r="F127" s="107" t="s">
        <v>207</v>
      </c>
      <c r="G127" s="93" t="s">
        <v>223</v>
      </c>
      <c r="H127" s="93" t="s">
        <v>833</v>
      </c>
      <c r="I127" s="93"/>
      <c r="J127" s="93"/>
      <c r="K127" s="93" t="s">
        <v>834</v>
      </c>
      <c r="L127" s="95"/>
      <c r="M127" s="95"/>
      <c r="N127" s="95"/>
      <c r="O127" s="95"/>
      <c r="P127" s="95"/>
      <c r="Q127" s="95"/>
      <c r="R127" s="95"/>
      <c r="S127" s="95"/>
      <c r="T127" s="70"/>
      <c r="U127" s="70"/>
      <c r="V127" s="70"/>
      <c r="W127" s="70"/>
      <c r="X127" s="70"/>
      <c r="Y127" s="70"/>
    </row>
    <row r="128" ht="14.25" customHeight="1">
      <c r="A128" s="84" t="s">
        <v>809</v>
      </c>
      <c r="B128" s="86">
        <v>116.0</v>
      </c>
      <c r="C128" s="105" t="s">
        <v>835</v>
      </c>
      <c r="D128" s="91" t="s">
        <v>550</v>
      </c>
      <c r="E128" s="92" t="s">
        <v>146</v>
      </c>
      <c r="F128" s="107" t="s">
        <v>207</v>
      </c>
      <c r="G128" s="93" t="s">
        <v>223</v>
      </c>
      <c r="H128" s="93" t="s">
        <v>837</v>
      </c>
      <c r="I128" s="93"/>
      <c r="J128" s="93" t="s">
        <v>393</v>
      </c>
      <c r="K128" s="93" t="s">
        <v>838</v>
      </c>
      <c r="L128" s="95"/>
      <c r="M128" s="95"/>
      <c r="N128" s="95"/>
      <c r="O128" s="95"/>
      <c r="P128" s="95"/>
      <c r="Q128" s="95"/>
      <c r="R128" s="95"/>
      <c r="S128" s="95"/>
      <c r="T128" s="70"/>
      <c r="U128" s="70"/>
      <c r="V128" s="70"/>
      <c r="W128" s="70"/>
      <c r="X128" s="70"/>
      <c r="Y128" s="70"/>
    </row>
    <row r="129" ht="14.25" customHeight="1">
      <c r="A129" s="84" t="s">
        <v>809</v>
      </c>
      <c r="B129" s="86">
        <v>119.0</v>
      </c>
      <c r="C129" s="105" t="s">
        <v>840</v>
      </c>
      <c r="D129" s="91" t="s">
        <v>550</v>
      </c>
      <c r="E129" s="92" t="s">
        <v>146</v>
      </c>
      <c r="F129" s="107" t="s">
        <v>207</v>
      </c>
      <c r="G129" s="93" t="s">
        <v>223</v>
      </c>
      <c r="H129" s="93" t="s">
        <v>842</v>
      </c>
      <c r="I129" s="93"/>
      <c r="J129" s="93" t="s">
        <v>393</v>
      </c>
      <c r="K129" s="93" t="s">
        <v>838</v>
      </c>
      <c r="L129" s="95"/>
      <c r="M129" s="95"/>
      <c r="N129" s="95"/>
      <c r="O129" s="95"/>
      <c r="P129" s="95"/>
      <c r="Q129" s="95"/>
      <c r="R129" s="95"/>
      <c r="S129" s="95"/>
      <c r="T129" s="70"/>
      <c r="U129" s="70"/>
      <c r="V129" s="70"/>
      <c r="W129" s="70"/>
      <c r="X129" s="70"/>
      <c r="Y129" s="70"/>
    </row>
    <row r="130" ht="14.25" customHeight="1">
      <c r="A130" s="84" t="s">
        <v>809</v>
      </c>
      <c r="B130" s="86">
        <v>132.0</v>
      </c>
      <c r="C130" s="105" t="s">
        <v>843</v>
      </c>
      <c r="D130" s="91" t="s">
        <v>550</v>
      </c>
      <c r="E130" s="92" t="s">
        <v>146</v>
      </c>
      <c r="F130" s="107" t="s">
        <v>207</v>
      </c>
      <c r="G130" s="93" t="s">
        <v>223</v>
      </c>
      <c r="H130" s="93" t="s">
        <v>844</v>
      </c>
      <c r="I130" s="93"/>
      <c r="J130" s="93" t="s">
        <v>393</v>
      </c>
      <c r="K130" s="93" t="s">
        <v>838</v>
      </c>
      <c r="L130" s="95"/>
      <c r="M130" s="95"/>
      <c r="N130" s="95"/>
      <c r="O130" s="95"/>
      <c r="P130" s="95"/>
      <c r="Q130" s="95"/>
      <c r="R130" s="95"/>
      <c r="S130" s="95"/>
      <c r="T130" s="70"/>
      <c r="U130" s="70"/>
      <c r="V130" s="70"/>
      <c r="W130" s="70"/>
      <c r="X130" s="70"/>
      <c r="Y130" s="70"/>
    </row>
    <row r="131" ht="14.25" customHeight="1">
      <c r="A131" s="127" t="s">
        <v>809</v>
      </c>
      <c r="B131" s="98">
        <v>31.0</v>
      </c>
      <c r="C131" s="232" t="s">
        <v>503</v>
      </c>
      <c r="D131" s="128" t="s">
        <v>550</v>
      </c>
      <c r="E131" s="205" t="s">
        <v>146</v>
      </c>
      <c r="F131" s="234" t="s">
        <v>726</v>
      </c>
      <c r="G131" s="93" t="s">
        <v>223</v>
      </c>
      <c r="H131" s="93" t="s">
        <v>848</v>
      </c>
      <c r="I131" s="93"/>
      <c r="J131" s="93" t="s">
        <v>229</v>
      </c>
      <c r="K131" s="112" t="s">
        <v>642</v>
      </c>
      <c r="L131" s="95"/>
      <c r="M131" s="95"/>
      <c r="N131" s="95"/>
      <c r="O131" s="95"/>
      <c r="P131" s="95"/>
      <c r="Q131" s="95"/>
      <c r="R131" s="95"/>
      <c r="S131" s="95"/>
      <c r="T131" s="70"/>
      <c r="U131" s="70"/>
      <c r="V131" s="70"/>
      <c r="W131" s="70"/>
      <c r="X131" s="70"/>
      <c r="Y131" s="70"/>
    </row>
    <row r="132" ht="14.25" customHeight="1">
      <c r="A132" s="127" t="s">
        <v>809</v>
      </c>
      <c r="B132" s="98">
        <v>34.0</v>
      </c>
      <c r="C132" s="232" t="s">
        <v>530</v>
      </c>
      <c r="D132" s="128" t="s">
        <v>550</v>
      </c>
      <c r="E132" s="205" t="s">
        <v>146</v>
      </c>
      <c r="F132" s="234" t="s">
        <v>726</v>
      </c>
      <c r="G132" s="93" t="s">
        <v>223</v>
      </c>
      <c r="H132" s="93" t="s">
        <v>851</v>
      </c>
      <c r="I132" s="93"/>
      <c r="J132" s="93" t="s">
        <v>229</v>
      </c>
      <c r="K132" s="112" t="s">
        <v>642</v>
      </c>
      <c r="L132" s="95"/>
      <c r="M132" s="95"/>
      <c r="N132" s="95"/>
      <c r="O132" s="95"/>
      <c r="P132" s="95"/>
      <c r="Q132" s="95"/>
      <c r="R132" s="95"/>
      <c r="S132" s="95"/>
      <c r="T132" s="70"/>
      <c r="U132" s="70"/>
      <c r="V132" s="70"/>
      <c r="W132" s="70"/>
      <c r="X132" s="70"/>
      <c r="Y132" s="70"/>
    </row>
    <row r="133" ht="14.25" customHeight="1">
      <c r="A133" s="127" t="s">
        <v>809</v>
      </c>
      <c r="B133" s="98">
        <v>36.0</v>
      </c>
      <c r="C133" s="232" t="s">
        <v>556</v>
      </c>
      <c r="D133" s="128" t="s">
        <v>550</v>
      </c>
      <c r="E133" s="205" t="s">
        <v>146</v>
      </c>
      <c r="F133" s="234" t="s">
        <v>726</v>
      </c>
      <c r="G133" s="93" t="s">
        <v>223</v>
      </c>
      <c r="H133" s="93" t="s">
        <v>853</v>
      </c>
      <c r="I133" s="93"/>
      <c r="J133" s="93" t="s">
        <v>229</v>
      </c>
      <c r="K133" s="112" t="s">
        <v>571</v>
      </c>
      <c r="L133" s="95"/>
      <c r="M133" s="95"/>
      <c r="N133" s="95"/>
      <c r="O133" s="95"/>
      <c r="P133" s="95"/>
      <c r="Q133" s="95"/>
      <c r="R133" s="95"/>
      <c r="S133" s="95"/>
      <c r="T133" s="70"/>
      <c r="U133" s="70"/>
      <c r="V133" s="70"/>
      <c r="W133" s="70"/>
      <c r="X133" s="70"/>
      <c r="Y133" s="70"/>
    </row>
    <row r="134" ht="14.25" customHeight="1">
      <c r="A134" s="127" t="s">
        <v>809</v>
      </c>
      <c r="B134" s="98">
        <v>37.0</v>
      </c>
      <c r="C134" s="232" t="s">
        <v>563</v>
      </c>
      <c r="D134" s="128" t="s">
        <v>550</v>
      </c>
      <c r="E134" s="205" t="s">
        <v>146</v>
      </c>
      <c r="F134" s="234" t="s">
        <v>726</v>
      </c>
      <c r="G134" s="93" t="s">
        <v>223</v>
      </c>
      <c r="H134" s="93" t="s">
        <v>854</v>
      </c>
      <c r="I134" s="93"/>
      <c r="J134" s="93" t="s">
        <v>229</v>
      </c>
      <c r="K134" s="112" t="s">
        <v>642</v>
      </c>
      <c r="L134" s="95"/>
      <c r="M134" s="95"/>
      <c r="N134" s="95"/>
      <c r="O134" s="95"/>
      <c r="P134" s="95"/>
      <c r="Q134" s="95"/>
      <c r="R134" s="95"/>
      <c r="S134" s="95"/>
      <c r="T134" s="70"/>
      <c r="U134" s="70"/>
      <c r="V134" s="70"/>
      <c r="W134" s="70"/>
      <c r="X134" s="70"/>
      <c r="Y134" s="70"/>
    </row>
    <row r="135" ht="14.25" customHeight="1">
      <c r="A135" s="127" t="s">
        <v>809</v>
      </c>
      <c r="B135" s="98">
        <v>38.0</v>
      </c>
      <c r="C135" s="232" t="s">
        <v>568</v>
      </c>
      <c r="D135" s="128" t="s">
        <v>550</v>
      </c>
      <c r="E135" s="205" t="s">
        <v>146</v>
      </c>
      <c r="F135" s="234" t="s">
        <v>726</v>
      </c>
      <c r="G135" s="93" t="s">
        <v>223</v>
      </c>
      <c r="H135" s="93" t="s">
        <v>855</v>
      </c>
      <c r="I135" s="93"/>
      <c r="J135" s="93" t="s">
        <v>229</v>
      </c>
      <c r="K135" s="112" t="s">
        <v>230</v>
      </c>
      <c r="L135" s="95"/>
      <c r="M135" s="95"/>
      <c r="N135" s="95"/>
      <c r="O135" s="95"/>
      <c r="P135" s="95"/>
      <c r="Q135" s="95"/>
      <c r="R135" s="95"/>
      <c r="S135" s="95"/>
      <c r="T135" s="70"/>
      <c r="U135" s="70"/>
      <c r="V135" s="70"/>
      <c r="W135" s="70"/>
      <c r="X135" s="70"/>
      <c r="Y135" s="70"/>
    </row>
    <row r="136" ht="14.25" customHeight="1">
      <c r="A136" s="84" t="s">
        <v>809</v>
      </c>
      <c r="B136" s="98">
        <v>39.0</v>
      </c>
      <c r="C136" s="232" t="s">
        <v>576</v>
      </c>
      <c r="D136" s="91" t="s">
        <v>550</v>
      </c>
      <c r="E136" s="92" t="s">
        <v>146</v>
      </c>
      <c r="F136" s="234" t="s">
        <v>726</v>
      </c>
      <c r="G136" s="93" t="s">
        <v>223</v>
      </c>
      <c r="H136" s="93" t="s">
        <v>860</v>
      </c>
      <c r="I136" s="93"/>
      <c r="J136" s="93" t="s">
        <v>229</v>
      </c>
      <c r="K136" s="112" t="s">
        <v>571</v>
      </c>
      <c r="L136" s="95"/>
      <c r="M136" s="95"/>
      <c r="N136" s="95"/>
      <c r="O136" s="95"/>
      <c r="P136" s="95"/>
      <c r="Q136" s="95"/>
      <c r="R136" s="95"/>
      <c r="S136" s="95"/>
      <c r="T136" s="70"/>
      <c r="U136" s="70"/>
      <c r="V136" s="70"/>
      <c r="W136" s="70"/>
      <c r="X136" s="70"/>
      <c r="Y136" s="70"/>
    </row>
    <row r="137" ht="14.25" customHeight="1">
      <c r="A137" s="84" t="s">
        <v>809</v>
      </c>
      <c r="B137" s="98">
        <v>40.0</v>
      </c>
      <c r="C137" s="232" t="s">
        <v>582</v>
      </c>
      <c r="D137" s="91" t="s">
        <v>550</v>
      </c>
      <c r="E137" s="92" t="s">
        <v>146</v>
      </c>
      <c r="F137" s="234" t="s">
        <v>726</v>
      </c>
      <c r="G137" s="93" t="s">
        <v>223</v>
      </c>
      <c r="H137" s="93" t="s">
        <v>862</v>
      </c>
      <c r="I137" s="93"/>
      <c r="J137" s="93" t="s">
        <v>229</v>
      </c>
      <c r="K137" s="112" t="s">
        <v>571</v>
      </c>
      <c r="L137" s="95"/>
      <c r="M137" s="95"/>
      <c r="N137" s="95"/>
      <c r="O137" s="95"/>
      <c r="P137" s="95"/>
      <c r="Q137" s="95"/>
      <c r="R137" s="95"/>
      <c r="S137" s="95"/>
      <c r="T137" s="70"/>
      <c r="U137" s="70"/>
      <c r="V137" s="70"/>
      <c r="W137" s="70"/>
      <c r="X137" s="70"/>
      <c r="Y137" s="70"/>
    </row>
    <row r="138" ht="14.25" customHeight="1">
      <c r="A138" s="84" t="s">
        <v>809</v>
      </c>
      <c r="B138" s="98">
        <v>41.0</v>
      </c>
      <c r="C138" s="232" t="s">
        <v>589</v>
      </c>
      <c r="D138" s="91" t="s">
        <v>550</v>
      </c>
      <c r="E138" s="92" t="s">
        <v>146</v>
      </c>
      <c r="F138" s="234" t="s">
        <v>726</v>
      </c>
      <c r="G138" s="93" t="s">
        <v>223</v>
      </c>
      <c r="H138" s="93" t="s">
        <v>866</v>
      </c>
      <c r="I138" s="93"/>
      <c r="J138" s="93" t="s">
        <v>229</v>
      </c>
      <c r="K138" s="112" t="s">
        <v>642</v>
      </c>
      <c r="L138" s="95"/>
      <c r="M138" s="95"/>
      <c r="N138" s="95"/>
      <c r="O138" s="95"/>
      <c r="P138" s="95"/>
      <c r="Q138" s="95"/>
      <c r="R138" s="95"/>
      <c r="S138" s="95"/>
      <c r="T138" s="70"/>
      <c r="U138" s="70"/>
      <c r="V138" s="70"/>
      <c r="W138" s="70"/>
      <c r="X138" s="70"/>
      <c r="Y138" s="70"/>
    </row>
    <row r="139" ht="14.25" customHeight="1">
      <c r="A139" s="84" t="s">
        <v>809</v>
      </c>
      <c r="B139" s="98">
        <v>42.0</v>
      </c>
      <c r="C139" s="232" t="s">
        <v>597</v>
      </c>
      <c r="D139" s="91" t="s">
        <v>550</v>
      </c>
      <c r="E139" s="92" t="s">
        <v>146</v>
      </c>
      <c r="F139" s="234" t="s">
        <v>726</v>
      </c>
      <c r="G139" s="93" t="s">
        <v>223</v>
      </c>
      <c r="H139" s="93" t="s">
        <v>871</v>
      </c>
      <c r="I139" s="93"/>
      <c r="J139" s="93" t="s">
        <v>393</v>
      </c>
      <c r="K139" s="112"/>
      <c r="L139" s="95"/>
      <c r="M139" s="95"/>
      <c r="N139" s="95"/>
      <c r="O139" s="95"/>
      <c r="P139" s="95"/>
      <c r="Q139" s="95"/>
      <c r="R139" s="95"/>
      <c r="S139" s="95"/>
      <c r="T139" s="70"/>
      <c r="U139" s="70"/>
      <c r="V139" s="70"/>
      <c r="W139" s="70"/>
      <c r="X139" s="70"/>
      <c r="Y139" s="70"/>
    </row>
    <row r="140" ht="14.25" customHeight="1">
      <c r="A140" s="84" t="s">
        <v>809</v>
      </c>
      <c r="B140" s="98">
        <v>43.0</v>
      </c>
      <c r="C140" s="232" t="s">
        <v>604</v>
      </c>
      <c r="D140" s="91" t="s">
        <v>550</v>
      </c>
      <c r="E140" s="92" t="s">
        <v>146</v>
      </c>
      <c r="F140" s="234" t="s">
        <v>726</v>
      </c>
      <c r="G140" s="93" t="s">
        <v>223</v>
      </c>
      <c r="H140" s="93" t="s">
        <v>873</v>
      </c>
      <c r="I140" s="93"/>
      <c r="J140" s="93" t="s">
        <v>229</v>
      </c>
      <c r="K140" s="112" t="s">
        <v>834</v>
      </c>
      <c r="L140" s="95"/>
      <c r="M140" s="95"/>
      <c r="N140" s="95"/>
      <c r="O140" s="95"/>
      <c r="P140" s="95"/>
      <c r="Q140" s="95"/>
      <c r="R140" s="95"/>
      <c r="S140" s="95"/>
      <c r="T140" s="70"/>
      <c r="U140" s="70"/>
      <c r="V140" s="70"/>
      <c r="W140" s="70"/>
      <c r="X140" s="70"/>
      <c r="Y140" s="70"/>
    </row>
    <row r="141" ht="14.25" customHeight="1">
      <c r="A141" s="84" t="s">
        <v>809</v>
      </c>
      <c r="B141" s="86">
        <v>54.0</v>
      </c>
      <c r="C141" s="232" t="s">
        <v>693</v>
      </c>
      <c r="D141" s="91" t="s">
        <v>550</v>
      </c>
      <c r="E141" s="92" t="s">
        <v>146</v>
      </c>
      <c r="F141" s="234" t="s">
        <v>726</v>
      </c>
      <c r="G141" s="93" t="s">
        <v>223</v>
      </c>
      <c r="H141" s="93" t="s">
        <v>876</v>
      </c>
      <c r="I141" s="93"/>
      <c r="J141" s="93" t="s">
        <v>553</v>
      </c>
      <c r="K141" s="93" t="s">
        <v>878</v>
      </c>
      <c r="L141" s="95"/>
      <c r="M141" s="95"/>
      <c r="N141" s="95"/>
      <c r="O141" s="95"/>
      <c r="P141" s="95"/>
      <c r="Q141" s="95"/>
      <c r="R141" s="95"/>
      <c r="S141" s="95"/>
      <c r="T141" s="70"/>
      <c r="U141" s="70"/>
      <c r="V141" s="70"/>
      <c r="W141" s="70"/>
      <c r="X141" s="70"/>
      <c r="Y141" s="70"/>
    </row>
    <row r="142" ht="14.25" customHeight="1">
      <c r="A142" s="84" t="s">
        <v>809</v>
      </c>
      <c r="B142" s="86">
        <v>55.0</v>
      </c>
      <c r="C142" s="232" t="s">
        <v>701</v>
      </c>
      <c r="D142" s="91" t="s">
        <v>550</v>
      </c>
      <c r="E142" s="92" t="s">
        <v>146</v>
      </c>
      <c r="F142" s="234" t="s">
        <v>726</v>
      </c>
      <c r="G142" s="93" t="s">
        <v>223</v>
      </c>
      <c r="H142" s="93" t="s">
        <v>880</v>
      </c>
      <c r="I142" s="93"/>
      <c r="J142" s="93" t="s">
        <v>553</v>
      </c>
      <c r="K142" s="93" t="s">
        <v>834</v>
      </c>
      <c r="L142" s="95"/>
      <c r="M142" s="95"/>
      <c r="N142" s="95"/>
      <c r="O142" s="95"/>
      <c r="P142" s="95"/>
      <c r="Q142" s="95"/>
      <c r="R142" s="95"/>
      <c r="S142" s="95"/>
      <c r="T142" s="70"/>
      <c r="U142" s="70"/>
      <c r="V142" s="70"/>
      <c r="W142" s="70"/>
      <c r="X142" s="70"/>
      <c r="Y142" s="70"/>
    </row>
    <row r="143" ht="14.25" customHeight="1">
      <c r="A143" s="84" t="s">
        <v>809</v>
      </c>
      <c r="B143" s="86">
        <v>118.0</v>
      </c>
      <c r="C143" s="232" t="s">
        <v>881</v>
      </c>
      <c r="D143" s="91" t="s">
        <v>550</v>
      </c>
      <c r="E143" s="92" t="s">
        <v>146</v>
      </c>
      <c r="F143" s="234" t="s">
        <v>726</v>
      </c>
      <c r="G143" s="93" t="s">
        <v>223</v>
      </c>
      <c r="H143" s="93" t="s">
        <v>884</v>
      </c>
      <c r="I143" s="93"/>
      <c r="J143" s="93" t="s">
        <v>393</v>
      </c>
      <c r="K143" s="93" t="s">
        <v>838</v>
      </c>
      <c r="L143" s="95"/>
      <c r="M143" s="95"/>
      <c r="N143" s="95"/>
      <c r="O143" s="95"/>
      <c r="P143" s="95"/>
      <c r="Q143" s="95"/>
      <c r="R143" s="95"/>
      <c r="S143" s="95"/>
      <c r="T143" s="70"/>
      <c r="U143" s="70"/>
      <c r="V143" s="70"/>
      <c r="W143" s="70"/>
      <c r="X143" s="70"/>
      <c r="Y143" s="70"/>
    </row>
    <row r="144" ht="14.25" customHeight="1">
      <c r="A144" s="84" t="s">
        <v>809</v>
      </c>
      <c r="B144" s="86">
        <v>120.0</v>
      </c>
      <c r="C144" s="232" t="s">
        <v>885</v>
      </c>
      <c r="D144" s="91" t="s">
        <v>550</v>
      </c>
      <c r="E144" s="92" t="s">
        <v>146</v>
      </c>
      <c r="F144" s="234" t="s">
        <v>726</v>
      </c>
      <c r="G144" s="93" t="s">
        <v>223</v>
      </c>
      <c r="H144" s="93" t="s">
        <v>887</v>
      </c>
      <c r="I144" s="93"/>
      <c r="J144" s="93" t="s">
        <v>393</v>
      </c>
      <c r="K144" s="93" t="s">
        <v>838</v>
      </c>
      <c r="L144" s="95"/>
      <c r="M144" s="95"/>
      <c r="N144" s="95"/>
      <c r="O144" s="95"/>
      <c r="P144" s="95"/>
      <c r="Q144" s="95"/>
      <c r="R144" s="95"/>
      <c r="S144" s="95"/>
      <c r="T144" s="70"/>
      <c r="U144" s="70"/>
      <c r="V144" s="70"/>
      <c r="W144" s="70"/>
      <c r="X144" s="70"/>
      <c r="Y144" s="70"/>
    </row>
    <row r="145" ht="14.25" customHeight="1">
      <c r="A145" s="84" t="s">
        <v>809</v>
      </c>
      <c r="B145" s="86">
        <v>121.0</v>
      </c>
      <c r="C145" s="232" t="s">
        <v>889</v>
      </c>
      <c r="D145" s="91" t="s">
        <v>550</v>
      </c>
      <c r="E145" s="92" t="s">
        <v>146</v>
      </c>
      <c r="F145" s="234" t="s">
        <v>726</v>
      </c>
      <c r="G145" s="93" t="s">
        <v>223</v>
      </c>
      <c r="H145" s="93" t="s">
        <v>890</v>
      </c>
      <c r="I145" s="93"/>
      <c r="J145" s="93" t="s">
        <v>393</v>
      </c>
      <c r="K145" s="93" t="s">
        <v>838</v>
      </c>
      <c r="L145" s="95"/>
      <c r="M145" s="95"/>
      <c r="N145" s="95"/>
      <c r="O145" s="95"/>
      <c r="P145" s="95"/>
      <c r="Q145" s="95"/>
      <c r="R145" s="95"/>
      <c r="S145" s="95"/>
      <c r="T145" s="70"/>
      <c r="U145" s="70"/>
      <c r="V145" s="70"/>
      <c r="W145" s="70"/>
      <c r="X145" s="70"/>
      <c r="Y145" s="70"/>
    </row>
    <row r="146" ht="14.25" customHeight="1">
      <c r="A146" s="84" t="s">
        <v>809</v>
      </c>
      <c r="B146" s="86">
        <v>125.0</v>
      </c>
      <c r="C146" s="232" t="s">
        <v>891</v>
      </c>
      <c r="D146" s="91" t="s">
        <v>550</v>
      </c>
      <c r="E146" s="92" t="s">
        <v>146</v>
      </c>
      <c r="F146" s="234" t="s">
        <v>726</v>
      </c>
      <c r="G146" s="93" t="s">
        <v>223</v>
      </c>
      <c r="H146" s="93" t="s">
        <v>893</v>
      </c>
      <c r="I146" s="93"/>
      <c r="J146" s="93" t="s">
        <v>393</v>
      </c>
      <c r="K146" s="93" t="s">
        <v>838</v>
      </c>
      <c r="L146" s="95"/>
      <c r="M146" s="95"/>
      <c r="N146" s="95"/>
      <c r="O146" s="95"/>
      <c r="P146" s="95"/>
      <c r="Q146" s="95"/>
      <c r="R146" s="95"/>
      <c r="S146" s="95"/>
      <c r="T146" s="70"/>
      <c r="U146" s="70"/>
      <c r="V146" s="70"/>
      <c r="W146" s="70"/>
      <c r="X146" s="70"/>
      <c r="Y146" s="70"/>
    </row>
    <row r="147" ht="14.25" customHeight="1">
      <c r="A147" s="84" t="s">
        <v>809</v>
      </c>
      <c r="B147" s="86">
        <v>138.0</v>
      </c>
      <c r="C147" s="232" t="s">
        <v>897</v>
      </c>
      <c r="D147" s="91" t="s">
        <v>550</v>
      </c>
      <c r="E147" s="92" t="s">
        <v>146</v>
      </c>
      <c r="F147" s="234" t="s">
        <v>726</v>
      </c>
      <c r="G147" s="93" t="s">
        <v>223</v>
      </c>
      <c r="H147" s="93" t="s">
        <v>898</v>
      </c>
      <c r="I147" s="93"/>
      <c r="J147" s="93" t="s">
        <v>393</v>
      </c>
      <c r="K147" s="93" t="s">
        <v>838</v>
      </c>
      <c r="L147" s="95"/>
      <c r="M147" s="95"/>
      <c r="N147" s="95"/>
      <c r="O147" s="95"/>
      <c r="P147" s="95"/>
      <c r="Q147" s="95"/>
      <c r="R147" s="95"/>
      <c r="S147" s="95"/>
      <c r="T147" s="70"/>
      <c r="U147" s="70"/>
      <c r="V147" s="70"/>
      <c r="W147" s="70"/>
      <c r="X147" s="70"/>
      <c r="Y147" s="70"/>
    </row>
    <row r="148" ht="14.2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2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</sheetData>
  <autoFilter ref="$A$2:$S$147"/>
  <conditionalFormatting sqref="A47:A85 A3:A45 A87:A147">
    <cfRule type="cellIs" dxfId="0" priority="1" stopIfTrue="1" operator="equal">
      <formula>"Nominal"</formula>
    </cfRule>
  </conditionalFormatting>
  <conditionalFormatting sqref="A47:A85 A3:A45 A87:A147">
    <cfRule type="cellIs" dxfId="1" priority="2" stopIfTrue="1" operator="equal">
      <formula>"Cardinal"</formula>
    </cfRule>
  </conditionalFormatting>
  <conditionalFormatting sqref="A46">
    <cfRule type="cellIs" dxfId="0" priority="3" stopIfTrue="1" operator="equal">
      <formula>"Nominal"</formula>
    </cfRule>
  </conditionalFormatting>
  <conditionalFormatting sqref="A46">
    <cfRule type="cellIs" dxfId="1" priority="4" stopIfTrue="1" operator="equal">
      <formula>"Cardinal"</formula>
    </cfRule>
  </conditionalFormatting>
  <conditionalFormatting sqref="A86">
    <cfRule type="cellIs" dxfId="0" priority="5" stopIfTrue="1" operator="equal">
      <formula>"Nominal"</formula>
    </cfRule>
  </conditionalFormatting>
  <conditionalFormatting sqref="A86">
    <cfRule type="cellIs" dxfId="1" priority="6" stopIfTrue="1" operator="equal">
      <formula>"Cardinal"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14"/>
    <col customWidth="1" min="2" max="2" width="128.0"/>
    <col customWidth="1" min="3" max="6" width="11.43"/>
    <col customWidth="1" min="7" max="12" width="10.71"/>
  </cols>
  <sheetData>
    <row r="1" ht="16.5" customHeight="1">
      <c r="A1" s="152" t="s">
        <v>346</v>
      </c>
      <c r="B1" s="152"/>
      <c r="C1" s="7"/>
      <c r="D1" s="7"/>
      <c r="E1" s="7"/>
      <c r="F1" s="7"/>
      <c r="G1" s="7"/>
      <c r="H1" s="7"/>
      <c r="I1" s="7"/>
      <c r="J1" s="7"/>
      <c r="K1" s="7"/>
      <c r="L1" s="7"/>
    </row>
    <row r="2" ht="16.5" customHeight="1">
      <c r="A2" s="154" t="s">
        <v>348</v>
      </c>
      <c r="B2" s="154" t="s">
        <v>350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ht="16.5" customHeight="1">
      <c r="A3" s="156" t="s">
        <v>351</v>
      </c>
      <c r="B3" s="156" t="s">
        <v>353</v>
      </c>
      <c r="C3" s="7"/>
      <c r="D3" s="7"/>
      <c r="E3" s="7"/>
      <c r="F3" s="7"/>
      <c r="G3" s="7"/>
      <c r="H3" s="7"/>
      <c r="I3" s="7"/>
      <c r="J3" s="7"/>
      <c r="K3" s="7"/>
      <c r="L3" s="7"/>
    </row>
    <row r="4" ht="16.5" customHeight="1">
      <c r="A4" s="7"/>
      <c r="B4" s="7" t="s">
        <v>354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ht="16.5" customHeight="1">
      <c r="A5" s="158"/>
      <c r="B5" s="158" t="s">
        <v>355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ht="16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16.5" customHeight="1">
      <c r="A7" s="152" t="s">
        <v>358</v>
      </c>
      <c r="B7" s="152"/>
      <c r="C7" s="7"/>
      <c r="D7" s="7"/>
      <c r="E7" s="7"/>
      <c r="F7" s="7"/>
      <c r="G7" s="7"/>
      <c r="H7" s="7"/>
      <c r="I7" s="7"/>
      <c r="J7" s="7"/>
      <c r="K7" s="7"/>
      <c r="L7" s="7"/>
    </row>
    <row r="8" ht="16.5" customHeight="1">
      <c r="A8" s="7" t="s">
        <v>359</v>
      </c>
      <c r="B8" s="7" t="s">
        <v>360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ht="16.5" customHeight="1">
      <c r="A9" s="7"/>
      <c r="B9" s="7" t="s">
        <v>361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ht="16.5" customHeight="1">
      <c r="A10" s="7"/>
      <c r="B10" s="7" t="s">
        <v>362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6.5" customHeight="1">
      <c r="A11" s="156" t="s">
        <v>363</v>
      </c>
      <c r="B11" s="156" t="s">
        <v>364</v>
      </c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16.5" customHeight="1">
      <c r="A12" s="7"/>
      <c r="B12" s="7" t="s">
        <v>365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16.5" customHeight="1">
      <c r="A13" s="7"/>
      <c r="B13" s="7" t="s">
        <v>366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16.5" customHeight="1">
      <c r="A14" s="158"/>
      <c r="B14" s="158" t="s">
        <v>367</v>
      </c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6.5" customHeight="1">
      <c r="A15" s="156" t="s">
        <v>368</v>
      </c>
      <c r="B15" s="156" t="s">
        <v>369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ht="16.5" customHeight="1">
      <c r="A16" s="7"/>
      <c r="B16" s="7" t="s">
        <v>370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ht="16.5" customHeight="1">
      <c r="A17" s="7"/>
      <c r="B17" s="7" t="s">
        <v>371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6.5" customHeight="1">
      <c r="A18" s="158"/>
      <c r="B18" s="158" t="s">
        <v>372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6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6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ht="16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drawing r:id="rId1"/>
</worksheet>
</file>