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5205" windowHeight="3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4" i="1" l="1"/>
  <c r="Q48" i="1"/>
  <c r="Q49" i="1"/>
  <c r="Q39" i="1" l="1"/>
  <c r="Q29" i="1"/>
  <c r="Q58" i="1" l="1"/>
  <c r="Q57" i="1"/>
  <c r="Q56" i="1"/>
  <c r="Q55" i="1"/>
  <c r="S55" i="1" s="1"/>
  <c r="S54" i="1"/>
  <c r="R56" i="1"/>
  <c r="R57" i="1"/>
  <c r="R58" i="1"/>
  <c r="R55" i="1"/>
  <c r="R54" i="1"/>
  <c r="U49" i="1"/>
  <c r="T49" i="1"/>
  <c r="S49" i="1"/>
  <c r="R49" i="1"/>
  <c r="U48" i="1"/>
  <c r="T48" i="1"/>
  <c r="S48" i="1"/>
  <c r="R48" i="1"/>
  <c r="U43" i="1"/>
  <c r="U39" i="1"/>
  <c r="T39" i="1"/>
  <c r="S39" i="1"/>
  <c r="R39" i="1"/>
  <c r="Q33" i="1"/>
  <c r="U29" i="1"/>
  <c r="T29" i="1"/>
  <c r="S29" i="1"/>
  <c r="R29" i="1"/>
  <c r="U24" i="1"/>
  <c r="U23" i="1"/>
  <c r="T23" i="1"/>
  <c r="Q23" i="1"/>
  <c r="R24" i="1"/>
  <c r="Q24" i="1"/>
  <c r="I25" i="1"/>
  <c r="U19" i="1" l="1"/>
  <c r="U20" i="1"/>
  <c r="U21" i="1"/>
  <c r="U22" i="1"/>
  <c r="U18" i="1"/>
  <c r="V4" i="1"/>
  <c r="J24" i="1"/>
  <c r="J21" i="1"/>
  <c r="J22" i="1"/>
  <c r="J23" i="1"/>
  <c r="J20" i="1"/>
  <c r="U33" i="1" l="1"/>
  <c r="J25" i="1"/>
  <c r="Q18" i="1"/>
  <c r="R19" i="1"/>
  <c r="S19" i="1"/>
  <c r="T19" i="1"/>
  <c r="R20" i="1"/>
  <c r="S20" i="1"/>
  <c r="T20" i="1"/>
  <c r="R21" i="1"/>
  <c r="S21" i="1"/>
  <c r="T21" i="1"/>
  <c r="R22" i="1"/>
  <c r="S22" i="1"/>
  <c r="T22" i="1"/>
  <c r="R18" i="1"/>
  <c r="S18" i="1"/>
  <c r="T18" i="1"/>
  <c r="Q19" i="1"/>
  <c r="Q20" i="1"/>
  <c r="Q21" i="1"/>
  <c r="Q22" i="1"/>
  <c r="U31" i="1" l="1"/>
  <c r="U41" i="1" s="1"/>
  <c r="U30" i="1"/>
  <c r="U40" i="1" s="1"/>
  <c r="U32" i="1"/>
  <c r="U42" i="1" s="1"/>
  <c r="R23" i="1"/>
  <c r="T30" i="1"/>
  <c r="T40" i="1" s="1"/>
  <c r="S23" i="1"/>
  <c r="S33" i="1" s="1"/>
  <c r="S43" i="1" s="1"/>
  <c r="T33" i="1" l="1"/>
  <c r="T43" i="1" s="1"/>
  <c r="T32" i="1"/>
  <c r="T42" i="1" s="1"/>
  <c r="T31" i="1"/>
  <c r="T41" i="1" s="1"/>
  <c r="T24" i="1"/>
  <c r="S31" i="1"/>
  <c r="S41" i="1" s="1"/>
  <c r="S24" i="1"/>
  <c r="R33" i="1"/>
  <c r="R43" i="1" s="1"/>
  <c r="R30" i="1"/>
  <c r="R40" i="1" s="1"/>
  <c r="R32" i="1"/>
  <c r="R42" i="1" s="1"/>
  <c r="Q30" i="1"/>
  <c r="Q40" i="1" s="1"/>
  <c r="S30" i="1"/>
  <c r="S40" i="1" s="1"/>
  <c r="R31" i="1"/>
  <c r="R41" i="1" s="1"/>
  <c r="S32" i="1"/>
  <c r="S42" i="1" s="1"/>
  <c r="Q32" i="1"/>
  <c r="Q42" i="1" s="1"/>
  <c r="Q31" i="1"/>
  <c r="Q41" i="1" s="1"/>
  <c r="Q43" i="1"/>
  <c r="Q66" i="1" l="1"/>
  <c r="R66" i="1" s="1"/>
  <c r="S57" i="1"/>
  <c r="Q64" i="1"/>
  <c r="R64" i="1" s="1"/>
  <c r="S56" i="1"/>
  <c r="Q65" i="1"/>
  <c r="S58" i="1"/>
  <c r="Q67" i="1"/>
  <c r="R67" i="1" s="1"/>
  <c r="Q63" i="1"/>
  <c r="R65" i="1" l="1"/>
  <c r="R63" i="1"/>
</calcChain>
</file>

<file path=xl/sharedStrings.xml><?xml version="1.0" encoding="utf-8"?>
<sst xmlns="http://schemas.openxmlformats.org/spreadsheetml/2006/main" count="298" uniqueCount="107">
  <si>
    <t>nilai</t>
  </si>
  <si>
    <t>81-100</t>
  </si>
  <si>
    <t>71-80</t>
  </si>
  <si>
    <t>41-70</t>
  </si>
  <si>
    <t>Kode</t>
  </si>
  <si>
    <t>Nama Kriteria</t>
  </si>
  <si>
    <t>Atribut</t>
  </si>
  <si>
    <t>benefit</t>
  </si>
  <si>
    <t>Altenatif</t>
  </si>
  <si>
    <t>Ktriteria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</si>
  <si>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</si>
  <si>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</si>
  <si>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</si>
  <si>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</si>
  <si>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</si>
  <si>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</si>
  <si>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</si>
  <si>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</si>
  <si>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</si>
  <si>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Nama karyawan</t>
  </si>
  <si>
    <t>Bobot (%)</t>
  </si>
  <si>
    <t>Nilai</t>
  </si>
  <si>
    <t>data karyawan terbobot:</t>
  </si>
  <si>
    <t>data karyawan terpilih :</t>
  </si>
  <si>
    <t>Data Nilai Alternatif:</t>
  </si>
  <si>
    <t>Data bobot setip kriteria</t>
  </si>
  <si>
    <t>Cost/Benefit</t>
  </si>
  <si>
    <t>bobot W</t>
  </si>
  <si>
    <t>Total</t>
  </si>
  <si>
    <t>Normalisasi kriteria dengan cara mengkuadratkan setiap nilai kriteria :</t>
  </si>
  <si>
    <t>total</t>
  </si>
  <si>
    <t>normalasi hasil kuadrat setiap kriteria (datanilaiaterantif/akar dari total kuadrat)</t>
  </si>
  <si>
    <t>tabel 1 kuadra</t>
  </si>
  <si>
    <t>Normalisasi Terbobot didapat dari perkalian normalisasi dan bobot</t>
  </si>
  <si>
    <r>
      <t xml:space="preserve">tabel 2 normalasi tebobot </t>
    </r>
    <r>
      <rPr>
        <sz val="11"/>
        <color rgb="FFFF0000"/>
        <rFont val="Calibri"/>
        <family val="2"/>
        <scheme val="minor"/>
      </rPr>
      <t>R</t>
    </r>
  </si>
  <si>
    <r>
      <t>tabel 2 normalasi tebobot</t>
    </r>
    <r>
      <rPr>
        <sz val="11"/>
        <color rgb="FFFF0000"/>
        <rFont val="Calibri"/>
        <family val="2"/>
        <scheme val="minor"/>
      </rPr>
      <t xml:space="preserve"> Y</t>
    </r>
  </si>
  <si>
    <t>Matriks Sulusi Ideal</t>
  </si>
  <si>
    <t>A+</t>
  </si>
  <si>
    <t>A-</t>
  </si>
  <si>
    <t>Menentukan jarak antara alternatif (D) dengan solusi ideal positif dan solusi ideal negatif (D+ D-)</t>
  </si>
  <si>
    <t>D+</t>
  </si>
  <si>
    <t>D-</t>
  </si>
  <si>
    <t xml:space="preserve">nilai preferensi untuk setiap alternatif (Vi) </t>
  </si>
  <si>
    <t>nilai preferensi</t>
  </si>
  <si>
    <t>Vi</t>
  </si>
  <si>
    <t>keterangan</t>
  </si>
  <si>
    <t>penajabaran</t>
  </si>
  <si>
    <t>pengetahuan (C1)</t>
  </si>
  <si>
    <t xml:space="preserve">Inisiatif Pekerjaan (C2) </t>
  </si>
  <si>
    <t>Kurang sekali</t>
  </si>
  <si>
    <t>kurang</t>
  </si>
  <si>
    <t>baik</t>
  </si>
  <si>
    <t>baik sekali</t>
  </si>
  <si>
    <t>tidak pernah</t>
  </si>
  <si>
    <t>Kadang-kadang</t>
  </si>
  <si>
    <t>sering</t>
  </si>
  <si>
    <t>selalu</t>
  </si>
  <si>
    <t>Produktifitas Pekerjaan (C3)</t>
  </si>
  <si>
    <t xml:space="preserve">Komunikasi (C4) </t>
  </si>
  <si>
    <t xml:space="preserve">Kerjasama (C5) </t>
  </si>
  <si>
    <t>Tanggung Jawab (C6)</t>
  </si>
  <si>
    <t>Kehadiran (C7)</t>
  </si>
  <si>
    <t>bobot nilai</t>
  </si>
  <si>
    <t>&lt;40</t>
  </si>
  <si>
    <t>C5</t>
  </si>
  <si>
    <t>komunikasi</t>
  </si>
  <si>
    <t>rangking</t>
  </si>
  <si>
    <t>akar dari totol</t>
  </si>
  <si>
    <t xml:space="preserve">umur </t>
  </si>
  <si>
    <t>pendidikan</t>
  </si>
  <si>
    <t>bidang keahlian</t>
  </si>
  <si>
    <t>pengalaman kerja bidang pemberdayaan</t>
  </si>
  <si>
    <t>SPK TOPSIS kelayakan calon Pendamping Lokal Desa</t>
  </si>
  <si>
    <t>kecakapan komunikasi</t>
  </si>
  <si>
    <t>&gt;45</t>
  </si>
  <si>
    <t>20-25</t>
  </si>
  <si>
    <t>SMA Sederajat</t>
  </si>
  <si>
    <t>S1</t>
  </si>
  <si>
    <t xml:space="preserve">D3 </t>
  </si>
  <si>
    <t>S2</t>
  </si>
  <si>
    <t>Kurang cakap</t>
  </si>
  <si>
    <t>belum pernah kerja</t>
  </si>
  <si>
    <t>pernah bekeraja di bidang lain &lt;=1 tahun</t>
  </si>
  <si>
    <t>pernah bekeraja bidang pemberdayaan &gt;=1 tahun</t>
  </si>
  <si>
    <t>pernah bekeraja bidang sosial &lt;=1 tahun</t>
  </si>
  <si>
    <t>umur</t>
  </si>
  <si>
    <t>pengalaman kerja</t>
  </si>
  <si>
    <t>bidang sosial</t>
  </si>
  <si>
    <t>bidang sosiologi</t>
  </si>
  <si>
    <t>bidang lainya</t>
  </si>
  <si>
    <t>bidang sosial masyarakat</t>
  </si>
  <si>
    <t>bidang pemberdayaan masyarakat</t>
  </si>
  <si>
    <t>Ahmad Sobari ,S.Sos,Msi.</t>
  </si>
  <si>
    <t>Suhardi Samsudin,S.Kom</t>
  </si>
  <si>
    <t>Agus Angsari ,S.Sos.</t>
  </si>
  <si>
    <t>M.Maulana, S,Sos,Msi</t>
  </si>
  <si>
    <t>Saras wati ,S.ip,M.M</t>
  </si>
  <si>
    <t>35-44</t>
  </si>
  <si>
    <t>26-34</t>
  </si>
  <si>
    <t>LAINYA</t>
  </si>
  <si>
    <t>SOSIAL</t>
  </si>
  <si>
    <t>Selalu</t>
  </si>
  <si>
    <t>belum kerja</t>
  </si>
  <si>
    <t>bidang lain 1 th</t>
  </si>
  <si>
    <t>bidang pemberdayaan 1 th</t>
  </si>
  <si>
    <t>SOSIAL M</t>
  </si>
  <si>
    <t>SOSIAL P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</si>
</sst>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rgb="FF444444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color rgb="FF444444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1" xfId="0" applyFont="1" applyFill="1" applyBorder="1"/>
    <xf numFmtId="0" fontId="1" fillId="2" borderId="6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0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Border="1"/>
    <xf numFmtId="164" fontId="0" fillId="0" borderId="0" xfId="0" applyNumberFormat="1"/>
    <xf numFmtId="0" fontId="0" fillId="0" borderId="7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Fill="1" applyBorder="1"/>
    <xf numFmtId="0" fontId="6" fillId="0" borderId="3" xfId="0" applyFont="1" applyFill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1" fillId="2" borderId="0" xfId="0" applyFont="1" applyFill="1" applyBorder="1" applyAlignment="1">
      <alignment horizontal="left" vertical="center" wrapText="1" indent="1"/>
    </xf>
    <xf numFmtId="0" fontId="0" fillId="0" borderId="9" xfId="0" applyBorder="1" applyAlignment="1">
      <alignment horizontal="center" wrapText="1"/>
    </xf>
    <xf numFmtId="0" fontId="0" fillId="0" borderId="9" xfId="0" applyBorder="1"/>
    <xf numFmtId="164" fontId="7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M34" zoomScale="106" zoomScaleNormal="106" workbookViewId="0">
      <selection activeCell="Q55" sqref="Q55"/>
    </sheetView>
  </sheetViews>
  <sheetFormatPr defaultRowHeight="15" x14ac:dyDescent="0.25"/>
  <cols>
    <col min="1" max="1" width="12.85546875" bestFit="1" customWidth="1"/>
    <col min="2" max="2" width="45.7109375" bestFit="1" customWidth="1"/>
    <col min="3" max="3" width="6.5703125" customWidth="1"/>
    <col min="7" max="7" width="26.140625" customWidth="1"/>
    <col min="8" max="8" width="8.42578125" bestFit="1" customWidth="1"/>
    <col min="9" max="9" width="11.5703125" bestFit="1" customWidth="1"/>
    <col min="10" max="10" width="11" customWidth="1"/>
    <col min="11" max="11" width="6.42578125" customWidth="1"/>
    <col min="12" max="12" width="24.42578125" customWidth="1"/>
    <col min="13" max="14" width="5.140625" bestFit="1" customWidth="1"/>
    <col min="15" max="15" width="11.140625" customWidth="1"/>
    <col min="16" max="16" width="12.28515625" customWidth="1"/>
    <col min="17" max="17" width="8.140625" bestFit="1" customWidth="1"/>
    <col min="20" max="20" width="8.140625" bestFit="1" customWidth="1"/>
  </cols>
  <sheetData>
    <row r="1" spans="1:22" ht="15" customHeight="1" x14ac:dyDescent="0.25">
      <c r="A1" t="s">
        <v>72</v>
      </c>
      <c r="F1" s="9" t="s">
        <v>23</v>
      </c>
      <c r="G1" s="9"/>
      <c r="P1" t="s">
        <v>25</v>
      </c>
    </row>
    <row r="2" spans="1:22" ht="15.75" customHeight="1" x14ac:dyDescent="0.25">
      <c r="A2" s="15" t="s">
        <v>45</v>
      </c>
      <c r="B2" s="15" t="s">
        <v>46</v>
      </c>
      <c r="C2" s="15" t="s">
        <v>0</v>
      </c>
      <c r="D2" s="15" t="s">
        <v>62</v>
      </c>
      <c r="F2" s="3" t="s">
        <v>4</v>
      </c>
      <c r="G2" s="3" t="s">
        <v>19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64</v>
      </c>
      <c r="M2" s="30"/>
      <c r="N2" s="30"/>
      <c r="P2" s="41" t="s">
        <v>26</v>
      </c>
      <c r="Q2" s="8" t="s">
        <v>7</v>
      </c>
      <c r="R2" s="8" t="s">
        <v>7</v>
      </c>
      <c r="S2" s="8" t="s">
        <v>7</v>
      </c>
      <c r="T2" s="8" t="s">
        <v>7</v>
      </c>
      <c r="U2" s="8" t="s">
        <v>7</v>
      </c>
      <c r="V2" s="37" t="s">
        <v>28</v>
      </c>
    </row>
    <row r="3" spans="1:22" ht="15.75" customHeight="1" x14ac:dyDescent="0.25">
      <c r="A3" s="41" t="s">
        <v>68</v>
      </c>
      <c r="B3" s="1" t="s">
        <v>74</v>
      </c>
      <c r="C3" s="1" t="s">
        <v>63</v>
      </c>
      <c r="D3" s="1">
        <v>1</v>
      </c>
      <c r="F3" s="3" t="s">
        <v>14</v>
      </c>
      <c r="G3" s="4" t="s">
        <v>92</v>
      </c>
      <c r="H3" s="1">
        <v>30</v>
      </c>
      <c r="I3" s="1" t="s">
        <v>79</v>
      </c>
      <c r="J3" s="1" t="s">
        <v>99</v>
      </c>
      <c r="K3" s="1" t="s">
        <v>101</v>
      </c>
      <c r="L3" s="1" t="s">
        <v>87</v>
      </c>
      <c r="M3" s="12"/>
      <c r="N3" s="12"/>
      <c r="P3" s="42"/>
      <c r="Q3" s="1" t="s">
        <v>10</v>
      </c>
      <c r="R3" s="1" t="s">
        <v>11</v>
      </c>
      <c r="S3" s="1" t="s">
        <v>12</v>
      </c>
      <c r="T3" s="1" t="s">
        <v>13</v>
      </c>
      <c r="U3" s="1" t="s">
        <v>64</v>
      </c>
      <c r="V3" s="38"/>
    </row>
    <row r="4" spans="1:22" ht="15.75" customHeight="1" x14ac:dyDescent="0.25">
      <c r="A4" s="48"/>
      <c r="B4" s="1" t="s">
        <v>97</v>
      </c>
      <c r="C4" s="1" t="s">
        <v>3</v>
      </c>
      <c r="D4" s="1">
        <v>2</v>
      </c>
      <c r="F4" s="3" t="s">
        <v>15</v>
      </c>
      <c r="G4" s="3" t="s">
        <v>93</v>
      </c>
      <c r="H4" s="1">
        <v>24</v>
      </c>
      <c r="I4" s="1" t="s">
        <v>77</v>
      </c>
      <c r="J4" s="1" t="s">
        <v>99</v>
      </c>
      <c r="K4" s="1" t="s">
        <v>101</v>
      </c>
      <c r="L4" s="1" t="s">
        <v>102</v>
      </c>
      <c r="M4" s="12"/>
      <c r="N4" s="12"/>
      <c r="P4" s="1" t="s">
        <v>27</v>
      </c>
      <c r="Q4" s="1">
        <v>0.25</v>
      </c>
      <c r="R4" s="1">
        <v>0.15</v>
      </c>
      <c r="S4" s="1">
        <v>0.1</v>
      </c>
      <c r="T4" s="1">
        <v>0.2</v>
      </c>
      <c r="U4" s="1">
        <v>0.3</v>
      </c>
      <c r="V4" s="1">
        <f>SUM(Q4:U4)</f>
        <v>1</v>
      </c>
    </row>
    <row r="5" spans="1:22" ht="15.75" customHeight="1" x14ac:dyDescent="0.25">
      <c r="A5" s="48"/>
      <c r="B5" s="1" t="s">
        <v>98</v>
      </c>
      <c r="C5" s="1" t="s">
        <v>2</v>
      </c>
      <c r="D5" s="1">
        <v>3</v>
      </c>
      <c r="F5" s="3" t="s">
        <v>16</v>
      </c>
      <c r="G5" s="3" t="s">
        <v>94</v>
      </c>
      <c r="H5" s="1">
        <v>23</v>
      </c>
      <c r="I5" s="1" t="s">
        <v>77</v>
      </c>
      <c r="J5" s="1" t="s">
        <v>100</v>
      </c>
      <c r="K5" s="1" t="s">
        <v>101</v>
      </c>
      <c r="L5" s="1" t="s">
        <v>103</v>
      </c>
      <c r="M5" s="12"/>
      <c r="N5" s="12"/>
      <c r="P5" s="40" t="s">
        <v>24</v>
      </c>
      <c r="Q5" s="40"/>
      <c r="R5" s="40"/>
      <c r="S5" s="7"/>
    </row>
    <row r="6" spans="1:22" ht="15.75" customHeight="1" x14ac:dyDescent="0.25">
      <c r="A6" s="48"/>
      <c r="B6" s="1" t="s">
        <v>75</v>
      </c>
      <c r="C6" s="1" t="s">
        <v>1</v>
      </c>
      <c r="D6" s="1">
        <v>4</v>
      </c>
      <c r="F6" s="3" t="s">
        <v>17</v>
      </c>
      <c r="G6" s="3" t="s">
        <v>95</v>
      </c>
      <c r="H6" s="1">
        <v>33</v>
      </c>
      <c r="I6" s="1" t="s">
        <v>79</v>
      </c>
      <c r="J6" s="1" t="s">
        <v>105</v>
      </c>
      <c r="K6" s="1" t="s">
        <v>101</v>
      </c>
      <c r="L6" s="1" t="s">
        <v>104</v>
      </c>
      <c r="M6" s="12"/>
      <c r="N6" s="12"/>
      <c r="P6" s="39" t="s">
        <v>8</v>
      </c>
      <c r="Q6" s="46" t="s">
        <v>9</v>
      </c>
      <c r="R6" s="49"/>
      <c r="S6" s="49"/>
      <c r="T6" s="49"/>
      <c r="U6" s="49"/>
      <c r="V6" s="31"/>
    </row>
    <row r="7" spans="1:22" ht="15.75" customHeight="1" x14ac:dyDescent="0.25">
      <c r="A7" s="42"/>
      <c r="B7" s="1"/>
      <c r="C7" s="1"/>
      <c r="D7" s="1"/>
      <c r="F7" s="3" t="s">
        <v>18</v>
      </c>
      <c r="G7" s="3" t="s">
        <v>96</v>
      </c>
      <c r="H7" s="1">
        <v>34</v>
      </c>
      <c r="I7" s="1" t="s">
        <v>79</v>
      </c>
      <c r="J7" s="1" t="s">
        <v>106</v>
      </c>
      <c r="K7" s="1" t="s">
        <v>101</v>
      </c>
      <c r="L7" s="1" t="s">
        <v>87</v>
      </c>
      <c r="M7" s="12"/>
      <c r="N7" s="12"/>
      <c r="P7" s="39"/>
      <c r="Q7" s="15" t="s">
        <v>10</v>
      </c>
      <c r="R7" s="15" t="s">
        <v>11</v>
      </c>
      <c r="S7" s="15" t="s">
        <v>12</v>
      </c>
      <c r="T7" s="15" t="s">
        <v>13</v>
      </c>
      <c r="U7" s="23" t="s">
        <v>64</v>
      </c>
      <c r="V7" s="32"/>
    </row>
    <row r="8" spans="1:22" ht="15.75" customHeight="1" x14ac:dyDescent="0.25">
      <c r="A8" s="41" t="s">
        <v>69</v>
      </c>
      <c r="B8" s="1" t="s">
        <v>76</v>
      </c>
      <c r="C8" s="1" t="s">
        <v>63</v>
      </c>
      <c r="D8" s="1">
        <v>1</v>
      </c>
      <c r="M8" s="12"/>
      <c r="N8" s="12"/>
      <c r="P8" s="1" t="s">
        <v>14</v>
      </c>
      <c r="Q8" s="1">
        <v>3</v>
      </c>
      <c r="R8" s="1">
        <v>4</v>
      </c>
      <c r="S8" s="1">
        <v>1</v>
      </c>
      <c r="T8" s="1">
        <v>4</v>
      </c>
      <c r="U8" s="1">
        <v>3</v>
      </c>
    </row>
    <row r="9" spans="1:22" ht="15.75" customHeight="1" x14ac:dyDescent="0.25">
      <c r="A9" s="48"/>
      <c r="B9" s="1" t="s">
        <v>78</v>
      </c>
      <c r="C9" s="1" t="s">
        <v>3</v>
      </c>
      <c r="D9" s="1">
        <v>2</v>
      </c>
      <c r="F9" s="3" t="s">
        <v>4</v>
      </c>
      <c r="G9" s="3" t="s">
        <v>19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64</v>
      </c>
      <c r="M9" s="16"/>
      <c r="N9" s="12"/>
      <c r="P9" s="1" t="s">
        <v>15</v>
      </c>
      <c r="Q9" s="1">
        <v>4</v>
      </c>
      <c r="R9" s="1">
        <v>3</v>
      </c>
      <c r="S9" s="1">
        <v>1</v>
      </c>
      <c r="T9" s="1">
        <v>4</v>
      </c>
      <c r="U9" s="1">
        <v>1</v>
      </c>
    </row>
    <row r="10" spans="1:22" ht="15.75" customHeight="1" x14ac:dyDescent="0.25">
      <c r="A10" s="48"/>
      <c r="B10" s="1" t="s">
        <v>77</v>
      </c>
      <c r="C10" s="1" t="s">
        <v>2</v>
      </c>
      <c r="D10" s="1">
        <v>3</v>
      </c>
      <c r="F10" s="3" t="s">
        <v>14</v>
      </c>
      <c r="G10" s="4" t="s">
        <v>92</v>
      </c>
      <c r="H10" s="1">
        <v>75</v>
      </c>
      <c r="I10" s="1">
        <v>85</v>
      </c>
      <c r="J10" s="1">
        <v>40</v>
      </c>
      <c r="K10" s="1">
        <v>90</v>
      </c>
      <c r="L10" s="1">
        <v>80</v>
      </c>
      <c r="M10" s="17"/>
      <c r="N10" s="12"/>
      <c r="P10" s="1" t="s">
        <v>16</v>
      </c>
      <c r="Q10" s="1">
        <v>4</v>
      </c>
      <c r="R10" s="1">
        <v>3</v>
      </c>
      <c r="S10" s="1">
        <v>2</v>
      </c>
      <c r="T10" s="1">
        <v>4</v>
      </c>
      <c r="U10" s="1">
        <v>2</v>
      </c>
    </row>
    <row r="11" spans="1:22" ht="15" customHeight="1" x14ac:dyDescent="0.25">
      <c r="A11" s="42"/>
      <c r="B11" s="1" t="s">
        <v>79</v>
      </c>
      <c r="C11" s="1" t="s">
        <v>1</v>
      </c>
      <c r="D11" s="1">
        <v>4</v>
      </c>
      <c r="F11" s="3" t="s">
        <v>15</v>
      </c>
      <c r="G11" s="3" t="s">
        <v>93</v>
      </c>
      <c r="H11" s="1">
        <v>85</v>
      </c>
      <c r="I11" s="1">
        <v>71</v>
      </c>
      <c r="J11" s="1">
        <v>40</v>
      </c>
      <c r="K11" s="1">
        <v>90</v>
      </c>
      <c r="L11" s="1">
        <v>40</v>
      </c>
      <c r="M11" s="17"/>
      <c r="N11" s="12"/>
      <c r="P11" s="1" t="s">
        <v>17</v>
      </c>
      <c r="Q11" s="1">
        <v>2</v>
      </c>
      <c r="R11" s="1">
        <v>4</v>
      </c>
      <c r="S11" s="1">
        <v>3</v>
      </c>
      <c r="T11" s="1">
        <v>4</v>
      </c>
      <c r="U11" s="1">
        <v>4</v>
      </c>
    </row>
    <row r="12" spans="1:22" ht="15.75" x14ac:dyDescent="0.25">
      <c r="A12" s="41" t="s">
        <v>70</v>
      </c>
      <c r="B12" s="1" t="s">
        <v>89</v>
      </c>
      <c r="C12" s="1" t="s">
        <v>63</v>
      </c>
      <c r="D12" s="1">
        <v>1</v>
      </c>
      <c r="F12" s="3" t="s">
        <v>16</v>
      </c>
      <c r="G12" s="3" t="s">
        <v>94</v>
      </c>
      <c r="H12" s="1">
        <v>85</v>
      </c>
      <c r="I12" s="1">
        <v>71</v>
      </c>
      <c r="J12" s="1">
        <v>70</v>
      </c>
      <c r="K12" s="1">
        <v>90</v>
      </c>
      <c r="L12" s="1">
        <v>70</v>
      </c>
      <c r="M12" s="17"/>
      <c r="N12" s="12"/>
      <c r="P12" s="1" t="s">
        <v>18</v>
      </c>
      <c r="Q12" s="1">
        <v>2</v>
      </c>
      <c r="R12" s="1">
        <v>4</v>
      </c>
      <c r="S12" s="1">
        <v>4</v>
      </c>
      <c r="T12" s="1">
        <v>4</v>
      </c>
      <c r="U12" s="1">
        <v>3</v>
      </c>
    </row>
    <row r="13" spans="1:22" ht="15.75" x14ac:dyDescent="0.25">
      <c r="A13" s="48"/>
      <c r="B13" s="1" t="s">
        <v>88</v>
      </c>
      <c r="C13" s="1" t="s">
        <v>3</v>
      </c>
      <c r="D13" s="1">
        <v>2</v>
      </c>
      <c r="F13" s="3" t="s">
        <v>17</v>
      </c>
      <c r="G13" s="3" t="s">
        <v>95</v>
      </c>
      <c r="H13" s="1">
        <v>70</v>
      </c>
      <c r="I13" s="1">
        <v>85</v>
      </c>
      <c r="J13" s="1">
        <v>80</v>
      </c>
      <c r="K13" s="1">
        <v>90</v>
      </c>
      <c r="L13" s="1">
        <v>90</v>
      </c>
      <c r="M13" s="17"/>
      <c r="N13" s="12"/>
    </row>
    <row r="14" spans="1:22" ht="15.75" x14ac:dyDescent="0.25">
      <c r="A14" s="48"/>
      <c r="B14" s="1" t="s">
        <v>90</v>
      </c>
      <c r="C14" s="1" t="s">
        <v>2</v>
      </c>
      <c r="D14" s="1">
        <v>3</v>
      </c>
      <c r="F14" s="3" t="s">
        <v>18</v>
      </c>
      <c r="G14" s="3" t="s">
        <v>96</v>
      </c>
      <c r="H14" s="1">
        <v>70</v>
      </c>
      <c r="I14" s="1">
        <v>85</v>
      </c>
      <c r="J14" s="1">
        <v>85</v>
      </c>
      <c r="K14" s="1">
        <v>90</v>
      </c>
      <c r="L14" s="1">
        <v>80</v>
      </c>
      <c r="M14" s="12"/>
      <c r="N14" s="12"/>
      <c r="P14" t="s">
        <v>29</v>
      </c>
    </row>
    <row r="15" spans="1:22" x14ac:dyDescent="0.25">
      <c r="A15" s="42"/>
      <c r="B15" s="1" t="s">
        <v>91</v>
      </c>
      <c r="C15" s="1" t="s">
        <v>1</v>
      </c>
      <c r="D15" s="1">
        <v>4</v>
      </c>
      <c r="M15" s="12"/>
      <c r="N15" s="12"/>
      <c r="P15" t="s">
        <v>32</v>
      </c>
    </row>
    <row r="16" spans="1:22" x14ac:dyDescent="0.25">
      <c r="A16" s="41" t="s">
        <v>73</v>
      </c>
      <c r="B16" s="1" t="s">
        <v>80</v>
      </c>
      <c r="C16" s="1" t="s">
        <v>63</v>
      </c>
      <c r="D16" s="1">
        <v>1</v>
      </c>
      <c r="M16" s="12"/>
      <c r="N16" s="12"/>
      <c r="P16" s="39" t="s">
        <v>8</v>
      </c>
      <c r="Q16" s="35" t="s">
        <v>9</v>
      </c>
      <c r="R16" s="43"/>
      <c r="S16" s="43"/>
      <c r="T16" s="43"/>
      <c r="U16" s="43"/>
    </row>
    <row r="17" spans="1:21" ht="20.25" customHeight="1" x14ac:dyDescent="0.25">
      <c r="A17" s="48"/>
      <c r="B17" s="1" t="s">
        <v>54</v>
      </c>
      <c r="C17" s="1" t="s">
        <v>3</v>
      </c>
      <c r="D17" s="1">
        <v>2</v>
      </c>
      <c r="F17" s="12"/>
      <c r="G17" s="12"/>
      <c r="P17" s="39"/>
      <c r="Q17" s="1" t="s">
        <v>10</v>
      </c>
      <c r="R17" s="1" t="s">
        <v>11</v>
      </c>
      <c r="S17" s="1" t="s">
        <v>12</v>
      </c>
      <c r="T17" s="1" t="s">
        <v>13</v>
      </c>
      <c r="U17" s="1" t="s">
        <v>64</v>
      </c>
    </row>
    <row r="18" spans="1:21" x14ac:dyDescent="0.25">
      <c r="A18" s="48"/>
      <c r="B18" s="1" t="s">
        <v>55</v>
      </c>
      <c r="C18" s="1" t="s">
        <v>2</v>
      </c>
      <c r="D18" s="1">
        <v>3</v>
      </c>
      <c r="F18" s="50" t="s">
        <v>22</v>
      </c>
      <c r="G18" s="50"/>
      <c r="K18" s="19"/>
      <c r="L18" s="19"/>
      <c r="M18" s="19"/>
      <c r="N18" s="19"/>
      <c r="P18" s="1" t="s">
        <v>14</v>
      </c>
      <c r="Q18" s="1">
        <f>Q8^2</f>
        <v>9</v>
      </c>
      <c r="R18" s="1">
        <f>R8^2</f>
        <v>16</v>
      </c>
      <c r="S18" s="1">
        <f>S8^2</f>
        <v>1</v>
      </c>
      <c r="T18" s="1">
        <f>T8^2</f>
        <v>16</v>
      </c>
      <c r="U18" s="1">
        <f t="shared" ref="U18" si="0">U8^2</f>
        <v>9</v>
      </c>
    </row>
    <row r="19" spans="1:21" ht="15.75" x14ac:dyDescent="0.25">
      <c r="A19" s="42"/>
      <c r="B19" s="1" t="s">
        <v>56</v>
      </c>
      <c r="C19" s="1" t="s">
        <v>1</v>
      </c>
      <c r="D19" s="1">
        <v>4</v>
      </c>
      <c r="F19" s="5" t="s">
        <v>4</v>
      </c>
      <c r="G19" s="5" t="s">
        <v>5</v>
      </c>
      <c r="H19" s="5" t="s">
        <v>6</v>
      </c>
      <c r="I19" s="5" t="s">
        <v>20</v>
      </c>
      <c r="J19" s="5" t="s">
        <v>21</v>
      </c>
      <c r="K19" s="12"/>
      <c r="L19" s="12"/>
      <c r="M19" s="12"/>
      <c r="N19" s="12"/>
      <c r="P19" s="1" t="s">
        <v>15</v>
      </c>
      <c r="Q19" s="1">
        <f t="shared" ref="Q19:U22" si="1">Q9^2</f>
        <v>16</v>
      </c>
      <c r="R19" s="1">
        <f t="shared" si="1"/>
        <v>9</v>
      </c>
      <c r="S19" s="1">
        <f t="shared" si="1"/>
        <v>1</v>
      </c>
      <c r="T19" s="1">
        <f t="shared" si="1"/>
        <v>16</v>
      </c>
      <c r="U19" s="1">
        <f t="shared" si="1"/>
        <v>1</v>
      </c>
    </row>
    <row r="20" spans="1:21" ht="15.75" x14ac:dyDescent="0.25">
      <c r="A20" s="41" t="s">
        <v>71</v>
      </c>
      <c r="B20" s="1" t="s">
        <v>81</v>
      </c>
      <c r="C20" s="1" t="s">
        <v>63</v>
      </c>
      <c r="D20" s="1">
        <v>1</v>
      </c>
      <c r="F20" s="5" t="s">
        <v>10</v>
      </c>
      <c r="G20" s="5" t="s">
        <v>85</v>
      </c>
      <c r="H20" s="5" t="s">
        <v>7</v>
      </c>
      <c r="I20" s="5">
        <v>25</v>
      </c>
      <c r="J20" s="6">
        <f>I20/100</f>
        <v>0.25</v>
      </c>
      <c r="K20" s="12"/>
      <c r="L20" s="12"/>
      <c r="M20" s="12"/>
      <c r="N20" s="12"/>
      <c r="P20" s="1" t="s">
        <v>16</v>
      </c>
      <c r="Q20" s="1">
        <f t="shared" si="1"/>
        <v>16</v>
      </c>
      <c r="R20" s="1">
        <f t="shared" si="1"/>
        <v>9</v>
      </c>
      <c r="S20" s="1">
        <f t="shared" si="1"/>
        <v>4</v>
      </c>
      <c r="T20" s="1">
        <f t="shared" si="1"/>
        <v>16</v>
      </c>
      <c r="U20" s="1">
        <f t="shared" si="1"/>
        <v>4</v>
      </c>
    </row>
    <row r="21" spans="1:21" ht="15.75" x14ac:dyDescent="0.25">
      <c r="A21" s="48"/>
      <c r="B21" s="1" t="s">
        <v>82</v>
      </c>
      <c r="C21" s="1" t="s">
        <v>3</v>
      </c>
      <c r="D21" s="1">
        <v>2</v>
      </c>
      <c r="F21" s="5" t="s">
        <v>11</v>
      </c>
      <c r="G21" s="5" t="s">
        <v>69</v>
      </c>
      <c r="H21" s="5" t="s">
        <v>7</v>
      </c>
      <c r="I21" s="5">
        <v>15</v>
      </c>
      <c r="J21" s="6">
        <f t="shared" ref="J21:J23" si="2">I21/100</f>
        <v>0.15</v>
      </c>
      <c r="K21" s="12"/>
      <c r="L21" s="12"/>
      <c r="M21" s="12"/>
      <c r="N21" s="12"/>
      <c r="P21" s="1" t="s">
        <v>17</v>
      </c>
      <c r="Q21" s="1">
        <f t="shared" si="1"/>
        <v>4</v>
      </c>
      <c r="R21" s="1">
        <f t="shared" si="1"/>
        <v>16</v>
      </c>
      <c r="S21" s="1">
        <f t="shared" si="1"/>
        <v>9</v>
      </c>
      <c r="T21" s="1">
        <f t="shared" si="1"/>
        <v>16</v>
      </c>
      <c r="U21" s="1">
        <f t="shared" si="1"/>
        <v>16</v>
      </c>
    </row>
    <row r="22" spans="1:21" ht="15.75" x14ac:dyDescent="0.25">
      <c r="A22" s="48"/>
      <c r="B22" s="1" t="s">
        <v>84</v>
      </c>
      <c r="C22" s="1" t="s">
        <v>2</v>
      </c>
      <c r="D22" s="1">
        <v>3</v>
      </c>
      <c r="F22" s="5" t="s">
        <v>12</v>
      </c>
      <c r="G22" s="5" t="s">
        <v>70</v>
      </c>
      <c r="H22" s="5" t="s">
        <v>7</v>
      </c>
      <c r="I22" s="5">
        <v>10</v>
      </c>
      <c r="J22" s="6">
        <f t="shared" si="2"/>
        <v>0.1</v>
      </c>
      <c r="K22" s="12"/>
      <c r="L22" s="12"/>
      <c r="M22" s="12"/>
      <c r="N22" s="12"/>
      <c r="P22" s="1" t="s">
        <v>18</v>
      </c>
      <c r="Q22" s="1">
        <f t="shared" si="1"/>
        <v>4</v>
      </c>
      <c r="R22" s="1">
        <f t="shared" si="1"/>
        <v>16</v>
      </c>
      <c r="S22" s="1">
        <f t="shared" si="1"/>
        <v>16</v>
      </c>
      <c r="T22" s="1">
        <f t="shared" si="1"/>
        <v>16</v>
      </c>
      <c r="U22" s="1">
        <f t="shared" si="1"/>
        <v>9</v>
      </c>
    </row>
    <row r="23" spans="1:21" ht="15.75" x14ac:dyDescent="0.25">
      <c r="A23" s="42"/>
      <c r="B23" s="1" t="s">
        <v>83</v>
      </c>
      <c r="C23" s="1" t="s">
        <v>1</v>
      </c>
      <c r="D23" s="1">
        <v>4</v>
      </c>
      <c r="F23" s="5" t="s">
        <v>13</v>
      </c>
      <c r="G23" s="5" t="s">
        <v>65</v>
      </c>
      <c r="H23" s="5" t="s">
        <v>7</v>
      </c>
      <c r="I23" s="5">
        <v>20</v>
      </c>
      <c r="J23" s="6">
        <f t="shared" si="2"/>
        <v>0.2</v>
      </c>
      <c r="K23" s="12"/>
      <c r="L23" s="12"/>
      <c r="M23" s="12"/>
      <c r="N23" s="12"/>
      <c r="P23" s="10" t="s">
        <v>30</v>
      </c>
      <c r="Q23" s="10">
        <f>SUM(Q18:Q22)</f>
        <v>49</v>
      </c>
      <c r="R23" s="10">
        <f t="shared" ref="R23:S23" si="3">SUM(R18:R22)</f>
        <v>66</v>
      </c>
      <c r="S23" s="10">
        <f t="shared" si="3"/>
        <v>31</v>
      </c>
      <c r="T23" s="10">
        <f>SUM(T18:T22)</f>
        <v>80</v>
      </c>
      <c r="U23" s="10">
        <f>SUM(U18:U22)</f>
        <v>39</v>
      </c>
    </row>
    <row r="24" spans="1:21" ht="15.75" x14ac:dyDescent="0.25">
      <c r="A24" s="27"/>
      <c r="B24" s="28"/>
      <c r="C24" s="29"/>
      <c r="D24" s="29"/>
      <c r="F24" s="5" t="s">
        <v>64</v>
      </c>
      <c r="G24" s="15" t="s">
        <v>86</v>
      </c>
      <c r="H24" s="5" t="s">
        <v>7</v>
      </c>
      <c r="I24" s="15">
        <v>30</v>
      </c>
      <c r="J24" s="6">
        <f>I24/100</f>
        <v>0.3</v>
      </c>
      <c r="P24" s="26" t="s">
        <v>67</v>
      </c>
      <c r="Q24" s="24">
        <f>SQRT(Q23)</f>
        <v>7</v>
      </c>
      <c r="R24" s="24">
        <f>SQRT(R23)</f>
        <v>8.1240384046359608</v>
      </c>
      <c r="S24" s="25">
        <f>SQRT(S23)</f>
        <v>5.5677643628300215</v>
      </c>
      <c r="T24" s="25">
        <f t="shared" ref="T24" si="4">SQRT(T23)</f>
        <v>8.9442719099991592</v>
      </c>
      <c r="U24" s="25">
        <f>SQRT(U23)</f>
        <v>6.2449979983983983</v>
      </c>
    </row>
    <row r="25" spans="1:21" ht="15.75" x14ac:dyDescent="0.25">
      <c r="A25" s="27"/>
      <c r="B25" s="28"/>
      <c r="C25" s="29"/>
      <c r="D25" s="29"/>
      <c r="F25" s="5"/>
      <c r="G25" s="15"/>
      <c r="H25" s="5"/>
      <c r="I25" s="6">
        <f>SUM(I20:I24)</f>
        <v>100</v>
      </c>
      <c r="J25" s="1">
        <f>SUM(J20:J24)</f>
        <v>1</v>
      </c>
      <c r="P25" t="s">
        <v>31</v>
      </c>
    </row>
    <row r="26" spans="1:21" ht="15.75" x14ac:dyDescent="0.25">
      <c r="A26" s="27"/>
      <c r="B26" s="28"/>
      <c r="C26" s="29"/>
      <c r="D26" s="29"/>
      <c r="F26" s="5"/>
      <c r="G26" s="15"/>
      <c r="H26" s="5"/>
      <c r="I26" s="15"/>
      <c r="J26" s="6"/>
      <c r="P26" t="s">
        <v>34</v>
      </c>
    </row>
    <row r="27" spans="1:21" x14ac:dyDescent="0.25">
      <c r="A27" s="27"/>
      <c r="B27" s="28"/>
      <c r="C27" s="29"/>
      <c r="D27" s="29"/>
      <c r="P27" s="39" t="s">
        <v>8</v>
      </c>
      <c r="Q27" s="44" t="s">
        <v>9</v>
      </c>
      <c r="R27" s="45"/>
      <c r="S27" s="45"/>
      <c r="T27" s="45"/>
      <c r="U27" s="45"/>
    </row>
    <row r="28" spans="1:21" x14ac:dyDescent="0.25">
      <c r="A28" s="27"/>
      <c r="B28" s="28"/>
      <c r="C28" s="29"/>
      <c r="D28" s="29"/>
      <c r="P28" s="39"/>
      <c r="Q28" s="1" t="s">
        <v>10</v>
      </c>
      <c r="R28" s="1" t="s">
        <v>11</v>
      </c>
      <c r="S28" s="1" t="s">
        <v>12</v>
      </c>
      <c r="T28" s="1" t="s">
        <v>13</v>
      </c>
      <c r="U28" s="1" t="s">
        <v>64</v>
      </c>
    </row>
    <row r="29" spans="1:21" x14ac:dyDescent="0.25">
      <c r="A29" s="27"/>
      <c r="B29" s="28"/>
      <c r="C29" s="29"/>
      <c r="D29" s="29"/>
      <c r="P29" s="1" t="s">
        <v>14</v>
      </c>
      <c r="Q29" s="18">
        <f>Q8/SQRT($Q$23)</f>
        <v>0.42857142857142855</v>
      </c>
      <c r="R29" s="18">
        <f>R8/SQRT($R$23)</f>
        <v>0.4923659639173309</v>
      </c>
      <c r="S29" s="18">
        <f>S8/SQRT($S$23)</f>
        <v>0.17960530202677491</v>
      </c>
      <c r="T29" s="18">
        <f>T8/SQRT($T$23)</f>
        <v>0.44721359549995793</v>
      </c>
      <c r="U29" s="18">
        <f>U8/SQRT($U$23)</f>
        <v>0.48038446141526137</v>
      </c>
    </row>
    <row r="30" spans="1:21" x14ac:dyDescent="0.25">
      <c r="A30" s="27"/>
      <c r="B30" s="28"/>
      <c r="C30" s="29"/>
      <c r="D30" s="29"/>
      <c r="P30" s="1" t="s">
        <v>15</v>
      </c>
      <c r="Q30" s="18">
        <f>Q9/SQRT($Q$23)</f>
        <v>0.5714285714285714</v>
      </c>
      <c r="R30" s="18">
        <f>R9/SQRT($R$23)</f>
        <v>0.3692744729379982</v>
      </c>
      <c r="S30" s="18">
        <f>S9/SQRT($S$23)</f>
        <v>0.17960530202677491</v>
      </c>
      <c r="T30" s="18">
        <f>T9/SQRT($T$23)</f>
        <v>0.44721359549995793</v>
      </c>
      <c r="U30" s="18">
        <f t="shared" ref="U30:U33" si="5">U9/SQRT($U$23)</f>
        <v>0.16012815380508713</v>
      </c>
    </row>
    <row r="31" spans="1:21" x14ac:dyDescent="0.25">
      <c r="A31" s="27"/>
      <c r="B31" s="28"/>
      <c r="C31" s="29"/>
      <c r="D31" s="29"/>
      <c r="P31" s="1" t="s">
        <v>16</v>
      </c>
      <c r="Q31" s="18">
        <f>Q10/SQRT($Q$23)</f>
        <v>0.5714285714285714</v>
      </c>
      <c r="R31" s="18">
        <f>R10/SQRT($R$23)</f>
        <v>0.3692744729379982</v>
      </c>
      <c r="S31" s="18">
        <f>S10/SQRT($S$23)</f>
        <v>0.35921060405354982</v>
      </c>
      <c r="T31" s="18">
        <f>T10/SQRT($T$23)</f>
        <v>0.44721359549995793</v>
      </c>
      <c r="U31" s="18">
        <f t="shared" si="5"/>
        <v>0.32025630761017426</v>
      </c>
    </row>
    <row r="32" spans="1:21" x14ac:dyDescent="0.25">
      <c r="P32" s="1" t="s">
        <v>17</v>
      </c>
      <c r="Q32" s="18">
        <f>Q11/SQRT($Q$23)</f>
        <v>0.2857142857142857</v>
      </c>
      <c r="R32" s="18">
        <f>R11/SQRT($R$23)</f>
        <v>0.4923659639173309</v>
      </c>
      <c r="S32" s="18">
        <f>S11/SQRT($S$23)</f>
        <v>0.5388159060803247</v>
      </c>
      <c r="T32" s="18">
        <f>T11/SQRT($T$23)</f>
        <v>0.44721359549995793</v>
      </c>
      <c r="U32" s="18">
        <f>U11/SQRT($U$23)</f>
        <v>0.64051261522034852</v>
      </c>
    </row>
    <row r="33" spans="16:21" x14ac:dyDescent="0.25">
      <c r="P33" s="1" t="s">
        <v>18</v>
      </c>
      <c r="Q33" s="18">
        <f>Q12/SQRT($Q$23)</f>
        <v>0.2857142857142857</v>
      </c>
      <c r="R33" s="18">
        <f>R12/SQRT($R$23)</f>
        <v>0.4923659639173309</v>
      </c>
      <c r="S33" s="18">
        <f>S12/SQRT($S$23)</f>
        <v>0.71842120810709964</v>
      </c>
      <c r="T33" s="18">
        <f>T12/SQRT($T$23)</f>
        <v>0.44721359549995793</v>
      </c>
      <c r="U33" s="18">
        <f t="shared" si="5"/>
        <v>0.48038446141526137</v>
      </c>
    </row>
    <row r="35" spans="16:21" x14ac:dyDescent="0.25">
      <c r="P35" t="s">
        <v>33</v>
      </c>
    </row>
    <row r="36" spans="16:21" x14ac:dyDescent="0.25">
      <c r="P36" t="s">
        <v>35</v>
      </c>
    </row>
    <row r="37" spans="16:21" x14ac:dyDescent="0.25">
      <c r="P37" s="39" t="s">
        <v>8</v>
      </c>
      <c r="Q37" s="35" t="s">
        <v>9</v>
      </c>
      <c r="R37" s="43"/>
      <c r="S37" s="43"/>
      <c r="T37" s="43"/>
      <c r="U37" s="43"/>
    </row>
    <row r="38" spans="16:21" x14ac:dyDescent="0.25">
      <c r="P38" s="39"/>
      <c r="Q38" s="1" t="s">
        <v>10</v>
      </c>
      <c r="R38" s="1" t="s">
        <v>11</v>
      </c>
      <c r="S38" s="1" t="s">
        <v>12</v>
      </c>
      <c r="T38" s="1" t="s">
        <v>13</v>
      </c>
      <c r="U38" s="1" t="s">
        <v>64</v>
      </c>
    </row>
    <row r="39" spans="16:21" ht="15.75" x14ac:dyDescent="0.25">
      <c r="P39" s="1" t="s">
        <v>14</v>
      </c>
      <c r="Q39" s="33">
        <f>$Q$4*Q29</f>
        <v>0.10714285714285714</v>
      </c>
      <c r="R39" s="33">
        <f>$R$4*R29</f>
        <v>7.3854894587599626E-2</v>
      </c>
      <c r="S39" s="33">
        <f>$S$4*S29</f>
        <v>1.7960530202677492E-2</v>
      </c>
      <c r="T39" s="33">
        <f>$T$4*T29</f>
        <v>8.9442719099991588E-2</v>
      </c>
      <c r="U39" s="33">
        <f>$U$4*U29</f>
        <v>0.14411533842457841</v>
      </c>
    </row>
    <row r="40" spans="16:21" ht="15.75" x14ac:dyDescent="0.25">
      <c r="P40" s="1" t="s">
        <v>15</v>
      </c>
      <c r="Q40" s="33">
        <f t="shared" ref="Q40:Q43" si="6">$Q$4*Q30</f>
        <v>0.14285714285714285</v>
      </c>
      <c r="R40" s="33">
        <f t="shared" ref="R40:R43" si="7">$R$4*R30</f>
        <v>5.539117094069973E-2</v>
      </c>
      <c r="S40" s="33">
        <f t="shared" ref="S40:S43" si="8">$S$4*S30</f>
        <v>1.7960530202677492E-2</v>
      </c>
      <c r="T40" s="33">
        <f t="shared" ref="T40:T43" si="9">$T$4*T30</f>
        <v>8.9442719099991588E-2</v>
      </c>
      <c r="U40" s="33">
        <f t="shared" ref="U40:U42" si="10">$U$4*U30</f>
        <v>4.8038446141526137E-2</v>
      </c>
    </row>
    <row r="41" spans="16:21" ht="15.75" x14ac:dyDescent="0.25">
      <c r="P41" s="1" t="s">
        <v>16</v>
      </c>
      <c r="Q41" s="33">
        <f t="shared" si="6"/>
        <v>0.14285714285714285</v>
      </c>
      <c r="R41" s="33">
        <f t="shared" si="7"/>
        <v>5.539117094069973E-2</v>
      </c>
      <c r="S41" s="33">
        <f t="shared" si="8"/>
        <v>3.5921060405354983E-2</v>
      </c>
      <c r="T41" s="33">
        <f t="shared" si="9"/>
        <v>8.9442719099991588E-2</v>
      </c>
      <c r="U41" s="33">
        <f t="shared" si="10"/>
        <v>9.6076892283052273E-2</v>
      </c>
    </row>
    <row r="42" spans="16:21" ht="15.75" x14ac:dyDescent="0.25">
      <c r="P42" s="1" t="s">
        <v>17</v>
      </c>
      <c r="Q42" s="33">
        <f t="shared" si="6"/>
        <v>7.1428571428571425E-2</v>
      </c>
      <c r="R42" s="33">
        <f t="shared" si="7"/>
        <v>7.3854894587599626E-2</v>
      </c>
      <c r="S42" s="33">
        <f t="shared" si="8"/>
        <v>5.3881590608032472E-2</v>
      </c>
      <c r="T42" s="33">
        <f t="shared" si="9"/>
        <v>8.9442719099991588E-2</v>
      </c>
      <c r="U42" s="33">
        <f t="shared" si="10"/>
        <v>0.19215378456610455</v>
      </c>
    </row>
    <row r="43" spans="16:21" ht="15.75" x14ac:dyDescent="0.25">
      <c r="P43" s="1" t="s">
        <v>18</v>
      </c>
      <c r="Q43" s="33">
        <f t="shared" si="6"/>
        <v>7.1428571428571425E-2</v>
      </c>
      <c r="R43" s="33">
        <f t="shared" si="7"/>
        <v>7.3854894587599626E-2</v>
      </c>
      <c r="S43" s="33">
        <f t="shared" si="8"/>
        <v>7.1842120810709967E-2</v>
      </c>
      <c r="T43" s="33">
        <f t="shared" si="9"/>
        <v>8.9442719099991588E-2</v>
      </c>
      <c r="U43" s="33">
        <f>$U$4*U33</f>
        <v>0.14411533842457841</v>
      </c>
    </row>
    <row r="45" spans="16:21" x14ac:dyDescent="0.25">
      <c r="P45" t="s">
        <v>36</v>
      </c>
    </row>
    <row r="46" spans="16:21" x14ac:dyDescent="0.25">
      <c r="P46" s="1"/>
      <c r="Q46" s="8" t="s">
        <v>7</v>
      </c>
      <c r="R46" s="8" t="s">
        <v>7</v>
      </c>
      <c r="S46" s="8" t="s">
        <v>7</v>
      </c>
      <c r="T46" s="8" t="s">
        <v>7</v>
      </c>
      <c r="U46" s="8" t="s">
        <v>7</v>
      </c>
    </row>
    <row r="47" spans="16:21" x14ac:dyDescent="0.25">
      <c r="P47" s="1"/>
      <c r="Q47" s="1" t="s">
        <v>10</v>
      </c>
      <c r="R47" s="1" t="s">
        <v>11</v>
      </c>
      <c r="S47" s="1" t="s">
        <v>12</v>
      </c>
      <c r="T47" s="1" t="s">
        <v>13</v>
      </c>
      <c r="U47" s="1" t="s">
        <v>64</v>
      </c>
    </row>
    <row r="48" spans="16:21" x14ac:dyDescent="0.25">
      <c r="P48" s="1" t="s">
        <v>37</v>
      </c>
      <c r="Q48" s="18">
        <f>IF(Q46="benefit", MAX(Q39:Q43),MIN(Q39:Q43))</f>
        <v>0.14285714285714285</v>
      </c>
      <c r="R48" s="18">
        <f>IF(R46="benefit", MAX(R39:R43),MIN(R39:R43))</f>
        <v>7.3854894587599626E-2</v>
      </c>
      <c r="S48" s="18">
        <f>IF(S46="benefit", MAX(S39:S43),MIN(S39:S43))</f>
        <v>7.1842120810709967E-2</v>
      </c>
      <c r="T48" s="18">
        <f>IF(T46="benefit", MAX(T39:T43),MIN(T39:T43))</f>
        <v>8.9442719099991588E-2</v>
      </c>
      <c r="U48" s="18">
        <f>IF(U46="benefit", MAX(U39:U43),MIN(U39:U43))</f>
        <v>0.19215378456610455</v>
      </c>
    </row>
    <row r="49" spans="16:21" x14ac:dyDescent="0.25">
      <c r="P49" s="1" t="s">
        <v>38</v>
      </c>
      <c r="Q49" s="18">
        <f>IF(Q46="benefit", MIN(Q39:Q43),MAX(Q39:Q43))</f>
        <v>7.1428571428571425E-2</v>
      </c>
      <c r="R49" s="18">
        <f>IF(R46="benefit", MIN(R39:R43),MAX(R39:R43))</f>
        <v>5.539117094069973E-2</v>
      </c>
      <c r="S49" s="18">
        <f>IF(S46="benefit", MIN(S39:S43),MAX(S39:S43))</f>
        <v>1.7960530202677492E-2</v>
      </c>
      <c r="T49" s="18">
        <f>IF(T46="benefit", MIN(T39:T43),MAX(T39:T43))</f>
        <v>8.9442719099991588E-2</v>
      </c>
      <c r="U49" s="18">
        <f>IF(U46="benefit", MIN(U39:U43),MAX(U39:U43))</f>
        <v>4.8038446141526137E-2</v>
      </c>
    </row>
    <row r="51" spans="16:21" x14ac:dyDescent="0.25">
      <c r="P51" t="s">
        <v>39</v>
      </c>
    </row>
    <row r="52" spans="16:21" x14ac:dyDescent="0.25">
      <c r="P52" s="34" t="s">
        <v>8</v>
      </c>
      <c r="Q52" s="35"/>
      <c r="R52" s="36"/>
      <c r="S52" s="11"/>
      <c r="T52" s="11"/>
      <c r="U52" s="11"/>
    </row>
    <row r="53" spans="16:21" x14ac:dyDescent="0.25">
      <c r="P53" s="34"/>
      <c r="Q53" s="1" t="s">
        <v>40</v>
      </c>
      <c r="R53" s="1" t="s">
        <v>41</v>
      </c>
      <c r="S53" s="12"/>
      <c r="T53" s="12"/>
      <c r="U53" s="12"/>
    </row>
    <row r="54" spans="16:21" x14ac:dyDescent="0.25">
      <c r="P54" s="1" t="s">
        <v>14</v>
      </c>
      <c r="Q54" s="18">
        <f>SQRT(($Q$48-Q39)^2+($R$48-R39)^2+($S$48-S39)^2+($T$48-T39)^2+($U$48-U39)^2)</f>
        <v>8.0538365505053264E-2</v>
      </c>
      <c r="R54" s="18">
        <f>SQRT((Q39-$Q$49)^2+(R39-$R$49)^2+(S39-$S$49)^2+(T39-$T$49)^2+(U39-$U$49)^2)</f>
        <v>0.10414983689742367</v>
      </c>
      <c r="S54" s="21">
        <f>R54+Q54</f>
        <v>0.18468820240247694</v>
      </c>
      <c r="T54" s="21"/>
      <c r="U54" s="12"/>
    </row>
    <row r="55" spans="16:21" x14ac:dyDescent="0.25">
      <c r="P55" s="1" t="s">
        <v>15</v>
      </c>
      <c r="Q55" s="18">
        <f>SQRT(($Q$48-Q40)^2+($R$48-R40)^2+($S$48-S40)^2+($T$48-T40)^2+($U$48-U40)^2)</f>
        <v>0.1549624653475527</v>
      </c>
      <c r="R55" s="18">
        <f>SQRT((Q40-$Q$49)^2+(R40-$R$49)^2+(S40-$S$49)^2+(T40-$T$49)^2+(U40-$U$49)^2)</f>
        <v>7.1428571428571425E-2</v>
      </c>
      <c r="S55" s="21">
        <f>R55+Q55</f>
        <v>0.22639103677612413</v>
      </c>
      <c r="T55" s="13"/>
      <c r="U55" s="13"/>
    </row>
    <row r="56" spans="16:21" x14ac:dyDescent="0.25">
      <c r="P56" s="1" t="s">
        <v>16</v>
      </c>
      <c r="Q56" s="18">
        <f>SQRT(($Q$48-Q41)^2+($R$48-R41)^2+($S$48-S41)^2+($T$48-T41)^2+($U$48-U41)^2)</f>
        <v>0.1042209235342092</v>
      </c>
      <c r="R56" s="18">
        <f>SQRT((Q41-$Q$49)^2+(R41-$R$49)^2+(S41-$S$49)^2+(T41-$T$49)^2+(U41-$U$49)^2)</f>
        <v>8.7933575892147869E-2</v>
      </c>
      <c r="S56" s="21">
        <f t="shared" ref="S56:S58" si="11">R56+Q56</f>
        <v>0.19215449942635707</v>
      </c>
      <c r="T56" s="13"/>
      <c r="U56" s="13"/>
    </row>
    <row r="57" spans="16:21" x14ac:dyDescent="0.25">
      <c r="P57" s="1" t="s">
        <v>17</v>
      </c>
      <c r="Q57" s="18">
        <f>SQRT(($Q$48-Q42)^2+($R$48-R42)^2+($S$48-S42)^2+($T$48-T42)^2+($U$48-U42)^2)</f>
        <v>7.3652029581592796E-2</v>
      </c>
      <c r="R57" s="18">
        <f>SQRT((Q42-$Q$49)^2+(R42-$R$49)^2+(S42-$S$49)^2+(T42-$T$49)^2+(U42-$U$49)^2)</f>
        <v>0.14966784036921565</v>
      </c>
      <c r="S57" s="21">
        <f t="shared" si="11"/>
        <v>0.22331986995080844</v>
      </c>
      <c r="T57" s="13"/>
      <c r="U57" s="13"/>
    </row>
    <row r="58" spans="16:21" x14ac:dyDescent="0.25">
      <c r="P58" s="1" t="s">
        <v>18</v>
      </c>
      <c r="Q58" s="18">
        <f>SQRT(($Q$48-Q43)^2+($R$48-R43)^2+($S$48-S43)^2+($T$48-T43)^2+($U$48-U43)^2)</f>
        <v>8.6079806714576435E-2</v>
      </c>
      <c r="R58" s="18">
        <f>SQRT((Q43-$Q$49)^2+(R43-$R$49)^2+(S43-$S$49)^2+(T43-$T$49)^2+(U43-$U$49)^2)</f>
        <v>0.11169111033618537</v>
      </c>
      <c r="S58" s="21">
        <f t="shared" si="11"/>
        <v>0.1977709170507618</v>
      </c>
      <c r="T58" s="13"/>
      <c r="U58" s="13"/>
    </row>
    <row r="60" spans="16:21" ht="15.75" x14ac:dyDescent="0.25">
      <c r="P60" s="14" t="s">
        <v>42</v>
      </c>
      <c r="Q60" s="11"/>
    </row>
    <row r="61" spans="16:21" x14ac:dyDescent="0.25">
      <c r="P61" s="34" t="s">
        <v>8</v>
      </c>
      <c r="Q61" s="46" t="s">
        <v>43</v>
      </c>
      <c r="R61" s="47"/>
    </row>
    <row r="62" spans="16:21" x14ac:dyDescent="0.25">
      <c r="P62" s="34"/>
      <c r="Q62" s="15" t="s">
        <v>44</v>
      </c>
      <c r="R62" s="1" t="s">
        <v>66</v>
      </c>
    </row>
    <row r="63" spans="16:21" x14ac:dyDescent="0.25">
      <c r="P63" s="1" t="s">
        <v>14</v>
      </c>
      <c r="Q63" s="20">
        <f>R54/(R54+Q54)</f>
        <v>0.56392252208106863</v>
      </c>
      <c r="R63" s="1">
        <f>RANK(Q63,$Q$63:$Q$67,0)</f>
        <v>3</v>
      </c>
    </row>
    <row r="64" spans="16:21" x14ac:dyDescent="0.25">
      <c r="P64" s="1" t="s">
        <v>15</v>
      </c>
      <c r="Q64" s="20">
        <f>R55/(R55+Q55)</f>
        <v>0.31550971472075739</v>
      </c>
      <c r="R64" s="1">
        <f>RANK(Q64,$Q$63:$Q$67,0)</f>
        <v>5</v>
      </c>
    </row>
    <row r="65" spans="16:22" x14ac:dyDescent="0.25">
      <c r="P65" s="1" t="s">
        <v>16</v>
      </c>
      <c r="Q65" s="20">
        <f t="shared" ref="Q65:Q67" si="12">R56/(R56+Q56)</f>
        <v>0.45761913540748644</v>
      </c>
      <c r="R65" s="1">
        <f t="shared" ref="R65:R67" si="13">RANK(Q65,$Q$63:$Q$67,0)</f>
        <v>4</v>
      </c>
    </row>
    <row r="66" spans="16:22" x14ac:dyDescent="0.25">
      <c r="P66" s="1" t="s">
        <v>17</v>
      </c>
      <c r="Q66" s="20">
        <f t="shared" si="12"/>
        <v>0.67019491101344264</v>
      </c>
      <c r="R66" s="1">
        <f t="shared" si="13"/>
        <v>1</v>
      </c>
    </row>
    <row r="67" spans="16:22" x14ac:dyDescent="0.25">
      <c r="P67" s="1" t="s">
        <v>18</v>
      </c>
      <c r="Q67" s="20">
        <f t="shared" si="12"/>
        <v>0.56474992380966527</v>
      </c>
      <c r="R67" s="1">
        <f t="shared" si="13"/>
        <v>2</v>
      </c>
    </row>
    <row r="69" spans="16:22" x14ac:dyDescent="0.25">
      <c r="Q69" s="22"/>
      <c r="R69" s="22"/>
      <c r="S69" s="22"/>
      <c r="T69" s="22"/>
      <c r="U69" s="22"/>
    </row>
    <row r="70" spans="16:22" x14ac:dyDescent="0.25">
      <c r="Q70" s="22"/>
      <c r="R70" s="22"/>
      <c r="S70" s="22"/>
      <c r="T70" s="22"/>
      <c r="U70" s="22"/>
      <c r="V70" s="22"/>
    </row>
    <row r="71" spans="16:22" x14ac:dyDescent="0.25">
      <c r="Q71" s="22"/>
      <c r="R71" s="22"/>
      <c r="S71" s="22"/>
      <c r="T71" s="22"/>
      <c r="U71" s="22"/>
      <c r="V71" s="22"/>
    </row>
  </sheetData>
  <mergeCells count="21">
    <mergeCell ref="A20:A23"/>
    <mergeCell ref="Q6:U6"/>
    <mergeCell ref="Q16:U16"/>
    <mergeCell ref="F18:G18"/>
    <mergeCell ref="A16:A19"/>
    <mergeCell ref="A3:A7"/>
    <mergeCell ref="A8:A11"/>
    <mergeCell ref="A12:A15"/>
    <mergeCell ref="P52:P53"/>
    <mergeCell ref="Q52:R52"/>
    <mergeCell ref="P61:P62"/>
    <mergeCell ref="V2:V3"/>
    <mergeCell ref="P16:P17"/>
    <mergeCell ref="P27:P28"/>
    <mergeCell ref="P37:P38"/>
    <mergeCell ref="P6:P7"/>
    <mergeCell ref="P5:R5"/>
    <mergeCell ref="P2:P3"/>
    <mergeCell ref="Q37:U37"/>
    <mergeCell ref="Q27:U27"/>
    <mergeCell ref="Q61:R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sqref="A1:D30"/>
    </sheetView>
  </sheetViews>
  <sheetFormatPr defaultRowHeight="15" x14ac:dyDescent="0.25"/>
  <cols>
    <col min="1" max="1" width="14.85546875" customWidth="1"/>
    <col min="2" max="2" width="14.140625" customWidth="1"/>
    <col min="3" max="3" width="6.7109375" bestFit="1" customWidth="1"/>
    <col min="4" max="4" width="11.140625" customWidth="1"/>
  </cols>
  <sheetData>
    <row r="1" spans="1:4" x14ac:dyDescent="0.25">
      <c r="A1" s="15" t="s">
        <v>45</v>
      </c>
      <c r="B1" s="15" t="s">
        <v>46</v>
      </c>
      <c r="C1" s="15" t="s">
        <v>0</v>
      </c>
      <c r="D1" s="15" t="s">
        <v>62</v>
      </c>
    </row>
    <row r="2" spans="1:4" x14ac:dyDescent="0.25">
      <c r="A2" s="41" t="s">
        <v>47</v>
      </c>
      <c r="B2" s="1" t="s">
        <v>49</v>
      </c>
      <c r="C2" s="1" t="s">
        <v>63</v>
      </c>
      <c r="D2" s="1">
        <v>1</v>
      </c>
    </row>
    <row r="3" spans="1:4" x14ac:dyDescent="0.25">
      <c r="A3" s="48"/>
      <c r="B3" s="1" t="s">
        <v>50</v>
      </c>
      <c r="C3" s="1" t="s">
        <v>3</v>
      </c>
      <c r="D3" s="1">
        <v>2</v>
      </c>
    </row>
    <row r="4" spans="1:4" x14ac:dyDescent="0.25">
      <c r="A4" s="48"/>
      <c r="B4" s="1" t="s">
        <v>51</v>
      </c>
      <c r="C4" s="1" t="s">
        <v>2</v>
      </c>
      <c r="D4" s="1">
        <v>3</v>
      </c>
    </row>
    <row r="5" spans="1:4" x14ac:dyDescent="0.25">
      <c r="A5" s="48"/>
      <c r="B5" s="1" t="s">
        <v>52</v>
      </c>
      <c r="C5" s="1" t="s">
        <v>1</v>
      </c>
      <c r="D5" s="1">
        <v>4</v>
      </c>
    </row>
    <row r="6" spans="1:4" x14ac:dyDescent="0.25">
      <c r="A6" s="42"/>
      <c r="B6" s="1" t="s">
        <v>53</v>
      </c>
      <c r="C6" s="1" t="s">
        <v>63</v>
      </c>
      <c r="D6" s="1">
        <v>1</v>
      </c>
    </row>
    <row r="7" spans="1:4" x14ac:dyDescent="0.25">
      <c r="A7" s="41" t="s">
        <v>48</v>
      </c>
      <c r="B7" s="1" t="s">
        <v>49</v>
      </c>
      <c r="C7" s="1" t="s">
        <v>63</v>
      </c>
      <c r="D7" s="1">
        <v>1</v>
      </c>
    </row>
    <row r="8" spans="1:4" x14ac:dyDescent="0.25">
      <c r="A8" s="48"/>
      <c r="B8" s="1" t="s">
        <v>54</v>
      </c>
      <c r="C8" s="1" t="s">
        <v>3</v>
      </c>
      <c r="D8" s="1">
        <v>2</v>
      </c>
    </row>
    <row r="9" spans="1:4" x14ac:dyDescent="0.25">
      <c r="A9" s="48"/>
      <c r="B9" s="1" t="s">
        <v>55</v>
      </c>
      <c r="C9" s="1" t="s">
        <v>2</v>
      </c>
      <c r="D9" s="1">
        <v>3</v>
      </c>
    </row>
    <row r="10" spans="1:4" x14ac:dyDescent="0.25">
      <c r="A10" s="42"/>
      <c r="B10" s="1" t="s">
        <v>56</v>
      </c>
      <c r="C10" s="1" t="s">
        <v>1</v>
      </c>
      <c r="D10" s="1">
        <v>4</v>
      </c>
    </row>
    <row r="11" spans="1:4" x14ac:dyDescent="0.25">
      <c r="A11" s="41" t="s">
        <v>57</v>
      </c>
      <c r="B11" s="1" t="s">
        <v>49</v>
      </c>
      <c r="C11" s="1" t="s">
        <v>63</v>
      </c>
      <c r="D11" s="1">
        <v>1</v>
      </c>
    </row>
    <row r="12" spans="1:4" x14ac:dyDescent="0.25">
      <c r="A12" s="48"/>
      <c r="B12" s="1" t="s">
        <v>50</v>
      </c>
      <c r="C12" s="1" t="s">
        <v>3</v>
      </c>
      <c r="D12" s="1">
        <v>2</v>
      </c>
    </row>
    <row r="13" spans="1:4" x14ac:dyDescent="0.25">
      <c r="A13" s="48"/>
      <c r="B13" s="1" t="s">
        <v>51</v>
      </c>
      <c r="C13" s="1" t="s">
        <v>2</v>
      </c>
      <c r="D13" s="1">
        <v>3</v>
      </c>
    </row>
    <row r="14" spans="1:4" x14ac:dyDescent="0.25">
      <c r="A14" s="42"/>
      <c r="B14" s="1" t="s">
        <v>52</v>
      </c>
      <c r="C14" s="1" t="s">
        <v>1</v>
      </c>
      <c r="D14" s="1">
        <v>4</v>
      </c>
    </row>
    <row r="15" spans="1:4" x14ac:dyDescent="0.25">
      <c r="A15" s="41" t="s">
        <v>58</v>
      </c>
      <c r="B15" s="1" t="s">
        <v>53</v>
      </c>
      <c r="C15" s="1" t="s">
        <v>63</v>
      </c>
      <c r="D15" s="1">
        <v>1</v>
      </c>
    </row>
    <row r="16" spans="1:4" x14ac:dyDescent="0.25">
      <c r="A16" s="48"/>
      <c r="B16" s="1" t="s">
        <v>54</v>
      </c>
      <c r="C16" s="1" t="s">
        <v>3</v>
      </c>
      <c r="D16" s="1">
        <v>2</v>
      </c>
    </row>
    <row r="17" spans="1:4" x14ac:dyDescent="0.25">
      <c r="A17" s="48"/>
      <c r="B17" s="1" t="s">
        <v>55</v>
      </c>
      <c r="C17" s="1" t="s">
        <v>2</v>
      </c>
      <c r="D17" s="1">
        <v>3</v>
      </c>
    </row>
    <row r="18" spans="1:4" x14ac:dyDescent="0.25">
      <c r="A18" s="42"/>
      <c r="B18" s="1" t="s">
        <v>56</v>
      </c>
      <c r="C18" s="1" t="s">
        <v>1</v>
      </c>
      <c r="D18" s="1">
        <v>4</v>
      </c>
    </row>
    <row r="19" spans="1:4" x14ac:dyDescent="0.25">
      <c r="A19" s="41" t="s">
        <v>59</v>
      </c>
      <c r="B19" s="1" t="s">
        <v>53</v>
      </c>
      <c r="C19" s="1" t="s">
        <v>63</v>
      </c>
      <c r="D19" s="1">
        <v>1</v>
      </c>
    </row>
    <row r="20" spans="1:4" x14ac:dyDescent="0.25">
      <c r="A20" s="48"/>
      <c r="B20" s="1" t="s">
        <v>54</v>
      </c>
      <c r="C20" s="1" t="s">
        <v>3</v>
      </c>
      <c r="D20" s="1">
        <v>2</v>
      </c>
    </row>
    <row r="21" spans="1:4" x14ac:dyDescent="0.25">
      <c r="A21" s="48"/>
      <c r="B21" s="1" t="s">
        <v>55</v>
      </c>
      <c r="C21" s="1" t="s">
        <v>2</v>
      </c>
      <c r="D21" s="1">
        <v>3</v>
      </c>
    </row>
    <row r="22" spans="1:4" x14ac:dyDescent="0.25">
      <c r="A22" s="42"/>
      <c r="B22" s="1" t="s">
        <v>56</v>
      </c>
      <c r="C22" s="1" t="s">
        <v>1</v>
      </c>
      <c r="D22" s="1">
        <v>4</v>
      </c>
    </row>
    <row r="23" spans="1:4" x14ac:dyDescent="0.25">
      <c r="A23" s="41" t="s">
        <v>60</v>
      </c>
      <c r="B23" s="10" t="s">
        <v>53</v>
      </c>
      <c r="C23" s="1" t="s">
        <v>63</v>
      </c>
      <c r="D23" s="1">
        <v>1</v>
      </c>
    </row>
    <row r="24" spans="1:4" x14ac:dyDescent="0.25">
      <c r="A24" s="48"/>
      <c r="B24" s="10" t="s">
        <v>50</v>
      </c>
      <c r="C24" s="1" t="s">
        <v>3</v>
      </c>
      <c r="D24" s="1">
        <v>2</v>
      </c>
    </row>
    <row r="25" spans="1:4" x14ac:dyDescent="0.25">
      <c r="A25" s="48"/>
      <c r="B25" s="10" t="s">
        <v>51</v>
      </c>
      <c r="C25" s="1" t="s">
        <v>2</v>
      </c>
      <c r="D25" s="1">
        <v>3</v>
      </c>
    </row>
    <row r="26" spans="1:4" x14ac:dyDescent="0.25">
      <c r="A26" s="42"/>
      <c r="B26" s="10" t="s">
        <v>52</v>
      </c>
      <c r="C26" s="1" t="s">
        <v>1</v>
      </c>
      <c r="D26" s="1">
        <v>4</v>
      </c>
    </row>
    <row r="27" spans="1:4" x14ac:dyDescent="0.25">
      <c r="A27" s="41" t="s">
        <v>61</v>
      </c>
      <c r="B27" s="10" t="s">
        <v>53</v>
      </c>
      <c r="C27" s="1" t="s">
        <v>63</v>
      </c>
      <c r="D27" s="1">
        <v>1</v>
      </c>
    </row>
    <row r="28" spans="1:4" x14ac:dyDescent="0.25">
      <c r="A28" s="48"/>
      <c r="B28" s="10" t="s">
        <v>54</v>
      </c>
      <c r="C28" s="1" t="s">
        <v>3</v>
      </c>
      <c r="D28" s="1">
        <v>2</v>
      </c>
    </row>
    <row r="29" spans="1:4" x14ac:dyDescent="0.25">
      <c r="A29" s="48"/>
      <c r="B29" s="10" t="s">
        <v>55</v>
      </c>
      <c r="C29" s="1" t="s">
        <v>2</v>
      </c>
      <c r="D29" s="1">
        <v>3</v>
      </c>
    </row>
    <row r="30" spans="1:4" x14ac:dyDescent="0.25">
      <c r="A30" s="42"/>
      <c r="B30" s="10" t="s">
        <v>56</v>
      </c>
      <c r="C30" s="1" t="s">
        <v>1</v>
      </c>
      <c r="D30" s="1">
        <v>4</v>
      </c>
    </row>
  </sheetData>
  <mergeCells count="7">
    <mergeCell ref="A27:A30"/>
    <mergeCell ref="A2:A6"/>
    <mergeCell ref="A7:A10"/>
    <mergeCell ref="A11:A14"/>
    <mergeCell ref="A15:A18"/>
    <mergeCell ref="A19:A22"/>
    <mergeCell ref="A23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VITA</cp:lastModifiedBy>
  <dcterms:created xsi:type="dcterms:W3CDTF">2019-04-30T17:47:12Z</dcterms:created>
  <dcterms:modified xsi:type="dcterms:W3CDTF">2019-05-23T02:37:31Z</dcterms:modified>
</cp:coreProperties>
</file>