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01Research\YSSP\final report\"/>
    </mc:Choice>
  </mc:AlternateContent>
  <xr:revisionPtr revIDLastSave="0" documentId="13_ncr:1_{54D26105-92ED-4A94-9ACD-85E8977087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7" i="1" l="1"/>
  <c r="C84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4" i="1"/>
  <c r="D15" i="1"/>
  <c r="D10" i="1"/>
  <c r="D6" i="1"/>
  <c r="C92" i="1"/>
  <c r="C88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5" i="1"/>
  <c r="C11" i="1"/>
  <c r="C7" i="1"/>
  <c r="C3" i="1"/>
</calcChain>
</file>

<file path=xl/sharedStrings.xml><?xml version="1.0" encoding="utf-8"?>
<sst xmlns="http://schemas.openxmlformats.org/spreadsheetml/2006/main" count="163" uniqueCount="8">
  <si>
    <t>Intertations ID</t>
    <phoneticPr fontId="2" type="noConversion"/>
  </si>
  <si>
    <t>MCMA</t>
    <phoneticPr fontId="1" type="noConversion"/>
  </si>
  <si>
    <t>COST-MIN</t>
    <phoneticPr fontId="1" type="noConversion"/>
  </si>
  <si>
    <t>EMI-MIN</t>
    <phoneticPr fontId="1" type="noConversion"/>
  </si>
  <si>
    <t>item</t>
    <phoneticPr fontId="1" type="noConversion"/>
  </si>
  <si>
    <t>EMI</t>
    <phoneticPr fontId="1" type="noConversion"/>
  </si>
  <si>
    <t>COST (Million)</t>
  </si>
  <si>
    <t>MESSAGEix did not solve to optimality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</si>
</sst>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85" workbookViewId="0">
      <selection activeCell="K23" sqref="K23"/>
    </sheetView>
  </sheetViews>
  <sheetFormatPr defaultRowHeight="14" x14ac:dyDescent="0.3"/>
  <cols>
    <col min="1" max="1" width="13.33203125" bestFit="1" customWidth="1"/>
    <col min="2" max="2" width="13" bestFit="1" customWidth="1"/>
    <col min="3" max="3" width="14.83203125" style="4" bestFit="1" customWidth="1"/>
    <col min="4" max="4" width="35.25" bestFit="1" customWidth="1"/>
    <col min="6" max="6" width="13.75" bestFit="1" customWidth="1"/>
    <col min="7" max="8" width="11.58203125" bestFit="1" customWidth="1"/>
    <col min="9" max="9" width="13" bestFit="1" customWidth="1"/>
    <col min="10" max="10" width="11.58203125" bestFit="1" customWidth="1"/>
  </cols>
  <sheetData>
    <row r="1" spans="1:10" x14ac:dyDescent="0.3">
      <c r="A1" s="1" t="s">
        <v>0</v>
      </c>
      <c r="B1" s="1">
        <v>2123</v>
      </c>
      <c r="C1" s="4" t="s">
        <v>1</v>
      </c>
      <c r="D1" t="s">
        <v>2</v>
      </c>
      <c r="E1" t="s">
        <v>3</v>
      </c>
    </row>
    <row r="2" spans="1:10" x14ac:dyDescent="0.3">
      <c r="A2" t="s">
        <v>4</v>
      </c>
      <c r="B2" t="s">
        <v>6</v>
      </c>
      <c r="C2" s="2">
        <v>102181000</v>
      </c>
      <c r="D2" s="2">
        <v>101674174.47232801</v>
      </c>
    </row>
    <row r="3" spans="1:10" x14ac:dyDescent="0.3">
      <c r="B3" t="s">
        <v>5</v>
      </c>
      <c r="C3" s="2">
        <f>4577360000/2</f>
        <v>2288680000</v>
      </c>
      <c r="D3" s="2">
        <v>2288679999.900001</v>
      </c>
    </row>
    <row r="5" spans="1:10" x14ac:dyDescent="0.3">
      <c r="A5" s="1" t="s">
        <v>0</v>
      </c>
      <c r="B5" s="1">
        <v>2141</v>
      </c>
      <c r="C5" s="4" t="s">
        <v>1</v>
      </c>
      <c r="D5" t="s">
        <v>2</v>
      </c>
      <c r="E5" t="s">
        <v>3</v>
      </c>
      <c r="I5" s="2"/>
    </row>
    <row r="6" spans="1:10" x14ac:dyDescent="0.3">
      <c r="A6" t="s">
        <v>4</v>
      </c>
      <c r="B6" t="s">
        <v>6</v>
      </c>
      <c r="C6" s="2">
        <v>104423000</v>
      </c>
      <c r="D6" s="2">
        <f>102942886594556/1000000</f>
        <v>102942886.594556</v>
      </c>
      <c r="I6" s="2"/>
    </row>
    <row r="7" spans="1:10" x14ac:dyDescent="0.3">
      <c r="B7" t="s">
        <v>5</v>
      </c>
      <c r="C7" s="2">
        <f>4080400000/2</f>
        <v>2040200000</v>
      </c>
      <c r="D7" s="2">
        <v>2040200000.3</v>
      </c>
      <c r="I7" s="2"/>
    </row>
    <row r="8" spans="1:10" x14ac:dyDescent="0.3">
      <c r="I8" s="2"/>
    </row>
    <row r="9" spans="1:10" x14ac:dyDescent="0.3">
      <c r="A9" s="1" t="s">
        <v>0</v>
      </c>
      <c r="B9" s="1">
        <v>2140</v>
      </c>
      <c r="C9" s="4" t="s">
        <v>1</v>
      </c>
      <c r="D9" t="s">
        <v>2</v>
      </c>
      <c r="E9" t="s">
        <v>3</v>
      </c>
      <c r="I9" s="3"/>
    </row>
    <row r="10" spans="1:10" x14ac:dyDescent="0.3">
      <c r="A10" t="s">
        <v>4</v>
      </c>
      <c r="B10" t="s">
        <v>6</v>
      </c>
      <c r="C10" s="2">
        <v>104164000</v>
      </c>
      <c r="D10" s="2">
        <f>102738293261630/1000000</f>
        <v>102738293.26163</v>
      </c>
      <c r="I10" s="2"/>
    </row>
    <row r="11" spans="1:10" x14ac:dyDescent="0.3">
      <c r="B11" t="s">
        <v>5</v>
      </c>
      <c r="C11" s="2">
        <f>4160540000/2</f>
        <v>2080270000</v>
      </c>
      <c r="D11" s="2">
        <v>2080269999.9900007</v>
      </c>
      <c r="I11" s="2"/>
    </row>
    <row r="12" spans="1:10" x14ac:dyDescent="0.3">
      <c r="I12" s="3"/>
      <c r="J12" s="3"/>
    </row>
    <row r="13" spans="1:10" x14ac:dyDescent="0.3">
      <c r="A13" s="1" t="s">
        <v>0</v>
      </c>
      <c r="B13" s="1">
        <v>2142</v>
      </c>
      <c r="C13" s="4" t="s">
        <v>1</v>
      </c>
      <c r="D13" t="s">
        <v>2</v>
      </c>
      <c r="E13" t="s">
        <v>3</v>
      </c>
    </row>
    <row r="14" spans="1:10" x14ac:dyDescent="0.3">
      <c r="A14" t="s">
        <v>4</v>
      </c>
      <c r="B14" t="s">
        <v>6</v>
      </c>
      <c r="C14" s="2">
        <v>103681000</v>
      </c>
      <c r="D14" s="2">
        <f>102781999748760/1000000</f>
        <v>102781999.74876</v>
      </c>
    </row>
    <row r="15" spans="1:10" x14ac:dyDescent="0.3">
      <c r="B15" t="s">
        <v>5</v>
      </c>
      <c r="C15" s="2">
        <f>4143420000/2</f>
        <v>2071710000</v>
      </c>
      <c r="D15" s="2">
        <f>2071710000.01</f>
        <v>2071710000.01</v>
      </c>
    </row>
    <row r="18" spans="1:6" x14ac:dyDescent="0.3">
      <c r="A18" s="1" t="s">
        <v>0</v>
      </c>
      <c r="B18" s="1">
        <v>2139</v>
      </c>
      <c r="C18" s="4" t="s">
        <v>1</v>
      </c>
      <c r="D18" t="s">
        <v>2</v>
      </c>
      <c r="E18" t="s">
        <v>3</v>
      </c>
    </row>
    <row r="19" spans="1:6" x14ac:dyDescent="0.3">
      <c r="A19" t="s">
        <v>4</v>
      </c>
      <c r="B19" t="s">
        <v>6</v>
      </c>
      <c r="C19" s="2">
        <v>104510000</v>
      </c>
      <c r="D19" s="2">
        <f>103408168656410/1000000</f>
        <v>103408168.65640999</v>
      </c>
    </row>
    <row r="20" spans="1:6" x14ac:dyDescent="0.3">
      <c r="B20" t="s">
        <v>5</v>
      </c>
      <c r="C20" s="2">
        <f>3903220000/2</f>
        <v>1951610000</v>
      </c>
      <c r="D20" s="2">
        <v>1951609999.9899998</v>
      </c>
    </row>
    <row r="22" spans="1:6" x14ac:dyDescent="0.3">
      <c r="A22" s="1" t="s">
        <v>0</v>
      </c>
      <c r="B22" s="1">
        <v>2138</v>
      </c>
      <c r="C22" s="4" t="s">
        <v>1</v>
      </c>
      <c r="D22" t="s">
        <v>2</v>
      </c>
      <c r="E22" t="s">
        <v>3</v>
      </c>
    </row>
    <row r="23" spans="1:6" x14ac:dyDescent="0.3">
      <c r="A23" t="s">
        <v>4</v>
      </c>
      <c r="B23" t="s">
        <v>6</v>
      </c>
      <c r="C23" s="2">
        <v>106926000</v>
      </c>
      <c r="D23" s="2">
        <f>103873855706669/1000000</f>
        <v>103873855.706669</v>
      </c>
    </row>
    <row r="24" spans="1:6" x14ac:dyDescent="0.3">
      <c r="B24" t="s">
        <v>5</v>
      </c>
      <c r="C24" s="2">
        <f>3761080000/2</f>
        <v>1880540000</v>
      </c>
      <c r="D24" s="2">
        <v>1880540000.0100012</v>
      </c>
    </row>
    <row r="25" spans="1:6" x14ac:dyDescent="0.3">
      <c r="C25" s="2"/>
      <c r="D25" s="2"/>
    </row>
    <row r="26" spans="1:6" x14ac:dyDescent="0.3">
      <c r="A26" s="1" t="s">
        <v>0</v>
      </c>
      <c r="B26" s="1">
        <v>2137</v>
      </c>
      <c r="C26" s="2" t="s">
        <v>1</v>
      </c>
      <c r="D26" s="2" t="s">
        <v>2</v>
      </c>
      <c r="E26" t="s">
        <v>3</v>
      </c>
    </row>
    <row r="27" spans="1:6" x14ac:dyDescent="0.3">
      <c r="A27" t="s">
        <v>4</v>
      </c>
      <c r="B27" t="s">
        <v>6</v>
      </c>
      <c r="C27" s="2">
        <v>106862000</v>
      </c>
      <c r="D27" s="2">
        <f>103855022285558/1000000</f>
        <v>103855022.285558</v>
      </c>
      <c r="F27" s="4"/>
    </row>
    <row r="28" spans="1:6" x14ac:dyDescent="0.3">
      <c r="B28" t="s">
        <v>5</v>
      </c>
      <c r="C28" s="2">
        <f>3766600000/2</f>
        <v>1883300000</v>
      </c>
      <c r="D28" s="2">
        <v>1883299999.98</v>
      </c>
    </row>
    <row r="30" spans="1:6" x14ac:dyDescent="0.3">
      <c r="A30" s="1" t="s">
        <v>0</v>
      </c>
      <c r="B30" s="1">
        <v>2136</v>
      </c>
      <c r="C30" s="4" t="s">
        <v>1</v>
      </c>
      <c r="D30" t="s">
        <v>2</v>
      </c>
      <c r="E30" t="s">
        <v>3</v>
      </c>
    </row>
    <row r="31" spans="1:6" x14ac:dyDescent="0.3">
      <c r="A31" t="s">
        <v>4</v>
      </c>
      <c r="B31" t="s">
        <v>6</v>
      </c>
      <c r="C31" s="2">
        <v>106775000</v>
      </c>
      <c r="D31" s="2">
        <f>104598567123773/1000000</f>
        <v>104598567.12377299</v>
      </c>
    </row>
    <row r="32" spans="1:6" x14ac:dyDescent="0.3">
      <c r="B32" t="s">
        <v>5</v>
      </c>
      <c r="C32" s="2">
        <f>3548670000/2</f>
        <v>1774335000</v>
      </c>
      <c r="D32" s="2">
        <v>1774334999.9899998</v>
      </c>
    </row>
    <row r="34" spans="1:5" x14ac:dyDescent="0.3">
      <c r="A34" s="1" t="s">
        <v>0</v>
      </c>
      <c r="B34" s="1">
        <v>2135</v>
      </c>
      <c r="C34" s="4" t="s">
        <v>1</v>
      </c>
      <c r="D34" t="s">
        <v>2</v>
      </c>
      <c r="E34" t="s">
        <v>3</v>
      </c>
    </row>
    <row r="35" spans="1:5" x14ac:dyDescent="0.3">
      <c r="A35" t="s">
        <v>4</v>
      </c>
      <c r="B35" t="s">
        <v>6</v>
      </c>
      <c r="C35" s="2">
        <v>109665000</v>
      </c>
      <c r="D35" s="2">
        <f>105454157171614/1000000</f>
        <v>105454157.17161401</v>
      </c>
    </row>
    <row r="36" spans="1:5" x14ac:dyDescent="0.3">
      <c r="B36" t="s">
        <v>5</v>
      </c>
      <c r="C36" s="2">
        <f>3297900000/2</f>
        <v>1648950000</v>
      </c>
      <c r="D36" s="2">
        <v>1648949999.9699998</v>
      </c>
    </row>
    <row r="38" spans="1:5" x14ac:dyDescent="0.3">
      <c r="A38" s="1" t="s">
        <v>0</v>
      </c>
      <c r="B38" s="1">
        <v>2134</v>
      </c>
      <c r="C38" s="4" t="s">
        <v>1</v>
      </c>
      <c r="D38" t="s">
        <v>2</v>
      </c>
      <c r="E38" t="s">
        <v>3</v>
      </c>
    </row>
    <row r="39" spans="1:5" x14ac:dyDescent="0.3">
      <c r="A39" t="s">
        <v>4</v>
      </c>
      <c r="B39" t="s">
        <v>6</v>
      </c>
      <c r="C39" s="2">
        <v>113587000</v>
      </c>
      <c r="D39" s="2">
        <f>105799709510331/1000000</f>
        <v>105799709.510331</v>
      </c>
    </row>
    <row r="40" spans="1:5" x14ac:dyDescent="0.3">
      <c r="B40" t="s">
        <v>5</v>
      </c>
      <c r="C40" s="2">
        <f>3196620000/2</f>
        <v>1598310000</v>
      </c>
      <c r="D40" s="2">
        <v>1598310000.000001</v>
      </c>
    </row>
    <row r="42" spans="1:5" x14ac:dyDescent="0.3">
      <c r="A42" s="1" t="s">
        <v>0</v>
      </c>
      <c r="B42" s="1">
        <v>2143</v>
      </c>
      <c r="C42" s="4" t="s">
        <v>1</v>
      </c>
      <c r="D42" t="s">
        <v>2</v>
      </c>
      <c r="E42" t="s">
        <v>3</v>
      </c>
    </row>
    <row r="43" spans="1:5" x14ac:dyDescent="0.3">
      <c r="A43" t="s">
        <v>4</v>
      </c>
      <c r="B43" t="s">
        <v>6</v>
      </c>
      <c r="C43" s="2">
        <v>116805000</v>
      </c>
      <c r="D43" s="2">
        <f>112128832895910/1000000</f>
        <v>112128832.89590999</v>
      </c>
    </row>
    <row r="44" spans="1:5" x14ac:dyDescent="0.3">
      <c r="B44" t="s">
        <v>5</v>
      </c>
      <c r="C44" s="2">
        <f>1930790000/2</f>
        <v>965395000</v>
      </c>
      <c r="D44" s="2">
        <v>965395000.00999987</v>
      </c>
    </row>
    <row r="46" spans="1:5" x14ac:dyDescent="0.3">
      <c r="A46" s="1" t="s">
        <v>0</v>
      </c>
      <c r="B46" s="1">
        <v>2124</v>
      </c>
      <c r="C46" s="4" t="s">
        <v>1</v>
      </c>
      <c r="D46" t="s">
        <v>2</v>
      </c>
      <c r="E46" t="s">
        <v>3</v>
      </c>
    </row>
    <row r="47" spans="1:5" x14ac:dyDescent="0.3">
      <c r="A47" t="s">
        <v>4</v>
      </c>
      <c r="B47" t="s">
        <v>6</v>
      </c>
      <c r="C47" s="2">
        <v>118098000</v>
      </c>
      <c r="D47" s="2">
        <f>107132708864944/1000000</f>
        <v>107132708.864944</v>
      </c>
    </row>
    <row r="48" spans="1:5" x14ac:dyDescent="0.3">
      <c r="B48" t="s">
        <v>5</v>
      </c>
      <c r="C48" s="2">
        <f>2817170000/2</f>
        <v>1408585000</v>
      </c>
      <c r="D48" s="2">
        <v>1408584999.9899998</v>
      </c>
    </row>
    <row r="50" spans="1:5" x14ac:dyDescent="0.3">
      <c r="A50" s="1" t="s">
        <v>0</v>
      </c>
      <c r="B50" s="1">
        <v>2125</v>
      </c>
      <c r="C50" s="4" t="s">
        <v>1</v>
      </c>
      <c r="D50" t="s">
        <v>2</v>
      </c>
      <c r="E50" t="s">
        <v>3</v>
      </c>
    </row>
    <row r="51" spans="1:5" x14ac:dyDescent="0.3">
      <c r="A51" t="s">
        <v>4</v>
      </c>
      <c r="B51" t="s">
        <v>6</v>
      </c>
      <c r="C51" s="2">
        <v>120409000</v>
      </c>
      <c r="D51" s="2">
        <f>116886778863774/1000000</f>
        <v>116886778.863774</v>
      </c>
    </row>
    <row r="52" spans="1:5" x14ac:dyDescent="0.3">
      <c r="B52" t="s">
        <v>5</v>
      </c>
      <c r="C52" s="2">
        <f>1323300000/2</f>
        <v>661650000</v>
      </c>
      <c r="D52" s="2">
        <v>661649999.98999989</v>
      </c>
    </row>
    <row r="54" spans="1:5" x14ac:dyDescent="0.3">
      <c r="A54" s="1" t="s">
        <v>0</v>
      </c>
      <c r="B54" s="1">
        <v>2126</v>
      </c>
      <c r="C54" s="4" t="s">
        <v>1</v>
      </c>
      <c r="D54" t="s">
        <v>2</v>
      </c>
      <c r="E54" t="s">
        <v>3</v>
      </c>
    </row>
    <row r="55" spans="1:5" x14ac:dyDescent="0.3">
      <c r="A55" t="s">
        <v>4</v>
      </c>
      <c r="B55" t="s">
        <v>6</v>
      </c>
      <c r="C55" s="2">
        <v>121925000</v>
      </c>
      <c r="D55" s="2">
        <f>116859101327448/1000000</f>
        <v>116859101.327448</v>
      </c>
    </row>
    <row r="56" spans="1:5" x14ac:dyDescent="0.3">
      <c r="B56" t="s">
        <v>5</v>
      </c>
      <c r="C56" s="2">
        <f>1326660000/2</f>
        <v>663330000</v>
      </c>
      <c r="D56" s="2">
        <v>663329999.98999989</v>
      </c>
    </row>
    <row r="58" spans="1:5" x14ac:dyDescent="0.3">
      <c r="A58" s="1" t="s">
        <v>0</v>
      </c>
      <c r="B58" s="1">
        <v>2133</v>
      </c>
      <c r="C58" s="4" t="s">
        <v>1</v>
      </c>
      <c r="D58" t="s">
        <v>2</v>
      </c>
      <c r="E58" t="s">
        <v>3</v>
      </c>
    </row>
    <row r="59" spans="1:5" x14ac:dyDescent="0.3">
      <c r="A59" t="s">
        <v>4</v>
      </c>
      <c r="B59" t="s">
        <v>6</v>
      </c>
      <c r="C59" s="2">
        <v>122443000</v>
      </c>
      <c r="D59" s="2">
        <f>117542390505486/1000000</f>
        <v>117542390.505486</v>
      </c>
    </row>
    <row r="60" spans="1:5" x14ac:dyDescent="0.3">
      <c r="B60" t="s">
        <v>5</v>
      </c>
      <c r="C60" s="2">
        <f>1243710000/2</f>
        <v>621855000</v>
      </c>
      <c r="D60" s="2">
        <v>621854999.98999989</v>
      </c>
    </row>
    <row r="62" spans="1:5" x14ac:dyDescent="0.3">
      <c r="A62" s="1" t="s">
        <v>0</v>
      </c>
      <c r="B62" s="1">
        <v>2121</v>
      </c>
      <c r="C62" s="4" t="s">
        <v>1</v>
      </c>
      <c r="D62" t="s">
        <v>2</v>
      </c>
      <c r="E62" t="s">
        <v>3</v>
      </c>
    </row>
    <row r="63" spans="1:5" x14ac:dyDescent="0.3">
      <c r="A63" t="s">
        <v>4</v>
      </c>
      <c r="B63" t="s">
        <v>6</v>
      </c>
      <c r="C63" s="2">
        <v>122668000</v>
      </c>
      <c r="D63" s="2">
        <f>109148038552135/1000000</f>
        <v>109148038.55213501</v>
      </c>
    </row>
    <row r="64" spans="1:5" x14ac:dyDescent="0.3">
      <c r="B64" t="s">
        <v>5</v>
      </c>
      <c r="C64" s="2">
        <f>2412170000/2</f>
        <v>1206085000</v>
      </c>
      <c r="D64" s="2">
        <v>1206084999.98</v>
      </c>
    </row>
    <row r="66" spans="1:6" x14ac:dyDescent="0.3">
      <c r="A66" s="1" t="s">
        <v>0</v>
      </c>
      <c r="B66" s="1">
        <v>2127</v>
      </c>
      <c r="C66" s="4" t="s">
        <v>1</v>
      </c>
      <c r="D66" t="s">
        <v>2</v>
      </c>
      <c r="E66" t="s">
        <v>3</v>
      </c>
    </row>
    <row r="67" spans="1:6" x14ac:dyDescent="0.3">
      <c r="A67" t="s">
        <v>4</v>
      </c>
      <c r="B67" t="s">
        <v>6</v>
      </c>
      <c r="C67" s="2">
        <v>124620000</v>
      </c>
      <c r="D67" s="2">
        <f>119412457519855/1000000</f>
        <v>119412457.51985499</v>
      </c>
    </row>
    <row r="68" spans="1:6" x14ac:dyDescent="0.3">
      <c r="B68" t="s">
        <v>5</v>
      </c>
      <c r="C68" s="2">
        <f>1055390000/2</f>
        <v>527695000</v>
      </c>
      <c r="D68" s="2">
        <v>527695000.00000006</v>
      </c>
    </row>
    <row r="69" spans="1:6" x14ac:dyDescent="0.3">
      <c r="F69" s="4"/>
    </row>
    <row r="70" spans="1:6" x14ac:dyDescent="0.3">
      <c r="A70" s="1" t="s">
        <v>0</v>
      </c>
      <c r="B70" s="1">
        <v>2131</v>
      </c>
      <c r="C70" s="4" t="s">
        <v>1</v>
      </c>
      <c r="D70" t="s">
        <v>2</v>
      </c>
      <c r="E70" t="s">
        <v>3</v>
      </c>
    </row>
    <row r="71" spans="1:6" x14ac:dyDescent="0.3">
      <c r="A71" t="s">
        <v>4</v>
      </c>
      <c r="B71" t="s">
        <v>6</v>
      </c>
      <c r="C71" s="2">
        <v>125690000</v>
      </c>
      <c r="D71" s="2">
        <f>101608873583840/1000000</f>
        <v>101608873.58384</v>
      </c>
    </row>
    <row r="72" spans="1:6" x14ac:dyDescent="0.3">
      <c r="B72" t="s">
        <v>5</v>
      </c>
      <c r="C72" s="2">
        <f>4704840000/2</f>
        <v>2352420000</v>
      </c>
      <c r="D72" s="2">
        <v>2303112662.6582932</v>
      </c>
    </row>
    <row r="74" spans="1:6" x14ac:dyDescent="0.3">
      <c r="A74" s="1" t="s">
        <v>0</v>
      </c>
      <c r="B74" s="1">
        <v>2132</v>
      </c>
      <c r="C74" s="4" t="s">
        <v>1</v>
      </c>
      <c r="D74" t="s">
        <v>2</v>
      </c>
      <c r="E74" t="s">
        <v>3</v>
      </c>
    </row>
    <row r="75" spans="1:6" x14ac:dyDescent="0.3">
      <c r="A75" t="s">
        <v>4</v>
      </c>
      <c r="B75" t="s">
        <v>6</v>
      </c>
      <c r="C75" s="2">
        <v>134132000</v>
      </c>
      <c r="D75" s="2">
        <f>111858898029913/1000000</f>
        <v>111858898.02991299</v>
      </c>
    </row>
    <row r="76" spans="1:6" x14ac:dyDescent="0.3">
      <c r="B76" t="s">
        <v>5</v>
      </c>
      <c r="C76" s="2">
        <f>1974360000/2</f>
        <v>987180000</v>
      </c>
      <c r="D76" s="2">
        <v>987180000.02999985</v>
      </c>
    </row>
    <row r="78" spans="1:6" x14ac:dyDescent="0.3">
      <c r="A78" s="1" t="s">
        <v>0</v>
      </c>
      <c r="B78" s="1">
        <v>2129</v>
      </c>
      <c r="C78" s="4" t="s">
        <v>1</v>
      </c>
      <c r="D78" t="s">
        <v>2</v>
      </c>
      <c r="E78" t="s">
        <v>3</v>
      </c>
    </row>
    <row r="79" spans="1:6" x14ac:dyDescent="0.3">
      <c r="A79" t="s">
        <v>4</v>
      </c>
      <c r="B79" t="s">
        <v>6</v>
      </c>
      <c r="C79" s="2">
        <v>139755000</v>
      </c>
      <c r="D79" s="2">
        <f>125552048252402/1000000</f>
        <v>125552048.25240199</v>
      </c>
    </row>
    <row r="80" spans="1:6" x14ac:dyDescent="0.3">
      <c r="B80" t="s">
        <v>5</v>
      </c>
      <c r="C80" s="2">
        <f>474167000/2</f>
        <v>237083500</v>
      </c>
      <c r="D80" s="2">
        <v>237083500.00999999</v>
      </c>
    </row>
    <row r="82" spans="1:5" x14ac:dyDescent="0.3">
      <c r="A82" s="1" t="s">
        <v>0</v>
      </c>
      <c r="B82" s="1">
        <v>2130</v>
      </c>
      <c r="C82" s="4" t="s">
        <v>1</v>
      </c>
      <c r="D82" t="s">
        <v>2</v>
      </c>
      <c r="E82" t="s">
        <v>3</v>
      </c>
    </row>
    <row r="83" spans="1:5" x14ac:dyDescent="0.3">
      <c r="A83" t="s">
        <v>4</v>
      </c>
      <c r="B83" t="s">
        <v>6</v>
      </c>
      <c r="C83" s="4">
        <v>142092000</v>
      </c>
    </row>
    <row r="84" spans="1:5" x14ac:dyDescent="0.3">
      <c r="B84" t="s">
        <v>5</v>
      </c>
      <c r="C84" s="4">
        <f>307414000/2</f>
        <v>153707000</v>
      </c>
      <c r="D84" t="s">
        <v>7</v>
      </c>
    </row>
    <row r="86" spans="1:5" x14ac:dyDescent="0.3">
      <c r="A86" s="1" t="s">
        <v>0</v>
      </c>
      <c r="B86" s="1">
        <v>2128</v>
      </c>
      <c r="C86" s="4" t="s">
        <v>1</v>
      </c>
      <c r="D86" t="s">
        <v>2</v>
      </c>
      <c r="E86" t="s">
        <v>3</v>
      </c>
    </row>
    <row r="87" spans="1:5" x14ac:dyDescent="0.3">
      <c r="A87" t="s">
        <v>4</v>
      </c>
      <c r="B87" t="s">
        <v>6</v>
      </c>
      <c r="C87" s="2">
        <v>144434000</v>
      </c>
      <c r="D87" s="2">
        <f>121977177449017/1000000</f>
        <v>121977177.449017</v>
      </c>
    </row>
    <row r="88" spans="1:5" x14ac:dyDescent="0.3">
      <c r="B88" t="s">
        <v>5</v>
      </c>
      <c r="C88" s="2">
        <f>812593000/2</f>
        <v>406296500</v>
      </c>
      <c r="D88" s="2">
        <v>406296499.98000008</v>
      </c>
    </row>
    <row r="90" spans="1:5" x14ac:dyDescent="0.3">
      <c r="A90" s="1" t="s">
        <v>0</v>
      </c>
      <c r="B90" s="1">
        <v>2122</v>
      </c>
      <c r="C90" s="4" t="s">
        <v>1</v>
      </c>
      <c r="D90" t="s">
        <v>2</v>
      </c>
      <c r="E90" t="s">
        <v>3</v>
      </c>
    </row>
    <row r="91" spans="1:5" x14ac:dyDescent="0.3">
      <c r="A91" t="s">
        <v>4</v>
      </c>
      <c r="B91" t="s">
        <v>6</v>
      </c>
      <c r="C91" s="4">
        <v>144619000</v>
      </c>
    </row>
    <row r="92" spans="1:5" x14ac:dyDescent="0.3">
      <c r="B92" t="s">
        <v>5</v>
      </c>
      <c r="C92" s="4">
        <f>307414000/2</f>
        <v>153707000</v>
      </c>
      <c r="D9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jinyang zhao</dc:creator>
  <cp:lastModifiedBy>zaoji</cp:lastModifiedBy>
  <dcterms:created xsi:type="dcterms:W3CDTF">2015-06-05T18:19:34Z</dcterms:created>
  <dcterms:modified xsi:type="dcterms:W3CDTF">2021-10-25T09:22:54Z</dcterms:modified>
</cp:coreProperties>
</file>