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Emma/Documents/Bioinformatics/MetaAnalysisProject_Apr2021/"/>
    </mc:Choice>
  </mc:AlternateContent>
  <xr:revisionPtr revIDLastSave="0" documentId="13_ncr:1_{AA72BF87-6C03-D846-A4C2-CFD1D4516DA8}" xr6:coauthVersionLast="47" xr6:coauthVersionMax="47" xr10:uidLastSave="{00000000-0000-0000-0000-000000000000}"/>
  <bookViews>
    <workbookView xWindow="0" yWindow="1660" windowWidth="27200" windowHeight="13000" activeTab="3" xr2:uid="{00000000-000D-0000-FFFF-FFFF00000000}"/>
  </bookViews>
  <sheets>
    <sheet name="Acute" sheetId="11" r:id="rId1"/>
    <sheet name="Training" sheetId="13" r:id="rId2"/>
    <sheet name="Inactivity" sheetId="15" r:id="rId3"/>
    <sheet name="Aging" sheetId="19" r:id="rId4"/>
    <sheet name="Annotation" sheetId="18" r:id="rId5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5" l="1"/>
  <c r="O7" i="15"/>
  <c r="O8" i="15"/>
  <c r="O6" i="15"/>
  <c r="AC8" i="15"/>
  <c r="AI8" i="15" s="1"/>
  <c r="AC9" i="15"/>
  <c r="AI9" i="15" s="1"/>
  <c r="AC7" i="15"/>
  <c r="AI7" i="15" s="1"/>
  <c r="AC6" i="15"/>
  <c r="AI6" i="15" s="1"/>
  <c r="X25" i="13" l="1"/>
  <c r="AC25" i="13" s="1"/>
  <c r="X24" i="13"/>
  <c r="AC24" i="13" s="1"/>
  <c r="X23" i="13"/>
  <c r="AC23" i="13" s="1"/>
  <c r="X22" i="13"/>
  <c r="AC22" i="13" s="1"/>
  <c r="O2" i="11" l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X2" i="13" l="1"/>
  <c r="AC2" i="13" s="1"/>
  <c r="X3" i="13"/>
  <c r="AC3" i="13" s="1"/>
  <c r="X12" i="13"/>
  <c r="AC12" i="13" s="1"/>
  <c r="X13" i="13"/>
  <c r="AC13" i="13" s="1"/>
  <c r="X18" i="13"/>
  <c r="AC18" i="13" s="1"/>
  <c r="X19" i="13"/>
  <c r="AC19" i="13" s="1"/>
  <c r="X20" i="13"/>
  <c r="AC20" i="13" s="1"/>
  <c r="X21" i="13"/>
  <c r="AC21" i="13" s="1"/>
  <c r="X5" i="13"/>
  <c r="AC5" i="13" s="1"/>
  <c r="X4" i="13"/>
  <c r="AC4" i="13" s="1"/>
  <c r="X6" i="13"/>
  <c r="AC6" i="13" s="1"/>
  <c r="X7" i="13"/>
  <c r="AC7" i="13" s="1"/>
  <c r="X8" i="13"/>
  <c r="AC8" i="13" s="1"/>
  <c r="X9" i="13"/>
  <c r="AC9" i="13" s="1"/>
  <c r="X10" i="13"/>
  <c r="AC10" i="13" s="1"/>
  <c r="X11" i="13"/>
  <c r="AC11" i="13" s="1"/>
  <c r="X14" i="13"/>
  <c r="AC14" i="13" s="1"/>
  <c r="X15" i="13"/>
  <c r="AC15" i="13" s="1"/>
  <c r="X16" i="13"/>
  <c r="AC16" i="13" s="1"/>
  <c r="X17" i="13"/>
  <c r="AC17" i="13" s="1"/>
  <c r="U2" i="11"/>
  <c r="AB2" i="11" s="1"/>
  <c r="U3" i="11"/>
  <c r="AB3" i="11" s="1"/>
  <c r="U4" i="11"/>
  <c r="AB4" i="11" s="1"/>
  <c r="U5" i="11"/>
  <c r="AB5" i="11" s="1"/>
  <c r="U6" i="11"/>
  <c r="AB6" i="11" s="1"/>
  <c r="U7" i="11"/>
  <c r="AB7" i="11" s="1"/>
  <c r="U8" i="11"/>
  <c r="AB8" i="11" s="1"/>
  <c r="U9" i="11"/>
  <c r="AB9" i="11" s="1"/>
  <c r="U10" i="11"/>
  <c r="AB10" i="11" s="1"/>
  <c r="U11" i="11"/>
  <c r="AB11" i="11" s="1"/>
  <c r="U12" i="11"/>
  <c r="AB12" i="11" s="1"/>
  <c r="U13" i="11"/>
  <c r="AB13" i="11" s="1"/>
  <c r="U14" i="11"/>
  <c r="AB14" i="11" s="1"/>
  <c r="U15" i="11"/>
  <c r="AB15" i="11" s="1"/>
  <c r="U16" i="11"/>
  <c r="AB16" i="11" s="1"/>
  <c r="U17" i="11"/>
  <c r="AB17" i="11" s="1"/>
  <c r="U18" i="11"/>
  <c r="AB18" i="11" s="1"/>
  <c r="U19" i="11"/>
  <c r="AB19" i="11" s="1"/>
  <c r="AC5" i="15" l="1"/>
  <c r="AI5" i="15" s="1"/>
  <c r="AC4" i="15"/>
  <c r="AI4" i="15" s="1"/>
  <c r="AC3" i="15"/>
  <c r="AI3" i="15" s="1"/>
  <c r="AC2" i="15"/>
  <c r="AI2" i="15" s="1"/>
  <c r="P14" i="13" l="1"/>
  <c r="P15" i="13"/>
  <c r="P13" i="13" l="1"/>
  <c r="P12" i="13"/>
</calcChain>
</file>

<file path=xl/sharedStrings.xml><?xml version="1.0" encoding="utf-8"?>
<sst xmlns="http://schemas.openxmlformats.org/spreadsheetml/2006/main" count="1363" uniqueCount="307">
  <si>
    <t>Age</t>
  </si>
  <si>
    <t>BMI</t>
  </si>
  <si>
    <t>VO2max</t>
  </si>
  <si>
    <t>Plateform</t>
  </si>
  <si>
    <t>Sedentary</t>
  </si>
  <si>
    <t>vastus lateralis</t>
  </si>
  <si>
    <t>biceps brachii</t>
  </si>
  <si>
    <t>Notes</t>
  </si>
  <si>
    <t>Biceps Brachii</t>
  </si>
  <si>
    <t>T2D</t>
  </si>
  <si>
    <t>NA</t>
  </si>
  <si>
    <t>Only kept the 24h after exercise, discarded the 4h</t>
  </si>
  <si>
    <t>Sentrix HumanRef-8 Expression BeadChip</t>
  </si>
  <si>
    <t>Illumina HumanHT-12 V4.0 expression beadchip</t>
  </si>
  <si>
    <t>&lt; 1/week</t>
  </si>
  <si>
    <t>equivalent to jogging 20 miles/wk (STRIIDE study)</t>
  </si>
  <si>
    <t>Agilent-014850 Whole Human Genome Microarray 4x44K</t>
  </si>
  <si>
    <t>5021-8368 kJ/week at 40–80% VO2peak</t>
  </si>
  <si>
    <t>MTS</t>
  </si>
  <si>
    <t>NO</t>
  </si>
  <si>
    <t>YES, from CEL</t>
  </si>
  <si>
    <t>YES, from TXT</t>
  </si>
  <si>
    <t>YES, from COUNTS</t>
  </si>
  <si>
    <t>Sex</t>
  </si>
  <si>
    <t>M</t>
  </si>
  <si>
    <t>F</t>
  </si>
  <si>
    <t>Exercise type</t>
  </si>
  <si>
    <t>no regular exercise during the previous 6 mo</t>
  </si>
  <si>
    <t>Cycling, 4 bouts (8min 70%maxHR, 2min 90%, 2min rest)</t>
  </si>
  <si>
    <t>average</t>
  </si>
  <si>
    <t>poor</t>
  </si>
  <si>
    <t>Sedentary
category</t>
  </si>
  <si>
    <t>Sedentary status</t>
  </si>
  <si>
    <t>YNG</t>
  </si>
  <si>
    <t>MDL</t>
  </si>
  <si>
    <t>SED</t>
  </si>
  <si>
    <t>ATH</t>
  </si>
  <si>
    <t>ACT</t>
  </si>
  <si>
    <t>HLY</t>
  </si>
  <si>
    <t>CKD</t>
  </si>
  <si>
    <t>Metabolic
category</t>
  </si>
  <si>
    <t>GSE43219</t>
  </si>
  <si>
    <t>Biopsy
category</t>
  </si>
  <si>
    <t>REC</t>
  </si>
  <si>
    <t>IMM</t>
  </si>
  <si>
    <t>GSE68585</t>
  </si>
  <si>
    <t>GSE71972</t>
  </si>
  <si>
    <t>Biopsy after
exercise (min)</t>
  </si>
  <si>
    <t>Exercise
duration (min)</t>
  </si>
  <si>
    <t>Age
category</t>
  </si>
  <si>
    <t>Raw data
re-analyzed?</t>
  </si>
  <si>
    <t>ELD</t>
  </si>
  <si>
    <t>OBE</t>
  </si>
  <si>
    <t>GSE1295</t>
  </si>
  <si>
    <t>U</t>
  </si>
  <si>
    <t>COP</t>
  </si>
  <si>
    <t>GSE48278</t>
  </si>
  <si>
    <t>GSE58249</t>
  </si>
  <si>
    <t>GSE8479</t>
  </si>
  <si>
    <t>YES, from non normalized data</t>
  </si>
  <si>
    <t>GSE24235</t>
  </si>
  <si>
    <t>No prior resistance training history</t>
  </si>
  <si>
    <t>2X/week, progressive unilateral arm resistance exercise training in FAMuSS</t>
  </si>
  <si>
    <t>3 days/wk, 3 sets of 10 bilateral knee extensions at 70–75% of their one-repetition maximum</t>
  </si>
  <si>
    <t>GSE28422</t>
  </si>
  <si>
    <t>GSE28998</t>
  </si>
  <si>
    <t>no prior resistance training history</t>
  </si>
  <si>
    <t>not participating in regular exercise</t>
  </si>
  <si>
    <t>After training protocol</t>
  </si>
  <si>
    <t>Soleus</t>
  </si>
  <si>
    <t>Inactivity
duration (days)</t>
  </si>
  <si>
    <t>Active not not trained</t>
  </si>
  <si>
    <t>Bed rest</t>
  </si>
  <si>
    <t>VO2max status</t>
  </si>
  <si>
    <t>Muscle</t>
  </si>
  <si>
    <t>VO2max POST</t>
  </si>
  <si>
    <t>BMI POST</t>
  </si>
  <si>
    <t>Publication</t>
  </si>
  <si>
    <t>Raw data re-analyzed?</t>
  </si>
  <si>
    <t>GEO</t>
  </si>
  <si>
    <t>https://doi.org/10.1371/journal.pone.0127089</t>
  </si>
  <si>
    <t>https://doi.org/10.1113/JP272177</t>
  </si>
  <si>
    <t>https://doi.org/10.1371/journal.pone.0160327</t>
  </si>
  <si>
    <t>https://doi.org/10.1152/japplphysiol.00435.2011</t>
  </si>
  <si>
    <t>https://doi.org/10.1152/japplphysiol.00331.2004</t>
  </si>
  <si>
    <t>https://doi.org/10.1007/s00125-014-3343-4</t>
  </si>
  <si>
    <t>https://doi.org/10.1007/s00421-011-1978-0</t>
  </si>
  <si>
    <t>https://doi.org/10.1371/journal.pone.0000465</t>
  </si>
  <si>
    <t>https://doi.org/10.1186/1471-2164-11-659</t>
  </si>
  <si>
    <t>https://doi.org/10.1152/japplphysiol.00860.2011</t>
  </si>
  <si>
    <t>unilateral dynamic knee extension (60% power, 45 kicks/min)</t>
  </si>
  <si>
    <t>65-85% of their heart rate reserve for 40-60min</t>
  </si>
  <si>
    <t>Category</t>
  </si>
  <si>
    <t>Label</t>
  </si>
  <si>
    <t>Definition and cut-off</t>
  </si>
  <si>
    <t>VAL</t>
  </si>
  <si>
    <t>Vastus Lateralis</t>
  </si>
  <si>
    <t>BIB</t>
  </si>
  <si>
    <t>SOL</t>
  </si>
  <si>
    <t>N.A.</t>
  </si>
  <si>
    <t>Not Available</t>
  </si>
  <si>
    <t>Male</t>
  </si>
  <si>
    <t>Female</t>
  </si>
  <si>
    <t>Unknown (not available or mixed population)</t>
  </si>
  <si>
    <t>Young (&lt;35 years old)</t>
  </si>
  <si>
    <t>Middle age (35-60 years old)</t>
  </si>
  <si>
    <t>Elderly (&gt;60 years old)</t>
  </si>
  <si>
    <t>Fitness</t>
  </si>
  <si>
    <t>Sedentary: no formal exercise training</t>
  </si>
  <si>
    <t>Health status</t>
  </si>
  <si>
    <t>Metabolic Syndrome: any combination of T2D, overweight, dyslipidaemia</t>
  </si>
  <si>
    <t>Chronic Kidney Disease</t>
  </si>
  <si>
    <t>Chronic Obstructive Pulmonary Disease</t>
  </si>
  <si>
    <t>Acute Biopsy extraction</t>
  </si>
  <si>
    <t>Immediate (&lt;30min after exercise)</t>
  </si>
  <si>
    <t>CON</t>
  </si>
  <si>
    <t>Pure concentric</t>
  </si>
  <si>
    <t>ECC</t>
  </si>
  <si>
    <t>Pure eccentric</t>
  </si>
  <si>
    <t>MIX</t>
  </si>
  <si>
    <t>Mixed exercise</t>
  </si>
  <si>
    <t>Muscle category</t>
  </si>
  <si>
    <t>Health</t>
  </si>
  <si>
    <t>Healthy</t>
  </si>
  <si>
    <t>Type 2 diabetes</t>
  </si>
  <si>
    <t>Sex category</t>
  </si>
  <si>
    <t>Exercise category</t>
  </si>
  <si>
    <t>30 bilateral knee extensions at 70% of max</t>
  </si>
  <si>
    <t>Metabolic Syndrome</t>
  </si>
  <si>
    <t>Biopsy after last bout</t>
  </si>
  <si>
    <t>Training protocol</t>
  </si>
  <si>
    <t>no regular exercise in last 6 mo</t>
  </si>
  <si>
    <t>Active but not competitive athletes</t>
  </si>
  <si>
    <t>no formal exercise programs or physical activity</t>
  </si>
  <si>
    <t>2x/week, 18 reptitions of 5 upper arm exercises at six repetition maximum (RM) weight</t>
  </si>
  <si>
    <t>2X/week, 40 repetitions of various abdomen, leg and arm, progression from 1 set at 50% 1RM to 3 sets at 80% 1RM</t>
  </si>
  <si>
    <t>Exercise protocol</t>
  </si>
  <si>
    <t>Progressive unilateral arm resistance exercise training in FAMuSS</t>
  </si>
  <si>
    <t>Only kept the 4h after exercise</t>
  </si>
  <si>
    <t>Protocol</t>
  </si>
  <si>
    <t>Inactivity</t>
  </si>
  <si>
    <t>Illumina HiSeq 2500</t>
  </si>
  <si>
    <t>Affymetrix Human Gene 1.1 ST</t>
  </si>
  <si>
    <t>Affymetrix Human Genome U133 Plus 2.0</t>
  </si>
  <si>
    <t>Affymetrix Human Genome U133A</t>
  </si>
  <si>
    <t>n</t>
  </si>
  <si>
    <t>GSE14901</t>
  </si>
  <si>
    <t>Acute Aerobic</t>
  </si>
  <si>
    <t>Training Resistance</t>
  </si>
  <si>
    <t>Training Aerobic</t>
  </si>
  <si>
    <t>Acute Resistance</t>
  </si>
  <si>
    <t>Recreationally active</t>
  </si>
  <si>
    <t xml:space="preserve">Unilateral lower limb immobilization </t>
  </si>
  <si>
    <t>Training duration (weeks)</t>
  </si>
  <si>
    <t>SHO</t>
  </si>
  <si>
    <t>MED</t>
  </si>
  <si>
    <t>LON</t>
  </si>
  <si>
    <t>Training duration</t>
  </si>
  <si>
    <t>&lt; 12 weeks</t>
  </si>
  <si>
    <t>12-20 weeks</t>
  </si>
  <si>
    <t>&gt; 20 weeks</t>
  </si>
  <si>
    <t>Inactivity duration</t>
  </si>
  <si>
    <t>&lt; 5 days</t>
  </si>
  <si>
    <t>5-20 days</t>
  </si>
  <si>
    <t>&gt; 20 days</t>
  </si>
  <si>
    <t>GSE117525</t>
  </si>
  <si>
    <t>https://doi.org/10.1371/journal.pone.0006518</t>
  </si>
  <si>
    <t>Trained vs untrained arm, 4h after a single bout, no baseline</t>
  </si>
  <si>
    <t>Weight</t>
  </si>
  <si>
    <t>Weight category</t>
  </si>
  <si>
    <t>LEA</t>
  </si>
  <si>
    <t>OWE</t>
  </si>
  <si>
    <t>MOB</t>
  </si>
  <si>
    <t>Lean, BMI&lt;25</t>
  </si>
  <si>
    <t>Overweight, 25&lt;BMI&lt;30</t>
  </si>
  <si>
    <t>Obese, 30&lt;BMI&lt;40</t>
  </si>
  <si>
    <t>Morbidly Obese, BMI&gt;40</t>
  </si>
  <si>
    <t>Healthy: no diagnosed disease</t>
  </si>
  <si>
    <t>Metabolic Syndrome (fasted hyperglycemia and lipid abnormalities)</t>
  </si>
  <si>
    <t>Assumed lean, no weight data</t>
  </si>
  <si>
    <t>3 sets/day, 8–12 repetitions/set of upper and lower body exercises using Cybex machines</t>
  </si>
  <si>
    <t>Filename</t>
  </si>
  <si>
    <t>Obesity category</t>
  </si>
  <si>
    <t>Duration</t>
  </si>
  <si>
    <t>N.A</t>
  </si>
  <si>
    <t>Active: &gt;150min moderate-to-difficult exercise/week, average VO2max</t>
  </si>
  <si>
    <t>graduated periodised regimen at a perceived exertion of “hard” on the Borg scale</t>
  </si>
  <si>
    <t>After Reco(3-6h after exercise)</t>
  </si>
  <si>
    <t>Athlete: formal and regular exercise training, good VO2max</t>
  </si>
  <si>
    <t>Description</t>
  </si>
  <si>
    <t>Active, 49MET/h/week, peak power=29.4W</t>
  </si>
  <si>
    <t>Biopsy time from exercise start</t>
  </si>
  <si>
    <t>https://doi.org/10.1002/jcsm.12099</t>
  </si>
  <si>
    <t>Frail</t>
  </si>
  <si>
    <t>FRA</t>
  </si>
  <si>
    <t>Frailty</t>
  </si>
  <si>
    <t>GSE113165</t>
  </si>
  <si>
    <t>https://doi.org/10.1152/japplphysiol.01093.2018</t>
  </si>
  <si>
    <t>GSE164471</t>
    <phoneticPr fontId="3"/>
  </si>
  <si>
    <t>vastus lateralis</t>
    <phoneticPr fontId="3"/>
  </si>
  <si>
    <t>Illumina HiSeq 2500</t>
    <phoneticPr fontId="3"/>
  </si>
  <si>
    <t>Nugen Ovation v2 kits</t>
    <phoneticPr fontId="3"/>
  </si>
  <si>
    <t>yes</t>
    <phoneticPr fontId="3"/>
  </si>
  <si>
    <t>cross-sectional</t>
    <phoneticPr fontId="3"/>
  </si>
  <si>
    <t>https://www.ncbi.nlm.nih.gov/geo/query/acc.cgi?acc=GSM5011616</t>
    <phoneticPr fontId="3"/>
  </si>
  <si>
    <t>https://www.ncbi.nlm.nih.gov/Traces/study/?acc=PRJNA690800&amp;o=acc_s%3Aa</t>
  </si>
  <si>
    <t>GSE162730</t>
  </si>
  <si>
    <t>T4 Polynucleotide Kinase ??</t>
    <phoneticPr fontId="3"/>
  </si>
  <si>
    <t>ribosome protected RNA fragments</t>
  </si>
  <si>
    <t>https://www.ncbi.nlm.nih.gov/geo/query/acc.cgi?acc=GSE162730</t>
  </si>
  <si>
    <t>https://www.ncbi.nlm.nih.gov/Traces/study/?acc=GSE162730&amp;o=acc_s%3Aa</t>
  </si>
  <si>
    <t>M</t>
    <phoneticPr fontId="2"/>
  </si>
  <si>
    <t>F</t>
    <phoneticPr fontId="2"/>
  </si>
  <si>
    <t>wide</t>
    <phoneticPr fontId="2"/>
  </si>
  <si>
    <t>Purification</t>
  </si>
  <si>
    <t>PolyA</t>
  </si>
  <si>
    <t>NA</t>
    <phoneticPr fontId="2"/>
  </si>
  <si>
    <t>yes</t>
    <phoneticPr fontId="2"/>
  </si>
  <si>
    <t>URL_GEO</t>
  </si>
  <si>
    <t>URL_Run_selector</t>
  </si>
  <si>
    <t>Yes</t>
    <phoneticPr fontId="2"/>
  </si>
  <si>
    <t>NA</t>
    <phoneticPr fontId="3"/>
  </si>
  <si>
    <t>~72</t>
    <phoneticPr fontId="2"/>
  </si>
  <si>
    <t>Illumina HiSeq 2000, Ribo-Seq??</t>
  </si>
  <si>
    <t>Inactivity</t>
    <phoneticPr fontId="2"/>
  </si>
  <si>
    <t>Reduced physical activity</t>
    <phoneticPr fontId="2"/>
  </si>
  <si>
    <t>YES</t>
    <phoneticPr fontId="2"/>
  </si>
  <si>
    <t>T4 Polynucleotide Kinase ??</t>
  </si>
  <si>
    <t>RNAseq &amp; Ribo-seq</t>
  </si>
  <si>
    <t>vastus lateralis</t>
    <phoneticPr fontId="2"/>
  </si>
  <si>
    <t>both</t>
    <phoneticPr fontId="2"/>
  </si>
  <si>
    <t>GSE139258</t>
  </si>
  <si>
    <t>18 days</t>
    <phoneticPr fontId="2"/>
  </si>
  <si>
    <t>https://physoc.onlinelibrary.wiley.com/doi/full/10.14814/phy2.14416</t>
  </si>
  <si>
    <t>https://www.ncbi.nlm.nih.gov/geo/query/acc.cgi?acc=GSE139258</t>
  </si>
  <si>
    <t>Bed rest</t>
    <phoneticPr fontId="2"/>
  </si>
  <si>
    <t>Healthy</t>
    <phoneticPr fontId="2"/>
  </si>
  <si>
    <t>miRNeasy mini kit</t>
    <phoneticPr fontId="2"/>
  </si>
  <si>
    <t>https://www.ncbi.nlm.nih.gov/geo/query/acc.cgi?acc=GSM3717999</t>
  </si>
  <si>
    <t>https://www.ncbi.nlm.nih.gov/Traces/study/?acc=GSE129643&amp;o=acc_s%3Aa</t>
  </si>
  <si>
    <t>GSE130722</t>
  </si>
  <si>
    <t>https://www.ncbi.nlm.nih.gov/geo/query/acc.cgi?acc=GSE130722</t>
  </si>
  <si>
    <t>no</t>
    <phoneticPr fontId="2"/>
  </si>
  <si>
    <t>Yes</t>
    <phoneticPr fontId="2"/>
  </si>
  <si>
    <t>both</t>
    <phoneticPr fontId="2"/>
  </si>
  <si>
    <t>young, old</t>
    <phoneticPr fontId="2"/>
  </si>
  <si>
    <t>Illumina HiSeq 2500</t>
    <phoneticPr fontId="2"/>
  </si>
  <si>
    <t>Bed rest study</t>
    <phoneticPr fontId="2"/>
  </si>
  <si>
    <t>Ribo-Zero Gold</t>
  </si>
  <si>
    <t>https://www.ncbi.nlm.nih.gov/geo/query/acc.cgi?acc=GSM3098323</t>
  </si>
  <si>
    <t>M</t>
    <phoneticPr fontId="2"/>
  </si>
  <si>
    <t>Healthy</t>
    <phoneticPr fontId="2"/>
  </si>
  <si>
    <t>Yonug</t>
    <phoneticPr fontId="2"/>
  </si>
  <si>
    <t>GSE126296</t>
  </si>
  <si>
    <t>F</t>
    <phoneticPr fontId="2"/>
  </si>
  <si>
    <t>Acute Aerobic (sprint)</t>
    <phoneticPr fontId="2"/>
  </si>
  <si>
    <t>cycling</t>
    <phoneticPr fontId="2"/>
  </si>
  <si>
    <t>2h?</t>
    <phoneticPr fontId="2"/>
  </si>
  <si>
    <t>Affymetrix Human Gene 1.0 ST Array</t>
  </si>
  <si>
    <t>https://www.ncbi.nlm.nih.gov/geo/query/acc.cgi?acc=GSE126296</t>
  </si>
  <si>
    <t>progressive full‐body resistance‐type training. Frail 2X/week, healthy 3X/week</t>
  </si>
  <si>
    <t>Lean active (LA), lean/overweight sedentary (LOS), LOSでトレーニング</t>
  </si>
  <si>
    <t>Platform</t>
  </si>
  <si>
    <t>MA</t>
  </si>
  <si>
    <t>BS</t>
  </si>
  <si>
    <t>Type</t>
  </si>
  <si>
    <t>rawdata</t>
  </si>
  <si>
    <t>Plateform
(copied)</t>
  </si>
  <si>
    <t>rawdata?</t>
  </si>
  <si>
    <t>geo</t>
  </si>
  <si>
    <t>data from</t>
  </si>
  <si>
    <t>oldしかない, RNAseq and Riboseq</t>
  </si>
  <si>
    <t>y</t>
  </si>
  <si>
    <t>sra</t>
  </si>
  <si>
    <t>memo</t>
  </si>
  <si>
    <t>ids?(gender/supplement)</t>
  </si>
  <si>
    <t>y</t>
    <phoneticPr fontId="2"/>
  </si>
  <si>
    <t>sra</t>
    <phoneticPr fontId="2"/>
  </si>
  <si>
    <t>GSE162730</t>
    <phoneticPr fontId="2"/>
  </si>
  <si>
    <t>GSE129643</t>
    <phoneticPr fontId="2"/>
  </si>
  <si>
    <t>memo</t>
    <phoneticPr fontId="2"/>
  </si>
  <si>
    <t>miRna-seq / Ribo-seq</t>
    <phoneticPr fontId="2"/>
  </si>
  <si>
    <t xml:space="preserve"> Library</t>
    <phoneticPr fontId="2"/>
  </si>
  <si>
    <t>se</t>
    <phoneticPr fontId="2"/>
  </si>
  <si>
    <t>Library</t>
    <phoneticPr fontId="2"/>
  </si>
  <si>
    <t>kit</t>
    <phoneticPr fontId="2"/>
  </si>
  <si>
    <t>strandness</t>
    <phoneticPr fontId="2"/>
  </si>
  <si>
    <t>GEO</t>
    <phoneticPr fontId="2"/>
  </si>
  <si>
    <t>Paper</t>
    <phoneticPr fontId="2"/>
  </si>
  <si>
    <t>https://www.ncbi.nlm.nih.gov/geo/query/acc.cgi?acc=GSE129643</t>
    <phoneticPr fontId="2"/>
  </si>
  <si>
    <t>https://www.ncbi.nlm.nih.gov/geo/query/acc.cgi?acc=GSE164471</t>
    <phoneticPr fontId="2"/>
  </si>
  <si>
    <t>https://www.ncbi.nlm.nih.gov/geo/query/acc.cgi?acc=GSE162730</t>
    <phoneticPr fontId="2"/>
  </si>
  <si>
    <t>GSE113165</t>
    <phoneticPr fontId="2"/>
  </si>
  <si>
    <t>https://www.ncbi.nlm.nih.gov/geo/query/acc.cgi?acc=GSE113165</t>
    <phoneticPr fontId="2"/>
  </si>
  <si>
    <t>https://www.ncbi.nlm.nih.gov/pmc/articles/PMC6589819/</t>
    <phoneticPr fontId="2"/>
  </si>
  <si>
    <t>https://www.ncbi.nlm.nih.gov/pmc/articles/PMC6485685/</t>
    <phoneticPr fontId="2"/>
  </si>
  <si>
    <t>https://pubmed.ncbi.nlm.nih.gov/33705535/</t>
  </si>
  <si>
    <t>https://pubmed.ncbi.nlm.nih.gov/33705535/</t>
    <phoneticPr fontId="2"/>
  </si>
  <si>
    <t>https://www.ncbi.nlm.nih.gov/pmc/articles/PMC8016876/</t>
    <phoneticPr fontId="2"/>
  </si>
  <si>
    <t>https://www.ncbi.nlm.nih.gov/pmc/articles/PMC6810669/</t>
    <phoneticPr fontId="2"/>
  </si>
  <si>
    <t>https://www.ncbi.nlm.nih.gov/geo/query/acc.cgi?acc=GSE130722</t>
    <phoneticPr fontId="2"/>
  </si>
  <si>
    <t>https://www.ncbi.nlm.nih.gov/pmc/articles/PMC7494044/</t>
    <phoneticPr fontId="2"/>
  </si>
  <si>
    <t>GSE14901</t>
    <phoneticPr fontId="2"/>
  </si>
  <si>
    <t>https://www.ncbi.nlm.nih.gov/geo/query/acc.cgi?acc=GSE14901</t>
    <phoneticPr fontId="2"/>
  </si>
  <si>
    <t>https://www.ncbi.nlm.nih.gov/pmc/articles/PMC2716517/</t>
    <phoneticPr fontId="2"/>
  </si>
  <si>
    <t>-</t>
    <phoneticPr fontId="2"/>
  </si>
  <si>
    <t>no young samples? miRna-seq / Ribo-seq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</si>
</sst>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9"/>
      <color rgb="FF000000"/>
      <name val="Verdan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theme="0"/>
      <name val="Hiragino Maru Gothic Pro W4"/>
      <family val="2"/>
      <charset val="128"/>
    </font>
    <font>
      <sz val="12"/>
      <color theme="0"/>
      <name val="Hiragino Maru Gothic Pro W4"/>
      <family val="2"/>
      <charset val="128"/>
    </font>
    <font>
      <b/>
      <sz val="12"/>
      <name val="Hiragino Maru Gothic Pro W4"/>
      <family val="2"/>
      <charset val="128"/>
    </font>
    <font>
      <sz val="12"/>
      <name val="Hiragino Maru Gothic Pro W4"/>
      <family val="2"/>
      <charset val="128"/>
    </font>
    <font>
      <u/>
      <sz val="12"/>
      <color theme="10"/>
      <name val="Hiragino Maru Gothic Pro W4"/>
      <family val="2"/>
      <charset val="128"/>
    </font>
    <font>
      <sz val="12"/>
      <color rgb="FFFF0000"/>
      <name val="Hiragino Maru Gothic Pro W4"/>
      <family val="2"/>
      <charset val="128"/>
    </font>
    <font>
      <sz val="12"/>
      <color theme="1"/>
      <name val="Hiragino Maru Gothic Pro W4"/>
      <family val="2"/>
      <charset val="128"/>
    </font>
    <font>
      <sz val="12"/>
      <color rgb="FF000000"/>
      <name val="Hiragino Maru Gothic Pro W4"/>
      <family val="2"/>
      <charset val="128"/>
    </font>
    <font>
      <b/>
      <sz val="12"/>
      <color theme="8"/>
      <name val="Hiragino Maru Gothic Pro W4"/>
      <family val="2"/>
      <charset val="128"/>
    </font>
    <font>
      <b/>
      <sz val="12"/>
      <color theme="1"/>
      <name val="Hiragino Maru Gothic Pro W4"/>
      <family val="2"/>
      <charset val="128"/>
    </font>
    <font>
      <sz val="12"/>
      <color theme="9"/>
      <name val="Hiragino Maru Gothic Pro W4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AEA"/>
        <bgColor indexed="64"/>
      </patternFill>
    </fill>
    <fill>
      <patternFill patternType="solid">
        <fgColor rgb="FFFFF4EA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42">
    <xf numFmtId="0" fontId="0" fillId="0" borderId="0" xfId="0"/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1" fontId="5" fillId="2" borderId="0" xfId="0" applyNumberFormat="1" applyFont="1" applyFill="1" applyAlignment="1">
      <alignment horizontal="center" vertical="top" wrapText="1"/>
    </xf>
    <xf numFmtId="164" fontId="5" fillId="2" borderId="0" xfId="0" applyNumberFormat="1" applyFont="1" applyFill="1" applyAlignment="1">
      <alignment horizontal="center"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5" fillId="2" borderId="0" xfId="2" applyFont="1" applyFill="1" applyAlignment="1">
      <alignment vertical="top"/>
    </xf>
    <xf numFmtId="0" fontId="8" fillId="2" borderId="0" xfId="0" applyFont="1" applyFill="1" applyAlignment="1">
      <alignment horizontal="center" vertical="top"/>
    </xf>
    <xf numFmtId="0" fontId="7" fillId="0" borderId="0" xfId="0" applyFont="1" applyAlignment="1">
      <alignment horizontal="center"/>
    </xf>
    <xf numFmtId="0" fontId="11" fillId="0" borderId="0" xfId="0" applyFont="1"/>
    <xf numFmtId="0" fontId="8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1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164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top" wrapText="1"/>
    </xf>
    <xf numFmtId="164" fontId="10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9" fillId="0" borderId="0" xfId="0" applyFont="1" applyFill="1"/>
    <xf numFmtId="1" fontId="6" fillId="0" borderId="0" xfId="0" applyNumberFormat="1" applyFont="1" applyFill="1" applyAlignment="1">
      <alignment horizontal="center" vertical="top"/>
    </xf>
    <xf numFmtId="164" fontId="6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/>
    </xf>
    <xf numFmtId="0" fontId="4" fillId="0" borderId="0" xfId="0" applyFont="1" applyFill="1"/>
    <xf numFmtId="0" fontId="5" fillId="8" borderId="0" xfId="0" applyFont="1" applyFill="1" applyAlignment="1">
      <alignment vertical="top" wrapText="1"/>
    </xf>
    <xf numFmtId="0" fontId="6" fillId="8" borderId="0" xfId="0" applyFont="1" applyFill="1" applyAlignment="1">
      <alignment horizontal="left" vertical="top" wrapText="1"/>
    </xf>
    <xf numFmtId="0" fontId="6" fillId="8" borderId="0" xfId="0" applyFont="1" applyFill="1" applyAlignment="1">
      <alignment horizontal="center" vertical="top" wrapText="1"/>
    </xf>
    <xf numFmtId="1" fontId="6" fillId="8" borderId="0" xfId="0" applyNumberFormat="1" applyFont="1" applyFill="1" applyAlignment="1">
      <alignment horizontal="center" vertical="top" wrapText="1"/>
    </xf>
    <xf numFmtId="164" fontId="6" fillId="8" borderId="0" xfId="0" applyNumberFormat="1" applyFont="1" applyFill="1" applyAlignment="1">
      <alignment horizontal="center" vertical="top" wrapText="1"/>
    </xf>
    <xf numFmtId="0" fontId="16" fillId="0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16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18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vertical="center"/>
    </xf>
    <xf numFmtId="1" fontId="18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11" borderId="0" xfId="0" applyFont="1" applyFill="1" applyAlignment="1">
      <alignment vertical="center"/>
    </xf>
    <xf numFmtId="0" fontId="16" fillId="11" borderId="0" xfId="0" applyFont="1" applyFill="1" applyAlignment="1">
      <alignment horizontal="center" vertical="center"/>
    </xf>
    <xf numFmtId="1" fontId="16" fillId="11" borderId="0" xfId="0" applyNumberFormat="1" applyFont="1" applyFill="1" applyAlignment="1">
      <alignment horizontal="center" vertical="center"/>
    </xf>
    <xf numFmtId="0" fontId="16" fillId="11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0" fontId="20" fillId="11" borderId="0" xfId="0" applyFont="1" applyFill="1" applyAlignment="1">
      <alignment vertical="center"/>
    </xf>
    <xf numFmtId="1" fontId="18" fillId="11" borderId="0" xfId="0" applyNumberFormat="1" applyFont="1" applyFill="1" applyAlignment="1">
      <alignment horizontal="center" vertical="center"/>
    </xf>
    <xf numFmtId="164" fontId="16" fillId="11" borderId="0" xfId="0" applyNumberFormat="1" applyFont="1" applyFill="1" applyAlignment="1">
      <alignment vertical="center"/>
    </xf>
    <xf numFmtId="164" fontId="16" fillId="11" borderId="0" xfId="0" applyNumberFormat="1" applyFont="1" applyFill="1" applyAlignment="1">
      <alignment horizontal="center" vertical="center"/>
    </xf>
    <xf numFmtId="0" fontId="17" fillId="11" borderId="0" xfId="2" applyFont="1" applyFill="1" applyAlignment="1">
      <alignment vertical="center"/>
    </xf>
    <xf numFmtId="0" fontId="15" fillId="10" borderId="0" xfId="0" applyFont="1" applyFill="1" applyAlignment="1">
      <alignment vertical="center"/>
    </xf>
    <xf numFmtId="1" fontId="16" fillId="10" borderId="0" xfId="0" applyNumberFormat="1" applyFont="1" applyFill="1" applyAlignment="1">
      <alignment horizontal="center" vertical="center"/>
    </xf>
    <xf numFmtId="164" fontId="16" fillId="10" borderId="0" xfId="0" applyNumberFormat="1" applyFont="1" applyFill="1" applyAlignment="1">
      <alignment horizontal="center" vertical="center"/>
    </xf>
    <xf numFmtId="164" fontId="16" fillId="10" borderId="0" xfId="0" applyNumberFormat="1" applyFont="1" applyFill="1" applyAlignment="1">
      <alignment vertical="center"/>
    </xf>
    <xf numFmtId="0" fontId="17" fillId="10" borderId="0" xfId="2" applyFont="1" applyFill="1" applyAlignment="1">
      <alignment vertical="center"/>
    </xf>
    <xf numFmtId="0" fontId="16" fillId="12" borderId="0" xfId="0" applyFont="1" applyFill="1" applyAlignment="1">
      <alignment vertical="center"/>
    </xf>
    <xf numFmtId="1" fontId="16" fillId="12" borderId="0" xfId="0" applyNumberFormat="1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4" fontId="16" fillId="12" borderId="0" xfId="0" applyNumberFormat="1" applyFont="1" applyFill="1" applyAlignment="1">
      <alignment horizontal="center" vertical="center"/>
    </xf>
    <xf numFmtId="164" fontId="16" fillId="12" borderId="0" xfId="0" applyNumberFormat="1" applyFont="1" applyFill="1" applyAlignment="1">
      <alignment vertical="center"/>
    </xf>
    <xf numFmtId="0" fontId="17" fillId="12" borderId="0" xfId="2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6" fillId="12" borderId="0" xfId="0" applyFont="1" applyFill="1" applyAlignment="1">
      <alignment horizontal="left" vertical="center"/>
    </xf>
    <xf numFmtId="0" fontId="17" fillId="12" borderId="0" xfId="2" applyFont="1" applyFill="1" applyAlignment="1"/>
    <xf numFmtId="0" fontId="18" fillId="12" borderId="0" xfId="0" applyFont="1" applyFill="1" applyAlignment="1">
      <alignment vertical="center"/>
    </xf>
    <xf numFmtId="0" fontId="13" fillId="13" borderId="0" xfId="0" applyFont="1" applyFill="1" applyAlignment="1">
      <alignment horizontal="center" vertical="center"/>
    </xf>
    <xf numFmtId="1" fontId="13" fillId="13" borderId="0" xfId="0" applyNumberFormat="1" applyFont="1" applyFill="1" applyAlignment="1">
      <alignment horizontal="center" vertical="center"/>
    </xf>
    <xf numFmtId="164" fontId="13" fillId="13" borderId="0" xfId="0" applyNumberFormat="1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19" fillId="0" borderId="0" xfId="0" applyFont="1" applyFill="1"/>
    <xf numFmtId="0" fontId="16" fillId="0" borderId="0" xfId="0" applyFont="1" applyFill="1" applyAlignment="1">
      <alignment horizontal="center" vertical="top"/>
    </xf>
    <xf numFmtId="1" fontId="16" fillId="0" borderId="0" xfId="0" applyNumberFormat="1" applyFont="1" applyFill="1" applyAlignment="1">
      <alignment horizontal="center" vertical="top"/>
    </xf>
    <xf numFmtId="164" fontId="16" fillId="0" borderId="0" xfId="0" applyNumberFormat="1" applyFont="1" applyFill="1" applyAlignment="1">
      <alignment horizontal="center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20" fillId="0" borderId="0" xfId="0" applyFont="1" applyFill="1"/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/>
    </xf>
    <xf numFmtId="1" fontId="16" fillId="0" borderId="0" xfId="0" applyNumberFormat="1" applyFont="1" applyAlignment="1">
      <alignment horizontal="center" vertical="top"/>
    </xf>
    <xf numFmtId="164" fontId="16" fillId="0" borderId="0" xfId="0" applyNumberFormat="1" applyFont="1" applyAlignment="1">
      <alignment horizontal="center" vertical="top"/>
    </xf>
    <xf numFmtId="0" fontId="19" fillId="0" borderId="0" xfId="0" applyFont="1"/>
    <xf numFmtId="0" fontId="22" fillId="9" borderId="0" xfId="0" applyFont="1" applyFill="1" applyAlignment="1"/>
    <xf numFmtId="0" fontId="19" fillId="0" borderId="0" xfId="0" applyFont="1" applyFill="1" applyAlignment="1"/>
    <xf numFmtId="0" fontId="16" fillId="0" borderId="0" xfId="0" applyFont="1" applyFill="1" applyAlignment="1">
      <alignment vertical="top"/>
    </xf>
    <xf numFmtId="0" fontId="15" fillId="0" borderId="0" xfId="0" applyFont="1" applyFill="1" applyAlignment="1"/>
    <xf numFmtId="0" fontId="20" fillId="0" borderId="0" xfId="0" applyFont="1" applyFill="1" applyAlignment="1"/>
    <xf numFmtId="0" fontId="19" fillId="0" borderId="0" xfId="0" applyFont="1" applyAlignment="1"/>
    <xf numFmtId="0" fontId="19" fillId="0" borderId="0" xfId="0" applyFont="1" applyFill="1" applyAlignment="1">
      <alignment vertical="center"/>
    </xf>
    <xf numFmtId="0" fontId="15" fillId="0" borderId="0" xfId="0" applyFont="1" applyAlignment="1">
      <alignment horizontal="center" vertical="top"/>
    </xf>
    <xf numFmtId="0" fontId="21" fillId="0" borderId="0" xfId="0" applyFont="1" applyFill="1" applyAlignment="1"/>
    <xf numFmtId="0" fontId="19" fillId="0" borderId="0" xfId="0" applyFont="1" applyFill="1" applyAlignment="1">
      <alignment horizontal="center"/>
    </xf>
    <xf numFmtId="0" fontId="16" fillId="9" borderId="0" xfId="0" applyFont="1" applyFill="1" applyAlignment="1">
      <alignment horizontal="center" vertical="top"/>
    </xf>
    <xf numFmtId="0" fontId="16" fillId="9" borderId="0" xfId="0" applyFont="1" applyFill="1" applyAlignment="1">
      <alignment horizontal="left" vertical="top"/>
    </xf>
    <xf numFmtId="0" fontId="21" fillId="14" borderId="0" xfId="0" applyFont="1" applyFill="1" applyAlignment="1">
      <alignment horizontal="left" vertical="top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  <xf numFmtId="164" fontId="15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9" borderId="0" xfId="0" applyFont="1" applyFill="1" applyAlignment="1"/>
    <xf numFmtId="0" fontId="19" fillId="9" borderId="0" xfId="0" applyFont="1" applyFill="1" applyAlignment="1">
      <alignment horizontal="center"/>
    </xf>
    <xf numFmtId="1" fontId="15" fillId="2" borderId="0" xfId="0" applyNumberFormat="1" applyFont="1" applyFill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/>
    </xf>
    <xf numFmtId="0" fontId="20" fillId="0" borderId="0" xfId="0" applyFont="1"/>
    <xf numFmtId="49" fontId="19" fillId="0" borderId="0" xfId="0" applyNumberFormat="1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/>
    <xf numFmtId="49" fontId="16" fillId="0" borderId="0" xfId="0" applyNumberFormat="1" applyFont="1" applyFill="1" applyAlignment="1">
      <alignment horizontal="left" vertical="top"/>
    </xf>
    <xf numFmtId="49" fontId="20" fillId="0" borderId="0" xfId="0" applyNumberFormat="1" applyFont="1" applyFill="1" applyAlignment="1"/>
    <xf numFmtId="49" fontId="16" fillId="0" borderId="0" xfId="0" applyNumberFormat="1" applyFont="1" applyAlignment="1">
      <alignment horizontal="left" vertical="top"/>
    </xf>
    <xf numFmtId="49" fontId="15" fillId="2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/>
    </xf>
    <xf numFmtId="49" fontId="15" fillId="0" borderId="0" xfId="0" applyNumberFormat="1" applyFont="1" applyAlignment="1">
      <alignment horizontal="center" vertical="top"/>
    </xf>
    <xf numFmtId="0" fontId="23" fillId="0" borderId="0" xfId="0" applyFont="1" applyFill="1"/>
    <xf numFmtId="0" fontId="23" fillId="14" borderId="0" xfId="0" applyFont="1" applyFill="1" applyAlignment="1">
      <alignment vertical="center"/>
    </xf>
    <xf numFmtId="0" fontId="15" fillId="9" borderId="0" xfId="0" applyFont="1" applyFill="1" applyAlignment="1">
      <alignment horizontal="left" vertical="top"/>
    </xf>
  </cellXfs>
  <cellStyles count="3">
    <cellStyle name="Hyperlink" xfId="2" builtinId="8"/>
    <cellStyle name="Hyperlink 2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7F50"/>
      <color rgb="FFFFF4EA"/>
      <color rgb="FFFFEAEA"/>
      <color rgb="FFFFE0E0"/>
      <color rgb="FFFF643F"/>
      <color rgb="FFB15DB3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00421-011-1978-0" TargetMode="External"/><Relationship Id="rId13" Type="http://schemas.openxmlformats.org/officeDocument/2006/relationships/hyperlink" Target="https://doi.org/10.1002/jcsm.12099" TargetMode="External"/><Relationship Id="rId18" Type="http://schemas.openxmlformats.org/officeDocument/2006/relationships/hyperlink" Target="https://doi.org/10.1152/japplphysiol.00435.2011" TargetMode="External"/><Relationship Id="rId26" Type="http://schemas.openxmlformats.org/officeDocument/2006/relationships/hyperlink" Target="https://doi.org/10.1007/s00421-011-1978-0" TargetMode="External"/><Relationship Id="rId3" Type="http://schemas.openxmlformats.org/officeDocument/2006/relationships/hyperlink" Target="https://physoc.onlinelibrary.wiley.com/doi/full/10.14814/phy2.14416" TargetMode="External"/><Relationship Id="rId21" Type="http://schemas.openxmlformats.org/officeDocument/2006/relationships/hyperlink" Target="https://doi.org/10.1152/japplphysiol.00435.2011" TargetMode="External"/><Relationship Id="rId7" Type="http://schemas.openxmlformats.org/officeDocument/2006/relationships/hyperlink" Target="https://doi.org/10.1007/s00421-011-1978-0" TargetMode="External"/><Relationship Id="rId12" Type="http://schemas.openxmlformats.org/officeDocument/2006/relationships/hyperlink" Target="https://doi.org/10.1002/jcsm.12099" TargetMode="External"/><Relationship Id="rId17" Type="http://schemas.openxmlformats.org/officeDocument/2006/relationships/hyperlink" Target="https://doi.org/10.1186/1471-2164-11-659" TargetMode="External"/><Relationship Id="rId25" Type="http://schemas.openxmlformats.org/officeDocument/2006/relationships/hyperlink" Target="https://doi.org/10.1007/s00125-014-3343-4" TargetMode="External"/><Relationship Id="rId2" Type="http://schemas.openxmlformats.org/officeDocument/2006/relationships/hyperlink" Target="https://physoc.onlinelibrary.wiley.com/doi/full/10.14814/phy2.14416" TargetMode="External"/><Relationship Id="rId16" Type="http://schemas.openxmlformats.org/officeDocument/2006/relationships/hyperlink" Target="https://doi.org/10.1186/1471-2164-11-659" TargetMode="External"/><Relationship Id="rId20" Type="http://schemas.openxmlformats.org/officeDocument/2006/relationships/hyperlink" Target="https://doi.org/10.1152/japplphysiol.00435.2011" TargetMode="External"/><Relationship Id="rId1" Type="http://schemas.openxmlformats.org/officeDocument/2006/relationships/hyperlink" Target="https://doi.org/10.1371/journal.pone.0000465" TargetMode="External"/><Relationship Id="rId6" Type="http://schemas.openxmlformats.org/officeDocument/2006/relationships/hyperlink" Target="https://doi.org/10.1007/s00421-011-1978-0" TargetMode="External"/><Relationship Id="rId11" Type="http://schemas.openxmlformats.org/officeDocument/2006/relationships/hyperlink" Target="https://doi.org/10.1002/jcsm.12099" TargetMode="External"/><Relationship Id="rId24" Type="http://schemas.openxmlformats.org/officeDocument/2006/relationships/hyperlink" Target="https://doi.org/10.1007/s00125-014-3343-4" TargetMode="External"/><Relationship Id="rId5" Type="http://schemas.openxmlformats.org/officeDocument/2006/relationships/hyperlink" Target="https://doi.org/10.1007/s00125-014-3343-4" TargetMode="External"/><Relationship Id="rId15" Type="http://schemas.openxmlformats.org/officeDocument/2006/relationships/hyperlink" Target="https://doi.org/10.1152/japplphysiol.00331.2004" TargetMode="External"/><Relationship Id="rId23" Type="http://schemas.openxmlformats.org/officeDocument/2006/relationships/hyperlink" Target="https://doi.org/10.1152/japplphysiol.00860.2011" TargetMode="External"/><Relationship Id="rId10" Type="http://schemas.openxmlformats.org/officeDocument/2006/relationships/hyperlink" Target="https://doi.org/10.1002/jcsm.12099" TargetMode="External"/><Relationship Id="rId19" Type="http://schemas.openxmlformats.org/officeDocument/2006/relationships/hyperlink" Target="https://doi.org/10.1152/japplphysiol.00435.2011" TargetMode="External"/><Relationship Id="rId4" Type="http://schemas.openxmlformats.org/officeDocument/2006/relationships/hyperlink" Target="https://doi.org/10.1007/s00125-014-3343-4" TargetMode="External"/><Relationship Id="rId9" Type="http://schemas.openxmlformats.org/officeDocument/2006/relationships/hyperlink" Target="https://doi.org/10.1371/journal.pone.0000465" TargetMode="External"/><Relationship Id="rId14" Type="http://schemas.openxmlformats.org/officeDocument/2006/relationships/hyperlink" Target="https://doi.org/10.1152/japplphysiol.00331.2004" TargetMode="External"/><Relationship Id="rId22" Type="http://schemas.openxmlformats.org/officeDocument/2006/relationships/hyperlink" Target="https://doi.org/10.1152/japplphysiol.00860.2011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36"/>
  <sheetViews>
    <sheetView zoomScale="120" zoomScaleNormal="12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Q6" sqref="Q6:Q9"/>
    </sheetView>
  </sheetViews>
  <sheetFormatPr baseColWidth="10" defaultColWidth="13" defaultRowHeight="12" x14ac:dyDescent="0.15"/>
  <cols>
    <col min="1" max="1" width="12.33203125" style="14" customWidth="1"/>
    <col min="2" max="2" width="13.1640625" style="11" bestFit="1" customWidth="1"/>
    <col min="3" max="3" width="3" style="8" bestFit="1" customWidth="1"/>
    <col min="4" max="4" width="3.6640625" style="8" bestFit="1" customWidth="1"/>
    <col min="5" max="5" width="5.33203125" style="9" customWidth="1"/>
    <col min="6" max="6" width="4" style="10" bestFit="1" customWidth="1"/>
    <col min="7" max="7" width="19.33203125" style="17" bestFit="1" customWidth="1"/>
    <col min="8" max="8" width="66.83203125" style="11" customWidth="1"/>
    <col min="9" max="9" width="7.1640625" style="10" bestFit="1" customWidth="1"/>
    <col min="10" max="10" width="11.83203125" style="10" bestFit="1" customWidth="1"/>
    <col min="11" max="11" width="14.33203125" style="10" bestFit="1" customWidth="1"/>
    <col min="12" max="12" width="67.6640625" style="12" bestFit="1" customWidth="1"/>
    <col min="13" max="14" width="11.1640625" style="8" bestFit="1" customWidth="1"/>
    <col min="15" max="15" width="11.1640625" style="8" customWidth="1"/>
    <col min="16" max="16" width="42.1640625" style="11" bestFit="1" customWidth="1"/>
    <col min="17" max="17" width="48" style="12" bestFit="1" customWidth="1"/>
    <col min="18" max="18" width="22.6640625" style="11" bestFit="1" customWidth="1"/>
    <col min="19" max="19" width="75" style="12" bestFit="1" customWidth="1"/>
    <col min="20" max="20" width="12.6640625" style="13" bestFit="1" customWidth="1"/>
    <col min="21" max="21" width="10.1640625" style="13" bestFit="1" customWidth="1"/>
    <col min="22" max="22" width="7.1640625" style="9" bestFit="1" customWidth="1"/>
    <col min="23" max="23" width="8.1640625" style="10" bestFit="1" customWidth="1"/>
    <col min="24" max="24" width="7.1640625" style="10" bestFit="1" customWidth="1"/>
    <col min="25" max="25" width="8" style="8" bestFit="1" customWidth="1"/>
    <col min="26" max="26" width="7.1640625" style="8" bestFit="1" customWidth="1"/>
    <col min="27" max="27" width="13.6640625" style="8" bestFit="1" customWidth="1"/>
    <col min="28" max="28" width="37.6640625" style="11" bestFit="1" customWidth="1"/>
    <col min="29" max="16384" width="13" style="11"/>
  </cols>
  <sheetData>
    <row r="1" spans="1:32" s="7" customFormat="1" ht="39" x14ac:dyDescent="0.2">
      <c r="A1" s="15" t="s">
        <v>79</v>
      </c>
      <c r="B1" s="1" t="s">
        <v>74</v>
      </c>
      <c r="C1" s="2" t="s">
        <v>145</v>
      </c>
      <c r="D1" s="2" t="s">
        <v>23</v>
      </c>
      <c r="E1" s="3" t="s">
        <v>0</v>
      </c>
      <c r="F1" s="4" t="s">
        <v>1</v>
      </c>
      <c r="G1" s="16" t="s">
        <v>122</v>
      </c>
      <c r="H1" s="1" t="s">
        <v>32</v>
      </c>
      <c r="I1" s="4" t="s">
        <v>2</v>
      </c>
      <c r="J1" s="4" t="s">
        <v>73</v>
      </c>
      <c r="K1" s="5" t="s">
        <v>139</v>
      </c>
      <c r="L1" s="1" t="s">
        <v>136</v>
      </c>
      <c r="M1" s="2" t="s">
        <v>48</v>
      </c>
      <c r="N1" s="2" t="s">
        <v>47</v>
      </c>
      <c r="O1" s="2" t="s">
        <v>191</v>
      </c>
      <c r="P1" s="1" t="s">
        <v>77</v>
      </c>
      <c r="Q1" s="1" t="s">
        <v>3</v>
      </c>
      <c r="R1" s="1" t="s">
        <v>50</v>
      </c>
      <c r="S1" s="1" t="s">
        <v>7</v>
      </c>
      <c r="T1" s="2" t="s">
        <v>121</v>
      </c>
      <c r="U1" s="2" t="s">
        <v>125</v>
      </c>
      <c r="V1" s="3" t="s">
        <v>49</v>
      </c>
      <c r="W1" s="4" t="s">
        <v>31</v>
      </c>
      <c r="X1" s="4" t="s">
        <v>182</v>
      </c>
      <c r="Y1" s="2" t="s">
        <v>40</v>
      </c>
      <c r="Z1" s="2" t="s">
        <v>42</v>
      </c>
      <c r="AA1" s="2" t="s">
        <v>126</v>
      </c>
      <c r="AB1" s="6" t="s">
        <v>181</v>
      </c>
      <c r="AC1" s="7" t="s">
        <v>214</v>
      </c>
      <c r="AD1" s="7" t="s">
        <v>215</v>
      </c>
      <c r="AE1" s="7" t="s">
        <v>218</v>
      </c>
      <c r="AF1" s="7" t="s">
        <v>219</v>
      </c>
    </row>
    <row r="2" spans="1:32" s="31" customFormat="1" ht="13" x14ac:dyDescent="0.2">
      <c r="A2" s="26" t="s">
        <v>41</v>
      </c>
      <c r="B2" s="27" t="s">
        <v>10</v>
      </c>
      <c r="C2" s="28">
        <v>5</v>
      </c>
      <c r="D2" s="29" t="s">
        <v>25</v>
      </c>
      <c r="E2" s="28">
        <v>33</v>
      </c>
      <c r="F2" s="30">
        <v>27.2</v>
      </c>
      <c r="G2" s="29" t="s">
        <v>123</v>
      </c>
      <c r="H2" s="27" t="s">
        <v>4</v>
      </c>
      <c r="I2" s="30">
        <v>43.8</v>
      </c>
      <c r="J2" s="30" t="s">
        <v>29</v>
      </c>
      <c r="K2" s="30" t="s">
        <v>147</v>
      </c>
      <c r="L2" s="27" t="s">
        <v>28</v>
      </c>
      <c r="M2" s="29">
        <v>48</v>
      </c>
      <c r="N2" s="29">
        <v>0</v>
      </c>
      <c r="O2" s="30">
        <f t="shared" ref="O2:O19" si="0">(M2+N2)/60</f>
        <v>0.8</v>
      </c>
      <c r="P2" s="31" t="s">
        <v>80</v>
      </c>
      <c r="Q2" s="27" t="s">
        <v>16</v>
      </c>
      <c r="R2" s="31" t="s">
        <v>21</v>
      </c>
      <c r="S2" s="27"/>
      <c r="T2" s="29" t="s">
        <v>184</v>
      </c>
      <c r="U2" s="29" t="str">
        <f t="shared" ref="U2:U9" si="1">D2</f>
        <v>F</v>
      </c>
      <c r="V2" s="28" t="s">
        <v>33</v>
      </c>
      <c r="W2" s="30" t="s">
        <v>37</v>
      </c>
      <c r="X2" s="30" t="s">
        <v>171</v>
      </c>
      <c r="Y2" s="29" t="s">
        <v>38</v>
      </c>
      <c r="Z2" s="29" t="s">
        <v>44</v>
      </c>
      <c r="AA2" s="29"/>
      <c r="AB2" s="31" t="str">
        <f t="shared" ref="AB2:AB9" si="2">CONCATENATE(A2,"_",T2,"_",U2,"_",V2,"_",W2,"_",X2,"_",Y2,"_",Z2)</f>
        <v>GSE43219_N.A_F_YNG_ACT_OWE_HLY_IMM</v>
      </c>
    </row>
    <row r="3" spans="1:32" s="31" customFormat="1" ht="13" x14ac:dyDescent="0.2">
      <c r="A3" s="26" t="s">
        <v>41</v>
      </c>
      <c r="B3" s="27" t="s">
        <v>10</v>
      </c>
      <c r="C3" s="28">
        <v>9</v>
      </c>
      <c r="D3" s="29" t="s">
        <v>24</v>
      </c>
      <c r="E3" s="28">
        <v>33</v>
      </c>
      <c r="F3" s="30">
        <v>27.2</v>
      </c>
      <c r="G3" s="29" t="s">
        <v>123</v>
      </c>
      <c r="H3" s="27" t="s">
        <v>4</v>
      </c>
      <c r="I3" s="30">
        <v>43.8</v>
      </c>
      <c r="J3" s="30" t="s">
        <v>29</v>
      </c>
      <c r="K3" s="30" t="s">
        <v>147</v>
      </c>
      <c r="L3" s="27" t="s">
        <v>28</v>
      </c>
      <c r="M3" s="29">
        <v>48</v>
      </c>
      <c r="N3" s="29">
        <v>0</v>
      </c>
      <c r="O3" s="30">
        <f t="shared" si="0"/>
        <v>0.8</v>
      </c>
      <c r="P3" s="31" t="s">
        <v>80</v>
      </c>
      <c r="Q3" s="27" t="s">
        <v>16</v>
      </c>
      <c r="R3" s="31" t="s">
        <v>21</v>
      </c>
      <c r="S3" s="27"/>
      <c r="T3" s="29" t="s">
        <v>184</v>
      </c>
      <c r="U3" s="29" t="str">
        <f t="shared" si="1"/>
        <v>M</v>
      </c>
      <c r="V3" s="28" t="s">
        <v>33</v>
      </c>
      <c r="W3" s="30" t="s">
        <v>37</v>
      </c>
      <c r="X3" s="30" t="s">
        <v>171</v>
      </c>
      <c r="Y3" s="29" t="s">
        <v>38</v>
      </c>
      <c r="Z3" s="29" t="s">
        <v>44</v>
      </c>
      <c r="AA3" s="29"/>
      <c r="AB3" s="31" t="str">
        <f t="shared" si="2"/>
        <v>GSE43219_N.A_M_YNG_ACT_OWE_HLY_IMM</v>
      </c>
    </row>
    <row r="4" spans="1:32" s="31" customFormat="1" ht="13" x14ac:dyDescent="0.2">
      <c r="A4" s="43" t="s">
        <v>45</v>
      </c>
      <c r="B4" s="44" t="s">
        <v>5</v>
      </c>
      <c r="C4" s="45">
        <v>1</v>
      </c>
      <c r="D4" s="45" t="s">
        <v>25</v>
      </c>
      <c r="E4" s="46">
        <v>52</v>
      </c>
      <c r="F4" s="47">
        <v>26.4</v>
      </c>
      <c r="G4" s="45" t="s">
        <v>111</v>
      </c>
      <c r="H4" s="27" t="s">
        <v>4</v>
      </c>
      <c r="I4" s="30">
        <v>19.899999999999999</v>
      </c>
      <c r="J4" s="30" t="s">
        <v>30</v>
      </c>
      <c r="K4" s="30" t="s">
        <v>147</v>
      </c>
      <c r="L4" s="27" t="s">
        <v>28</v>
      </c>
      <c r="M4" s="29">
        <v>48</v>
      </c>
      <c r="N4" s="29">
        <v>30</v>
      </c>
      <c r="O4" s="30">
        <f t="shared" si="0"/>
        <v>1.3</v>
      </c>
      <c r="P4" s="27" t="s">
        <v>82</v>
      </c>
      <c r="Q4" s="32" t="s">
        <v>16</v>
      </c>
      <c r="R4" s="31" t="s">
        <v>19</v>
      </c>
      <c r="S4" s="27"/>
      <c r="T4" s="29" t="s">
        <v>95</v>
      </c>
      <c r="U4" s="29" t="str">
        <f>D4</f>
        <v>F</v>
      </c>
      <c r="V4" s="28" t="s">
        <v>34</v>
      </c>
      <c r="W4" s="30" t="s">
        <v>35</v>
      </c>
      <c r="X4" s="30" t="s">
        <v>171</v>
      </c>
      <c r="Y4" s="29" t="s">
        <v>39</v>
      </c>
      <c r="Z4" s="29" t="s">
        <v>44</v>
      </c>
      <c r="AA4" s="29"/>
      <c r="AB4" s="31" t="str">
        <f t="shared" si="2"/>
        <v>GSE68585_VAL_F_MDL_SED_OWE_CKD_IMM</v>
      </c>
    </row>
    <row r="5" spans="1:32" s="31" customFormat="1" ht="13" x14ac:dyDescent="0.2">
      <c r="A5" s="43" t="s">
        <v>45</v>
      </c>
      <c r="B5" s="44" t="s">
        <v>5</v>
      </c>
      <c r="C5" s="45">
        <v>4</v>
      </c>
      <c r="D5" s="45" t="s">
        <v>24</v>
      </c>
      <c r="E5" s="46">
        <v>52</v>
      </c>
      <c r="F5" s="47">
        <v>26.4</v>
      </c>
      <c r="G5" s="45" t="s">
        <v>111</v>
      </c>
      <c r="H5" s="27" t="s">
        <v>4</v>
      </c>
      <c r="I5" s="30">
        <v>19.899999999999999</v>
      </c>
      <c r="J5" s="30" t="s">
        <v>30</v>
      </c>
      <c r="K5" s="30" t="s">
        <v>147</v>
      </c>
      <c r="L5" s="27" t="s">
        <v>28</v>
      </c>
      <c r="M5" s="29">
        <v>48</v>
      </c>
      <c r="N5" s="29">
        <v>30</v>
      </c>
      <c r="O5" s="30">
        <f t="shared" si="0"/>
        <v>1.3</v>
      </c>
      <c r="P5" s="27" t="s">
        <v>82</v>
      </c>
      <c r="Q5" s="32" t="s">
        <v>16</v>
      </c>
      <c r="R5" s="31" t="s">
        <v>19</v>
      </c>
      <c r="S5" s="27"/>
      <c r="T5" s="29" t="s">
        <v>95</v>
      </c>
      <c r="U5" s="29" t="str">
        <f>D5</f>
        <v>M</v>
      </c>
      <c r="V5" s="28" t="s">
        <v>34</v>
      </c>
      <c r="W5" s="30" t="s">
        <v>35</v>
      </c>
      <c r="X5" s="30" t="s">
        <v>171</v>
      </c>
      <c r="Y5" s="29" t="s">
        <v>39</v>
      </c>
      <c r="Z5" s="29" t="s">
        <v>44</v>
      </c>
      <c r="AA5" s="29"/>
      <c r="AB5" s="31" t="str">
        <f t="shared" si="2"/>
        <v>GSE68585_VAL_M_MDL_SED_OWE_CKD_IMM</v>
      </c>
    </row>
    <row r="6" spans="1:32" s="31" customFormat="1" ht="13" x14ac:dyDescent="0.2">
      <c r="A6" s="26" t="s">
        <v>46</v>
      </c>
      <c r="B6" s="27" t="s">
        <v>5</v>
      </c>
      <c r="C6" s="28">
        <v>4</v>
      </c>
      <c r="D6" s="29" t="s">
        <v>25</v>
      </c>
      <c r="E6" s="28">
        <v>23</v>
      </c>
      <c r="F6" s="30">
        <v>23.7</v>
      </c>
      <c r="G6" s="29" t="s">
        <v>123</v>
      </c>
      <c r="H6" s="27" t="s">
        <v>190</v>
      </c>
      <c r="I6" s="30"/>
      <c r="J6" s="33" t="s">
        <v>29</v>
      </c>
      <c r="K6" s="30" t="s">
        <v>147</v>
      </c>
      <c r="L6" s="27" t="s">
        <v>90</v>
      </c>
      <c r="M6" s="29">
        <v>60</v>
      </c>
      <c r="N6" s="29">
        <v>0</v>
      </c>
      <c r="O6" s="30">
        <f t="shared" si="0"/>
        <v>1</v>
      </c>
      <c r="P6" s="31" t="s">
        <v>81</v>
      </c>
      <c r="Q6" s="27" t="s">
        <v>141</v>
      </c>
      <c r="R6" s="31" t="s">
        <v>22</v>
      </c>
      <c r="S6" s="27"/>
      <c r="T6" s="29" t="s">
        <v>95</v>
      </c>
      <c r="U6" s="29" t="str">
        <f t="shared" si="1"/>
        <v>F</v>
      </c>
      <c r="V6" s="28" t="s">
        <v>33</v>
      </c>
      <c r="W6" s="30" t="s">
        <v>37</v>
      </c>
      <c r="X6" s="30" t="s">
        <v>170</v>
      </c>
      <c r="Y6" s="29" t="s">
        <v>38</v>
      </c>
      <c r="Z6" s="29" t="s">
        <v>44</v>
      </c>
      <c r="AA6" s="29"/>
      <c r="AB6" s="31" t="str">
        <f t="shared" si="2"/>
        <v>GSE71972_VAL_F_YNG_ACT_LEA_HLY_IMM</v>
      </c>
    </row>
    <row r="7" spans="1:32" s="31" customFormat="1" ht="13" x14ac:dyDescent="0.2">
      <c r="A7" s="26" t="s">
        <v>46</v>
      </c>
      <c r="B7" s="27" t="s">
        <v>5</v>
      </c>
      <c r="C7" s="28">
        <v>4</v>
      </c>
      <c r="D7" s="29" t="s">
        <v>25</v>
      </c>
      <c r="E7" s="28">
        <v>23</v>
      </c>
      <c r="F7" s="30">
        <v>23.7</v>
      </c>
      <c r="G7" s="29" t="s">
        <v>123</v>
      </c>
      <c r="H7" s="27" t="s">
        <v>190</v>
      </c>
      <c r="I7" s="30"/>
      <c r="J7" s="33" t="s">
        <v>29</v>
      </c>
      <c r="K7" s="30" t="s">
        <v>147</v>
      </c>
      <c r="L7" s="27" t="s">
        <v>90</v>
      </c>
      <c r="M7" s="29">
        <v>60</v>
      </c>
      <c r="N7" s="29">
        <v>180</v>
      </c>
      <c r="O7" s="30">
        <f t="shared" si="0"/>
        <v>4</v>
      </c>
      <c r="P7" s="31" t="s">
        <v>81</v>
      </c>
      <c r="Q7" s="27" t="s">
        <v>141</v>
      </c>
      <c r="R7" s="31" t="s">
        <v>22</v>
      </c>
      <c r="S7" s="27"/>
      <c r="T7" s="29" t="s">
        <v>95</v>
      </c>
      <c r="U7" s="29" t="str">
        <f t="shared" si="1"/>
        <v>F</v>
      </c>
      <c r="V7" s="28" t="s">
        <v>33</v>
      </c>
      <c r="W7" s="30" t="s">
        <v>37</v>
      </c>
      <c r="X7" s="30" t="s">
        <v>170</v>
      </c>
      <c r="Y7" s="29" t="s">
        <v>38</v>
      </c>
      <c r="Z7" s="29" t="s">
        <v>43</v>
      </c>
      <c r="AA7" s="29"/>
      <c r="AB7" s="31" t="str">
        <f t="shared" si="2"/>
        <v>GSE71972_VAL_F_YNG_ACT_LEA_HLY_REC</v>
      </c>
    </row>
    <row r="8" spans="1:32" s="31" customFormat="1" ht="13" x14ac:dyDescent="0.2">
      <c r="A8" s="26" t="s">
        <v>46</v>
      </c>
      <c r="B8" s="27" t="s">
        <v>5</v>
      </c>
      <c r="C8" s="28">
        <v>4</v>
      </c>
      <c r="D8" s="29" t="s">
        <v>24</v>
      </c>
      <c r="E8" s="28">
        <v>23</v>
      </c>
      <c r="F8" s="30">
        <v>23.7</v>
      </c>
      <c r="G8" s="29" t="s">
        <v>123</v>
      </c>
      <c r="H8" s="27" t="s">
        <v>190</v>
      </c>
      <c r="I8" s="30"/>
      <c r="J8" s="33" t="s">
        <v>29</v>
      </c>
      <c r="K8" s="30" t="s">
        <v>147</v>
      </c>
      <c r="L8" s="27" t="s">
        <v>90</v>
      </c>
      <c r="M8" s="29">
        <v>60</v>
      </c>
      <c r="N8" s="29">
        <v>0</v>
      </c>
      <c r="O8" s="30">
        <f t="shared" si="0"/>
        <v>1</v>
      </c>
      <c r="P8" s="31" t="s">
        <v>81</v>
      </c>
      <c r="Q8" s="27" t="s">
        <v>141</v>
      </c>
      <c r="R8" s="31" t="s">
        <v>22</v>
      </c>
      <c r="S8" s="27"/>
      <c r="T8" s="29" t="s">
        <v>95</v>
      </c>
      <c r="U8" s="29" t="str">
        <f t="shared" si="1"/>
        <v>M</v>
      </c>
      <c r="V8" s="28" t="s">
        <v>33</v>
      </c>
      <c r="W8" s="30" t="s">
        <v>37</v>
      </c>
      <c r="X8" s="30" t="s">
        <v>170</v>
      </c>
      <c r="Y8" s="29" t="s">
        <v>38</v>
      </c>
      <c r="Z8" s="29" t="s">
        <v>44</v>
      </c>
      <c r="AA8" s="29"/>
      <c r="AB8" s="31" t="str">
        <f t="shared" si="2"/>
        <v>GSE71972_VAL_M_YNG_ACT_LEA_HLY_IMM</v>
      </c>
    </row>
    <row r="9" spans="1:32" s="31" customFormat="1" ht="13" x14ac:dyDescent="0.2">
      <c r="A9" s="26" t="s">
        <v>46</v>
      </c>
      <c r="B9" s="27" t="s">
        <v>5</v>
      </c>
      <c r="C9" s="28">
        <v>4</v>
      </c>
      <c r="D9" s="29" t="s">
        <v>24</v>
      </c>
      <c r="E9" s="28">
        <v>23</v>
      </c>
      <c r="F9" s="30">
        <v>23.7</v>
      </c>
      <c r="G9" s="29" t="s">
        <v>123</v>
      </c>
      <c r="H9" s="27" t="s">
        <v>190</v>
      </c>
      <c r="I9" s="30"/>
      <c r="J9" s="33" t="s">
        <v>29</v>
      </c>
      <c r="K9" s="30" t="s">
        <v>147</v>
      </c>
      <c r="L9" s="27" t="s">
        <v>90</v>
      </c>
      <c r="M9" s="29">
        <v>60</v>
      </c>
      <c r="N9" s="29">
        <v>180</v>
      </c>
      <c r="O9" s="30">
        <f t="shared" si="0"/>
        <v>4</v>
      </c>
      <c r="P9" s="31" t="s">
        <v>81</v>
      </c>
      <c r="Q9" s="27" t="s">
        <v>141</v>
      </c>
      <c r="R9" s="31" t="s">
        <v>22</v>
      </c>
      <c r="S9" s="27"/>
      <c r="T9" s="29" t="s">
        <v>95</v>
      </c>
      <c r="U9" s="29" t="str">
        <f t="shared" si="1"/>
        <v>M</v>
      </c>
      <c r="V9" s="28" t="s">
        <v>33</v>
      </c>
      <c r="W9" s="30" t="s">
        <v>37</v>
      </c>
      <c r="X9" s="30" t="s">
        <v>170</v>
      </c>
      <c r="Y9" s="29" t="s">
        <v>38</v>
      </c>
      <c r="Z9" s="29" t="s">
        <v>43</v>
      </c>
      <c r="AA9" s="29"/>
      <c r="AB9" s="31" t="str">
        <f t="shared" si="2"/>
        <v>GSE71972_VAL_M_YNG_ACT_LEA_HLY_REC</v>
      </c>
    </row>
    <row r="10" spans="1:32" s="31" customFormat="1" ht="13" x14ac:dyDescent="0.2">
      <c r="A10" s="26" t="s">
        <v>60</v>
      </c>
      <c r="B10" s="34" t="s">
        <v>8</v>
      </c>
      <c r="C10" s="28">
        <v>6</v>
      </c>
      <c r="D10" s="35" t="s">
        <v>24</v>
      </c>
      <c r="E10" s="28">
        <v>24.7</v>
      </c>
      <c r="F10" s="30">
        <v>24.2</v>
      </c>
      <c r="G10" s="29" t="s">
        <v>123</v>
      </c>
      <c r="H10" s="27" t="s">
        <v>61</v>
      </c>
      <c r="I10" s="30"/>
      <c r="J10" s="33" t="s">
        <v>29</v>
      </c>
      <c r="K10" s="30" t="s">
        <v>150</v>
      </c>
      <c r="L10" s="27" t="s">
        <v>137</v>
      </c>
      <c r="M10" s="29"/>
      <c r="N10" s="29">
        <v>240</v>
      </c>
      <c r="O10" s="30">
        <f t="shared" si="0"/>
        <v>4</v>
      </c>
      <c r="P10" s="31" t="s">
        <v>88</v>
      </c>
      <c r="Q10" s="32" t="s">
        <v>143</v>
      </c>
      <c r="R10" s="31" t="s">
        <v>20</v>
      </c>
      <c r="S10" s="27" t="s">
        <v>138</v>
      </c>
      <c r="T10" s="31" t="s">
        <v>97</v>
      </c>
      <c r="U10" s="31" t="str">
        <f>D10</f>
        <v>M</v>
      </c>
      <c r="V10" s="28" t="s">
        <v>33</v>
      </c>
      <c r="W10" s="30" t="s">
        <v>35</v>
      </c>
      <c r="X10" s="30" t="s">
        <v>170</v>
      </c>
      <c r="Y10" s="29" t="s">
        <v>38</v>
      </c>
      <c r="Z10" s="29" t="s">
        <v>43</v>
      </c>
      <c r="AA10" s="29" t="s">
        <v>119</v>
      </c>
      <c r="AB10" s="31" t="str">
        <f t="shared" ref="AB10:AB19" si="3">CONCATENATE(A10,"_",T10,"_",U10,"_",V10,"_",W10,"_",X10,"_",Y10,"_",Z10,"_",AA10)</f>
        <v>GSE24235_BIB_M_YNG_SED_LEA_HLY_REC_MIX</v>
      </c>
    </row>
    <row r="11" spans="1:32" s="36" customFormat="1" ht="13" x14ac:dyDescent="0.2">
      <c r="A11" s="26" t="s">
        <v>60</v>
      </c>
      <c r="B11" s="34" t="s">
        <v>8</v>
      </c>
      <c r="C11" s="28">
        <v>8</v>
      </c>
      <c r="D11" s="35" t="s">
        <v>25</v>
      </c>
      <c r="E11" s="28">
        <v>22.7</v>
      </c>
      <c r="F11" s="30">
        <v>23.7</v>
      </c>
      <c r="G11" s="29" t="s">
        <v>123</v>
      </c>
      <c r="H11" s="27" t="s">
        <v>61</v>
      </c>
      <c r="I11" s="30"/>
      <c r="J11" s="33" t="s">
        <v>29</v>
      </c>
      <c r="K11" s="30" t="s">
        <v>150</v>
      </c>
      <c r="L11" s="27" t="s">
        <v>137</v>
      </c>
      <c r="M11" s="29"/>
      <c r="N11" s="29">
        <v>240</v>
      </c>
      <c r="O11" s="30">
        <f t="shared" si="0"/>
        <v>4</v>
      </c>
      <c r="P11" s="31" t="s">
        <v>88</v>
      </c>
      <c r="Q11" s="32" t="s">
        <v>143</v>
      </c>
      <c r="R11" s="31" t="s">
        <v>20</v>
      </c>
      <c r="S11" s="27" t="s">
        <v>138</v>
      </c>
      <c r="T11" s="36" t="s">
        <v>97</v>
      </c>
      <c r="U11" s="31" t="str">
        <f>D11</f>
        <v>F</v>
      </c>
      <c r="V11" s="28" t="s">
        <v>33</v>
      </c>
      <c r="W11" s="30" t="s">
        <v>35</v>
      </c>
      <c r="X11" s="30" t="s">
        <v>170</v>
      </c>
      <c r="Y11" s="29" t="s">
        <v>38</v>
      </c>
      <c r="Z11" s="29" t="s">
        <v>43</v>
      </c>
      <c r="AA11" s="29" t="s">
        <v>119</v>
      </c>
      <c r="AB11" s="31" t="str">
        <f t="shared" si="3"/>
        <v>GSE24235_BIB_F_YNG_SED_LEA_HLY_REC_MIX</v>
      </c>
    </row>
    <row r="12" spans="1:32" s="31" customFormat="1" ht="13" x14ac:dyDescent="0.2">
      <c r="A12" s="26" t="s">
        <v>64</v>
      </c>
      <c r="B12" s="27" t="s">
        <v>5</v>
      </c>
      <c r="C12" s="28">
        <v>6</v>
      </c>
      <c r="D12" s="29" t="s">
        <v>25</v>
      </c>
      <c r="E12" s="28">
        <v>84</v>
      </c>
      <c r="F12" s="30">
        <v>25.6</v>
      </c>
      <c r="G12" s="35" t="s">
        <v>123</v>
      </c>
      <c r="H12" s="27" t="s">
        <v>4</v>
      </c>
      <c r="I12" s="30"/>
      <c r="J12" s="33" t="s">
        <v>30</v>
      </c>
      <c r="K12" s="30" t="s">
        <v>150</v>
      </c>
      <c r="L12" s="32" t="s">
        <v>127</v>
      </c>
      <c r="M12" s="29"/>
      <c r="N12" s="29">
        <v>240</v>
      </c>
      <c r="O12" s="30">
        <f t="shared" si="0"/>
        <v>4</v>
      </c>
      <c r="P12" s="31" t="s">
        <v>83</v>
      </c>
      <c r="Q12" s="32" t="s">
        <v>143</v>
      </c>
      <c r="R12" s="31" t="s">
        <v>20</v>
      </c>
      <c r="S12" s="27"/>
      <c r="T12" s="35" t="s">
        <v>95</v>
      </c>
      <c r="U12" s="35" t="str">
        <f t="shared" ref="U12:U19" si="4">D12</f>
        <v>F</v>
      </c>
      <c r="V12" s="28" t="s">
        <v>51</v>
      </c>
      <c r="W12" s="30" t="s">
        <v>35</v>
      </c>
      <c r="X12" s="30" t="s">
        <v>171</v>
      </c>
      <c r="Y12" s="29" t="s">
        <v>38</v>
      </c>
      <c r="Z12" s="29" t="s">
        <v>43</v>
      </c>
      <c r="AA12" s="35" t="s">
        <v>119</v>
      </c>
      <c r="AB12" s="31" t="str">
        <f t="shared" si="3"/>
        <v>GSE28422_VAL_F_ELD_SED_OWE_HLY_REC_MIX</v>
      </c>
    </row>
    <row r="13" spans="1:32" s="31" customFormat="1" ht="13" x14ac:dyDescent="0.2">
      <c r="A13" s="26" t="s">
        <v>64</v>
      </c>
      <c r="B13" s="27" t="s">
        <v>5</v>
      </c>
      <c r="C13" s="28">
        <v>6</v>
      </c>
      <c r="D13" s="29" t="s">
        <v>25</v>
      </c>
      <c r="E13" s="28">
        <v>84</v>
      </c>
      <c r="F13" s="30">
        <v>25.6</v>
      </c>
      <c r="G13" s="35" t="s">
        <v>123</v>
      </c>
      <c r="H13" s="27" t="s">
        <v>68</v>
      </c>
      <c r="I13" s="30"/>
      <c r="J13" s="33" t="s">
        <v>29</v>
      </c>
      <c r="K13" s="30" t="s">
        <v>150</v>
      </c>
      <c r="L13" s="32" t="s">
        <v>127</v>
      </c>
      <c r="M13" s="29"/>
      <c r="N13" s="29">
        <v>240</v>
      </c>
      <c r="O13" s="30">
        <f t="shared" si="0"/>
        <v>4</v>
      </c>
      <c r="P13" s="31" t="s">
        <v>83</v>
      </c>
      <c r="Q13" s="32" t="s">
        <v>143</v>
      </c>
      <c r="R13" s="31" t="s">
        <v>20</v>
      </c>
      <c r="S13" s="27"/>
      <c r="T13" s="35" t="s">
        <v>95</v>
      </c>
      <c r="U13" s="35" t="str">
        <f t="shared" si="4"/>
        <v>F</v>
      </c>
      <c r="V13" s="28" t="s">
        <v>51</v>
      </c>
      <c r="W13" s="30" t="s">
        <v>37</v>
      </c>
      <c r="X13" s="30" t="s">
        <v>171</v>
      </c>
      <c r="Y13" s="29" t="s">
        <v>38</v>
      </c>
      <c r="Z13" s="29" t="s">
        <v>43</v>
      </c>
      <c r="AA13" s="35" t="s">
        <v>119</v>
      </c>
      <c r="AB13" s="31" t="str">
        <f t="shared" si="3"/>
        <v>GSE28422_VAL_F_ELD_ACT_OWE_HLY_REC_MIX</v>
      </c>
    </row>
    <row r="14" spans="1:32" s="31" customFormat="1" ht="13" x14ac:dyDescent="0.2">
      <c r="A14" s="26" t="s">
        <v>64</v>
      </c>
      <c r="B14" s="27" t="s">
        <v>5</v>
      </c>
      <c r="C14" s="28">
        <v>7</v>
      </c>
      <c r="D14" s="29" t="s">
        <v>25</v>
      </c>
      <c r="E14" s="28">
        <v>25</v>
      </c>
      <c r="F14" s="30">
        <v>24.6</v>
      </c>
      <c r="G14" s="35" t="s">
        <v>123</v>
      </c>
      <c r="H14" s="27" t="s">
        <v>4</v>
      </c>
      <c r="I14" s="30"/>
      <c r="J14" s="33" t="s">
        <v>30</v>
      </c>
      <c r="K14" s="30" t="s">
        <v>150</v>
      </c>
      <c r="L14" s="32" t="s">
        <v>127</v>
      </c>
      <c r="M14" s="29"/>
      <c r="N14" s="29">
        <v>240</v>
      </c>
      <c r="O14" s="30">
        <f t="shared" si="0"/>
        <v>4</v>
      </c>
      <c r="P14" s="31" t="s">
        <v>83</v>
      </c>
      <c r="Q14" s="32" t="s">
        <v>143</v>
      </c>
      <c r="R14" s="31" t="s">
        <v>20</v>
      </c>
      <c r="S14" s="27"/>
      <c r="T14" s="35" t="s">
        <v>95</v>
      </c>
      <c r="U14" s="35" t="str">
        <f t="shared" si="4"/>
        <v>F</v>
      </c>
      <c r="V14" s="28" t="s">
        <v>33</v>
      </c>
      <c r="W14" s="30" t="s">
        <v>35</v>
      </c>
      <c r="X14" s="30" t="s">
        <v>170</v>
      </c>
      <c r="Y14" s="29" t="s">
        <v>38</v>
      </c>
      <c r="Z14" s="29" t="s">
        <v>43</v>
      </c>
      <c r="AA14" s="35" t="s">
        <v>119</v>
      </c>
      <c r="AB14" s="31" t="str">
        <f t="shared" si="3"/>
        <v>GSE28422_VAL_F_YNG_SED_LEA_HLY_REC_MIX</v>
      </c>
    </row>
    <row r="15" spans="1:32" s="31" customFormat="1" ht="13" x14ac:dyDescent="0.2">
      <c r="A15" s="26" t="s">
        <v>64</v>
      </c>
      <c r="B15" s="27" t="s">
        <v>5</v>
      </c>
      <c r="C15" s="28">
        <v>7</v>
      </c>
      <c r="D15" s="29" t="s">
        <v>25</v>
      </c>
      <c r="E15" s="28">
        <v>25</v>
      </c>
      <c r="F15" s="30">
        <v>24.6</v>
      </c>
      <c r="G15" s="35" t="s">
        <v>123</v>
      </c>
      <c r="H15" s="27" t="s">
        <v>68</v>
      </c>
      <c r="I15" s="30"/>
      <c r="J15" s="33" t="s">
        <v>29</v>
      </c>
      <c r="K15" s="30" t="s">
        <v>150</v>
      </c>
      <c r="L15" s="32" t="s">
        <v>127</v>
      </c>
      <c r="M15" s="29"/>
      <c r="N15" s="29">
        <v>240</v>
      </c>
      <c r="O15" s="30">
        <f t="shared" si="0"/>
        <v>4</v>
      </c>
      <c r="P15" s="31" t="s">
        <v>83</v>
      </c>
      <c r="Q15" s="32" t="s">
        <v>143</v>
      </c>
      <c r="R15" s="31" t="s">
        <v>20</v>
      </c>
      <c r="S15" s="27"/>
      <c r="T15" s="35" t="s">
        <v>95</v>
      </c>
      <c r="U15" s="35" t="str">
        <f t="shared" si="4"/>
        <v>F</v>
      </c>
      <c r="V15" s="28" t="s">
        <v>33</v>
      </c>
      <c r="W15" s="30" t="s">
        <v>37</v>
      </c>
      <c r="X15" s="30" t="s">
        <v>170</v>
      </c>
      <c r="Y15" s="29" t="s">
        <v>38</v>
      </c>
      <c r="Z15" s="29" t="s">
        <v>43</v>
      </c>
      <c r="AA15" s="35" t="s">
        <v>119</v>
      </c>
      <c r="AB15" s="31" t="str">
        <f t="shared" si="3"/>
        <v>GSE28422_VAL_F_YNG_ACT_LEA_HLY_REC_MIX</v>
      </c>
    </row>
    <row r="16" spans="1:32" s="31" customFormat="1" ht="13" x14ac:dyDescent="0.2">
      <c r="A16" s="26" t="s">
        <v>64</v>
      </c>
      <c r="B16" s="27" t="s">
        <v>5</v>
      </c>
      <c r="C16" s="28">
        <v>6</v>
      </c>
      <c r="D16" s="29" t="s">
        <v>24</v>
      </c>
      <c r="E16" s="28">
        <v>84</v>
      </c>
      <c r="F16" s="30">
        <v>25.6</v>
      </c>
      <c r="G16" s="35" t="s">
        <v>123</v>
      </c>
      <c r="H16" s="27" t="s">
        <v>4</v>
      </c>
      <c r="I16" s="30"/>
      <c r="J16" s="33" t="s">
        <v>30</v>
      </c>
      <c r="K16" s="30" t="s">
        <v>150</v>
      </c>
      <c r="L16" s="32" t="s">
        <v>127</v>
      </c>
      <c r="M16" s="29"/>
      <c r="N16" s="29">
        <v>240</v>
      </c>
      <c r="O16" s="30">
        <f t="shared" si="0"/>
        <v>4</v>
      </c>
      <c r="P16" s="31" t="s">
        <v>83</v>
      </c>
      <c r="Q16" s="32" t="s">
        <v>143</v>
      </c>
      <c r="R16" s="31" t="s">
        <v>20</v>
      </c>
      <c r="S16" s="27"/>
      <c r="T16" s="35" t="s">
        <v>95</v>
      </c>
      <c r="U16" s="35" t="str">
        <f t="shared" si="4"/>
        <v>M</v>
      </c>
      <c r="V16" s="28" t="s">
        <v>51</v>
      </c>
      <c r="W16" s="30" t="s">
        <v>35</v>
      </c>
      <c r="X16" s="30" t="s">
        <v>171</v>
      </c>
      <c r="Y16" s="29" t="s">
        <v>38</v>
      </c>
      <c r="Z16" s="29" t="s">
        <v>43</v>
      </c>
      <c r="AA16" s="35" t="s">
        <v>119</v>
      </c>
      <c r="AB16" s="31" t="str">
        <f t="shared" si="3"/>
        <v>GSE28422_VAL_M_ELD_SED_OWE_HLY_REC_MIX</v>
      </c>
    </row>
    <row r="17" spans="1:31" s="31" customFormat="1" ht="13" x14ac:dyDescent="0.2">
      <c r="A17" s="26" t="s">
        <v>64</v>
      </c>
      <c r="B17" s="27" t="s">
        <v>5</v>
      </c>
      <c r="C17" s="28">
        <v>6</v>
      </c>
      <c r="D17" s="29" t="s">
        <v>24</v>
      </c>
      <c r="E17" s="28">
        <v>84</v>
      </c>
      <c r="F17" s="30">
        <v>25.6</v>
      </c>
      <c r="G17" s="35" t="s">
        <v>123</v>
      </c>
      <c r="H17" s="27" t="s">
        <v>68</v>
      </c>
      <c r="I17" s="30"/>
      <c r="J17" s="33" t="s">
        <v>29</v>
      </c>
      <c r="K17" s="30" t="s">
        <v>150</v>
      </c>
      <c r="L17" s="32" t="s">
        <v>127</v>
      </c>
      <c r="M17" s="29"/>
      <c r="N17" s="29">
        <v>240</v>
      </c>
      <c r="O17" s="30">
        <f t="shared" si="0"/>
        <v>4</v>
      </c>
      <c r="P17" s="31" t="s">
        <v>83</v>
      </c>
      <c r="Q17" s="32" t="s">
        <v>143</v>
      </c>
      <c r="R17" s="31" t="s">
        <v>20</v>
      </c>
      <c r="S17" s="27"/>
      <c r="T17" s="35" t="s">
        <v>95</v>
      </c>
      <c r="U17" s="35" t="str">
        <f t="shared" si="4"/>
        <v>M</v>
      </c>
      <c r="V17" s="28" t="s">
        <v>51</v>
      </c>
      <c r="W17" s="30" t="s">
        <v>37</v>
      </c>
      <c r="X17" s="30" t="s">
        <v>171</v>
      </c>
      <c r="Y17" s="29" t="s">
        <v>38</v>
      </c>
      <c r="Z17" s="29" t="s">
        <v>43</v>
      </c>
      <c r="AA17" s="35" t="s">
        <v>119</v>
      </c>
      <c r="AB17" s="31" t="str">
        <f t="shared" si="3"/>
        <v>GSE28422_VAL_M_ELD_ACT_OWE_HLY_REC_MIX</v>
      </c>
    </row>
    <row r="18" spans="1:31" s="31" customFormat="1" ht="13" x14ac:dyDescent="0.2">
      <c r="A18" s="26" t="s">
        <v>64</v>
      </c>
      <c r="B18" s="27" t="s">
        <v>5</v>
      </c>
      <c r="C18" s="28">
        <v>8</v>
      </c>
      <c r="D18" s="29" t="s">
        <v>24</v>
      </c>
      <c r="E18" s="28">
        <v>25</v>
      </c>
      <c r="F18" s="30">
        <v>24.6</v>
      </c>
      <c r="G18" s="35" t="s">
        <v>123</v>
      </c>
      <c r="H18" s="27" t="s">
        <v>4</v>
      </c>
      <c r="I18" s="30"/>
      <c r="J18" s="33" t="s">
        <v>30</v>
      </c>
      <c r="K18" s="30" t="s">
        <v>150</v>
      </c>
      <c r="L18" s="32" t="s">
        <v>127</v>
      </c>
      <c r="M18" s="29"/>
      <c r="N18" s="29">
        <v>240</v>
      </c>
      <c r="O18" s="30">
        <f t="shared" si="0"/>
        <v>4</v>
      </c>
      <c r="P18" s="31" t="s">
        <v>83</v>
      </c>
      <c r="Q18" s="32" t="s">
        <v>143</v>
      </c>
      <c r="R18" s="31" t="s">
        <v>20</v>
      </c>
      <c r="S18" s="27"/>
      <c r="T18" s="35" t="s">
        <v>95</v>
      </c>
      <c r="U18" s="35" t="str">
        <f t="shared" si="4"/>
        <v>M</v>
      </c>
      <c r="V18" s="28" t="s">
        <v>33</v>
      </c>
      <c r="W18" s="30" t="s">
        <v>35</v>
      </c>
      <c r="X18" s="30" t="s">
        <v>170</v>
      </c>
      <c r="Y18" s="29" t="s">
        <v>38</v>
      </c>
      <c r="Z18" s="29" t="s">
        <v>43</v>
      </c>
      <c r="AA18" s="35" t="s">
        <v>119</v>
      </c>
      <c r="AB18" s="31" t="str">
        <f t="shared" si="3"/>
        <v>GSE28422_VAL_M_YNG_SED_LEA_HLY_REC_MIX</v>
      </c>
    </row>
    <row r="19" spans="1:31" s="31" customFormat="1" ht="13" x14ac:dyDescent="0.2">
      <c r="A19" s="26" t="s">
        <v>64</v>
      </c>
      <c r="B19" s="27" t="s">
        <v>5</v>
      </c>
      <c r="C19" s="28">
        <v>8</v>
      </c>
      <c r="D19" s="29" t="s">
        <v>24</v>
      </c>
      <c r="E19" s="28">
        <v>25</v>
      </c>
      <c r="F19" s="30">
        <v>24.6</v>
      </c>
      <c r="G19" s="35" t="s">
        <v>123</v>
      </c>
      <c r="H19" s="27" t="s">
        <v>68</v>
      </c>
      <c r="I19" s="30"/>
      <c r="J19" s="33" t="s">
        <v>29</v>
      </c>
      <c r="K19" s="30" t="s">
        <v>150</v>
      </c>
      <c r="L19" s="32" t="s">
        <v>127</v>
      </c>
      <c r="M19" s="29"/>
      <c r="N19" s="29">
        <v>240</v>
      </c>
      <c r="O19" s="30">
        <f t="shared" si="0"/>
        <v>4</v>
      </c>
      <c r="P19" s="31" t="s">
        <v>83</v>
      </c>
      <c r="Q19" s="32" t="s">
        <v>143</v>
      </c>
      <c r="R19" s="31" t="s">
        <v>20</v>
      </c>
      <c r="S19" s="27"/>
      <c r="T19" s="35" t="s">
        <v>95</v>
      </c>
      <c r="U19" s="35" t="str">
        <f t="shared" si="4"/>
        <v>M</v>
      </c>
      <c r="V19" s="28" t="s">
        <v>33</v>
      </c>
      <c r="W19" s="30" t="s">
        <v>37</v>
      </c>
      <c r="X19" s="30" t="s">
        <v>170</v>
      </c>
      <c r="Y19" s="29" t="s">
        <v>38</v>
      </c>
      <c r="Z19" s="29" t="s">
        <v>43</v>
      </c>
      <c r="AA19" s="35" t="s">
        <v>119</v>
      </c>
      <c r="AB19" s="31" t="str">
        <f t="shared" si="3"/>
        <v>GSE28422_VAL_M_YNG_ACT_LEA_HLY_REC_MIX</v>
      </c>
    </row>
    <row r="20" spans="1:31" s="31" customFormat="1" ht="26" x14ac:dyDescent="0.15">
      <c r="A20" s="37" t="s">
        <v>253</v>
      </c>
      <c r="B20" s="38" t="s">
        <v>5</v>
      </c>
      <c r="C20" s="35">
        <v>7</v>
      </c>
      <c r="D20" s="35" t="s">
        <v>250</v>
      </c>
      <c r="E20" s="39" t="s">
        <v>252</v>
      </c>
      <c r="F20" s="40"/>
      <c r="G20" s="41" t="s">
        <v>251</v>
      </c>
      <c r="I20" s="40"/>
      <c r="J20" s="40"/>
      <c r="K20" s="30" t="s">
        <v>255</v>
      </c>
      <c r="L20" s="35" t="s">
        <v>256</v>
      </c>
      <c r="M20" s="35"/>
      <c r="N20" s="29" t="s">
        <v>257</v>
      </c>
      <c r="O20" s="29"/>
      <c r="Q20" s="42" t="s">
        <v>258</v>
      </c>
      <c r="R20" s="29"/>
      <c r="S20" s="29"/>
      <c r="T20" s="39"/>
      <c r="U20" s="40"/>
      <c r="V20" s="35"/>
      <c r="W20" s="35"/>
      <c r="X20" s="35"/>
      <c r="Y20" s="35"/>
      <c r="AE20" s="31" t="s">
        <v>259</v>
      </c>
    </row>
    <row r="21" spans="1:31" s="31" customFormat="1" ht="26" x14ac:dyDescent="0.15">
      <c r="A21" s="37" t="s">
        <v>253</v>
      </c>
      <c r="B21" s="38" t="s">
        <v>5</v>
      </c>
      <c r="C21" s="35">
        <v>7</v>
      </c>
      <c r="D21" s="35" t="s">
        <v>254</v>
      </c>
      <c r="E21" s="39" t="s">
        <v>252</v>
      </c>
      <c r="F21" s="40"/>
      <c r="G21" s="41" t="s">
        <v>251</v>
      </c>
      <c r="I21" s="40"/>
      <c r="J21" s="40"/>
      <c r="K21" s="30" t="s">
        <v>255</v>
      </c>
      <c r="L21" s="35" t="s">
        <v>256</v>
      </c>
      <c r="M21" s="35"/>
      <c r="N21" s="29" t="s">
        <v>257</v>
      </c>
      <c r="O21" s="29"/>
      <c r="Q21" s="42" t="s">
        <v>258</v>
      </c>
      <c r="R21" s="29"/>
      <c r="S21" s="29"/>
      <c r="T21" s="39"/>
      <c r="U21" s="40"/>
      <c r="V21" s="35"/>
      <c r="W21" s="35"/>
      <c r="X21" s="35"/>
      <c r="Y21" s="35"/>
      <c r="AE21" s="31" t="s">
        <v>259</v>
      </c>
    </row>
    <row r="22" spans="1:31" x14ac:dyDescent="0.15">
      <c r="K22" s="8"/>
      <c r="L22" s="8"/>
      <c r="N22" s="13"/>
      <c r="O22" s="13"/>
      <c r="R22" s="13"/>
      <c r="S22" s="13"/>
      <c r="T22" s="9"/>
      <c r="U22" s="10"/>
      <c r="V22" s="8"/>
      <c r="W22" s="8"/>
      <c r="X22" s="8"/>
      <c r="Z22" s="11"/>
      <c r="AA22" s="11"/>
    </row>
    <row r="23" spans="1:31" x14ac:dyDescent="0.15">
      <c r="K23" s="8"/>
      <c r="L23" s="8"/>
      <c r="N23" s="13"/>
      <c r="O23" s="13"/>
      <c r="R23" s="13"/>
      <c r="S23" s="13"/>
      <c r="T23" s="9"/>
      <c r="U23" s="10"/>
      <c r="V23" s="8"/>
      <c r="W23" s="8"/>
      <c r="X23" s="8"/>
      <c r="Z23" s="11"/>
      <c r="AA23" s="11"/>
    </row>
    <row r="24" spans="1:31" x14ac:dyDescent="0.15">
      <c r="K24" s="8"/>
      <c r="L24" s="8"/>
      <c r="N24" s="13"/>
      <c r="O24" s="13"/>
      <c r="R24" s="13"/>
      <c r="S24" s="13"/>
      <c r="T24" s="9"/>
      <c r="U24" s="10"/>
      <c r="V24" s="8"/>
      <c r="W24" s="8"/>
      <c r="X24" s="8"/>
      <c r="Z24" s="11"/>
      <c r="AA24" s="11"/>
    </row>
    <row r="25" spans="1:31" x14ac:dyDescent="0.15">
      <c r="K25" s="8"/>
      <c r="L25" s="8"/>
      <c r="N25" s="13"/>
      <c r="O25" s="13"/>
      <c r="R25" s="13"/>
      <c r="S25" s="13"/>
      <c r="T25" s="9"/>
      <c r="U25" s="10"/>
      <c r="V25" s="8"/>
      <c r="W25" s="8"/>
      <c r="X25" s="8"/>
      <c r="Z25" s="11"/>
      <c r="AA25" s="11"/>
    </row>
    <row r="26" spans="1:31" x14ac:dyDescent="0.15">
      <c r="K26" s="8"/>
      <c r="L26" s="8"/>
      <c r="N26" s="13"/>
      <c r="O26" s="13"/>
      <c r="R26" s="13"/>
      <c r="S26" s="13"/>
      <c r="T26" s="9"/>
      <c r="U26" s="10"/>
      <c r="V26" s="8"/>
      <c r="W26" s="8"/>
      <c r="X26" s="8"/>
      <c r="Z26" s="11"/>
      <c r="AA26" s="11"/>
    </row>
    <row r="27" spans="1:31" x14ac:dyDescent="0.15">
      <c r="K27" s="8"/>
      <c r="L27" s="8"/>
      <c r="N27" s="13"/>
      <c r="O27" s="13"/>
      <c r="R27" s="13"/>
      <c r="S27" s="13"/>
      <c r="T27" s="9"/>
      <c r="U27" s="10"/>
      <c r="V27" s="8"/>
      <c r="W27" s="8"/>
      <c r="X27" s="8"/>
      <c r="Z27" s="11"/>
      <c r="AA27" s="11"/>
    </row>
    <row r="28" spans="1:31" x14ac:dyDescent="0.15">
      <c r="K28" s="8"/>
      <c r="L28" s="8"/>
      <c r="N28" s="13"/>
      <c r="O28" s="13"/>
      <c r="R28" s="13"/>
      <c r="S28" s="13"/>
      <c r="T28" s="9"/>
      <c r="U28" s="10"/>
      <c r="V28" s="8"/>
      <c r="W28" s="8"/>
      <c r="X28" s="8"/>
      <c r="Z28" s="11"/>
      <c r="AA28" s="11"/>
    </row>
    <row r="29" spans="1:31" x14ac:dyDescent="0.15">
      <c r="K29" s="8"/>
      <c r="L29" s="8"/>
      <c r="N29" s="13"/>
      <c r="O29" s="13"/>
      <c r="R29" s="13"/>
      <c r="S29" s="13"/>
      <c r="T29" s="9"/>
      <c r="U29" s="10"/>
      <c r="V29" s="8"/>
      <c r="W29" s="8"/>
      <c r="X29" s="8"/>
      <c r="Z29" s="11"/>
      <c r="AA29" s="11"/>
    </row>
    <row r="30" spans="1:31" x14ac:dyDescent="0.15">
      <c r="K30" s="8"/>
      <c r="L30" s="8"/>
      <c r="N30" s="13"/>
      <c r="O30" s="13"/>
      <c r="R30" s="13"/>
      <c r="S30" s="13"/>
      <c r="T30" s="9"/>
      <c r="U30" s="10"/>
      <c r="V30" s="8"/>
      <c r="W30" s="8"/>
      <c r="X30" s="8"/>
      <c r="Z30" s="11"/>
      <c r="AA30" s="11"/>
    </row>
    <row r="31" spans="1:31" x14ac:dyDescent="0.15">
      <c r="K31" s="8"/>
      <c r="L31" s="8"/>
      <c r="N31" s="13"/>
      <c r="O31" s="13"/>
      <c r="R31" s="13"/>
      <c r="S31" s="13"/>
      <c r="T31" s="9"/>
      <c r="U31" s="10"/>
      <c r="V31" s="8"/>
      <c r="W31" s="8"/>
      <c r="X31" s="8"/>
      <c r="Z31" s="11"/>
      <c r="AA31" s="11"/>
    </row>
    <row r="32" spans="1:31" x14ac:dyDescent="0.15">
      <c r="K32" s="8"/>
      <c r="L32" s="8"/>
      <c r="N32" s="13"/>
      <c r="O32" s="13"/>
      <c r="R32" s="13"/>
      <c r="S32" s="13"/>
      <c r="T32" s="9"/>
      <c r="U32" s="10"/>
      <c r="V32" s="8"/>
      <c r="W32" s="8"/>
      <c r="X32" s="8"/>
      <c r="Z32" s="11"/>
      <c r="AA32" s="11"/>
    </row>
    <row r="33" spans="11:27" x14ac:dyDescent="0.15">
      <c r="K33" s="8"/>
      <c r="L33" s="8"/>
      <c r="N33" s="13"/>
      <c r="O33" s="13"/>
      <c r="R33" s="13"/>
      <c r="S33" s="13"/>
      <c r="T33" s="9"/>
      <c r="U33" s="10"/>
      <c r="V33" s="8"/>
      <c r="W33" s="8"/>
      <c r="X33" s="8"/>
      <c r="Z33" s="11"/>
      <c r="AA33" s="11"/>
    </row>
    <row r="34" spans="11:27" x14ac:dyDescent="0.15">
      <c r="K34" s="8"/>
      <c r="L34" s="8"/>
      <c r="N34" s="13"/>
      <c r="O34" s="13"/>
      <c r="R34" s="13"/>
      <c r="S34" s="13"/>
      <c r="T34" s="9"/>
      <c r="U34" s="10"/>
      <c r="V34" s="8"/>
      <c r="W34" s="8"/>
      <c r="X34" s="8"/>
      <c r="Z34" s="11"/>
      <c r="AA34" s="11"/>
    </row>
    <row r="35" spans="11:27" x14ac:dyDescent="0.15">
      <c r="K35" s="8"/>
      <c r="L35" s="8"/>
      <c r="N35" s="13"/>
      <c r="O35" s="13"/>
      <c r="R35" s="13"/>
      <c r="S35" s="13"/>
      <c r="T35" s="9"/>
      <c r="U35" s="10"/>
      <c r="V35" s="8"/>
      <c r="W35" s="8"/>
      <c r="X35" s="8"/>
      <c r="Z35" s="11"/>
      <c r="AA35" s="11"/>
    </row>
    <row r="36" spans="11:27" x14ac:dyDescent="0.15">
      <c r="K36" s="8"/>
      <c r="L36" s="8"/>
      <c r="N36" s="13"/>
      <c r="O36" s="13"/>
      <c r="R36" s="13"/>
      <c r="S36" s="13"/>
      <c r="T36" s="9"/>
      <c r="U36" s="10"/>
      <c r="V36" s="8"/>
      <c r="W36" s="8"/>
      <c r="X36" s="8"/>
      <c r="Z36" s="11"/>
      <c r="AA36" s="11"/>
    </row>
    <row r="37" spans="11:27" x14ac:dyDescent="0.15">
      <c r="K37" s="8"/>
      <c r="L37" s="8"/>
      <c r="N37" s="13"/>
      <c r="O37" s="13"/>
      <c r="R37" s="13"/>
      <c r="S37" s="13"/>
      <c r="T37" s="9"/>
      <c r="U37" s="10"/>
      <c r="V37" s="8"/>
      <c r="W37" s="8"/>
      <c r="X37" s="8"/>
      <c r="Z37" s="11"/>
      <c r="AA37" s="11"/>
    </row>
    <row r="38" spans="11:27" x14ac:dyDescent="0.15">
      <c r="K38" s="8"/>
      <c r="L38" s="8"/>
      <c r="N38" s="13"/>
      <c r="O38" s="13"/>
      <c r="R38" s="13"/>
      <c r="S38" s="13"/>
      <c r="T38" s="9"/>
      <c r="U38" s="10"/>
      <c r="V38" s="8"/>
      <c r="W38" s="8"/>
      <c r="X38" s="8"/>
      <c r="Z38" s="11"/>
      <c r="AA38" s="11"/>
    </row>
    <row r="39" spans="11:27" x14ac:dyDescent="0.15">
      <c r="K39" s="8"/>
      <c r="L39" s="8"/>
      <c r="N39" s="13"/>
      <c r="O39" s="13"/>
      <c r="R39" s="13"/>
      <c r="S39" s="13"/>
      <c r="T39" s="9"/>
      <c r="U39" s="10"/>
      <c r="V39" s="8"/>
      <c r="W39" s="8"/>
      <c r="X39" s="8"/>
      <c r="Z39" s="11"/>
      <c r="AA39" s="11"/>
    </row>
    <row r="40" spans="11:27" x14ac:dyDescent="0.15">
      <c r="K40" s="8"/>
      <c r="L40" s="8"/>
      <c r="N40" s="13"/>
      <c r="O40" s="13"/>
      <c r="R40" s="13"/>
      <c r="S40" s="13"/>
      <c r="T40" s="9"/>
      <c r="U40" s="10"/>
      <c r="V40" s="8"/>
      <c r="W40" s="8"/>
      <c r="X40" s="8"/>
      <c r="Z40" s="11"/>
      <c r="AA40" s="11"/>
    </row>
    <row r="41" spans="11:27" x14ac:dyDescent="0.15">
      <c r="K41" s="8"/>
      <c r="L41" s="8"/>
      <c r="N41" s="13"/>
      <c r="O41" s="13"/>
      <c r="R41" s="13"/>
      <c r="S41" s="13"/>
      <c r="T41" s="9"/>
      <c r="U41" s="10"/>
      <c r="V41" s="8"/>
      <c r="W41" s="8"/>
      <c r="X41" s="8"/>
      <c r="Z41" s="11"/>
      <c r="AA41" s="11"/>
    </row>
    <row r="42" spans="11:27" x14ac:dyDescent="0.15">
      <c r="K42" s="8"/>
      <c r="L42" s="8"/>
      <c r="N42" s="13"/>
      <c r="O42" s="13"/>
      <c r="R42" s="13"/>
      <c r="S42" s="13"/>
      <c r="T42" s="9"/>
      <c r="U42" s="10"/>
      <c r="V42" s="8"/>
      <c r="W42" s="8"/>
      <c r="X42" s="8"/>
      <c r="Z42" s="11"/>
      <c r="AA42" s="11"/>
    </row>
    <row r="43" spans="11:27" x14ac:dyDescent="0.15">
      <c r="K43" s="8"/>
      <c r="L43" s="8"/>
      <c r="N43" s="13"/>
      <c r="O43" s="13"/>
      <c r="R43" s="13"/>
      <c r="S43" s="13"/>
      <c r="T43" s="9"/>
      <c r="U43" s="10"/>
      <c r="V43" s="8"/>
      <c r="W43" s="8"/>
      <c r="X43" s="8"/>
      <c r="Z43" s="11"/>
      <c r="AA43" s="11"/>
    </row>
    <row r="44" spans="11:27" x14ac:dyDescent="0.15">
      <c r="K44" s="8"/>
      <c r="L44" s="8"/>
      <c r="N44" s="13"/>
      <c r="O44" s="13"/>
      <c r="R44" s="13"/>
      <c r="S44" s="13"/>
      <c r="T44" s="9"/>
      <c r="U44" s="10"/>
      <c r="V44" s="8"/>
      <c r="W44" s="8"/>
      <c r="X44" s="8"/>
      <c r="Z44" s="11"/>
      <c r="AA44" s="11"/>
    </row>
    <row r="45" spans="11:27" x14ac:dyDescent="0.15">
      <c r="K45" s="8"/>
      <c r="L45" s="8"/>
      <c r="N45" s="13"/>
      <c r="O45" s="13"/>
      <c r="R45" s="13"/>
      <c r="S45" s="13"/>
      <c r="T45" s="9"/>
      <c r="U45" s="10"/>
      <c r="V45" s="8"/>
      <c r="W45" s="8"/>
      <c r="X45" s="8"/>
      <c r="Z45" s="11"/>
      <c r="AA45" s="11"/>
    </row>
    <row r="46" spans="11:27" x14ac:dyDescent="0.15">
      <c r="K46" s="8"/>
      <c r="L46" s="8"/>
      <c r="N46" s="13"/>
      <c r="O46" s="13"/>
      <c r="R46" s="13"/>
      <c r="S46" s="13"/>
      <c r="T46" s="9"/>
      <c r="U46" s="10"/>
      <c r="V46" s="8"/>
      <c r="W46" s="8"/>
      <c r="X46" s="8"/>
      <c r="Z46" s="11"/>
      <c r="AA46" s="11"/>
    </row>
    <row r="47" spans="11:27" x14ac:dyDescent="0.15">
      <c r="K47" s="8"/>
      <c r="L47" s="8"/>
      <c r="N47" s="13"/>
      <c r="O47" s="13"/>
      <c r="R47" s="13"/>
      <c r="S47" s="13"/>
      <c r="T47" s="9"/>
      <c r="U47" s="10"/>
      <c r="V47" s="8"/>
      <c r="W47" s="8"/>
      <c r="X47" s="8"/>
      <c r="Z47" s="11"/>
      <c r="AA47" s="11"/>
    </row>
    <row r="48" spans="11:27" x14ac:dyDescent="0.15">
      <c r="K48" s="8"/>
      <c r="L48" s="8"/>
      <c r="N48" s="13"/>
      <c r="O48" s="13"/>
      <c r="R48" s="13"/>
      <c r="S48" s="13"/>
      <c r="T48" s="9"/>
      <c r="U48" s="10"/>
      <c r="V48" s="8"/>
      <c r="W48" s="8"/>
      <c r="X48" s="8"/>
      <c r="Z48" s="11"/>
      <c r="AA48" s="11"/>
    </row>
    <row r="49" spans="11:27" x14ac:dyDescent="0.15">
      <c r="K49" s="8"/>
      <c r="L49" s="8"/>
      <c r="N49" s="13"/>
      <c r="O49" s="13"/>
      <c r="R49" s="13"/>
      <c r="S49" s="13"/>
      <c r="T49" s="9"/>
      <c r="U49" s="10"/>
      <c r="V49" s="8"/>
      <c r="W49" s="8"/>
      <c r="X49" s="8"/>
      <c r="Z49" s="11"/>
      <c r="AA49" s="11"/>
    </row>
    <row r="50" spans="11:27" x14ac:dyDescent="0.15">
      <c r="K50" s="8"/>
      <c r="L50" s="8"/>
      <c r="N50" s="13"/>
      <c r="O50" s="13"/>
      <c r="R50" s="13"/>
      <c r="S50" s="13"/>
      <c r="T50" s="9"/>
      <c r="U50" s="10"/>
      <c r="V50" s="8"/>
      <c r="W50" s="8"/>
      <c r="X50" s="8"/>
      <c r="Z50" s="11"/>
      <c r="AA50" s="11"/>
    </row>
    <row r="51" spans="11:27" x14ac:dyDescent="0.15">
      <c r="K51" s="8"/>
      <c r="L51" s="8"/>
      <c r="N51" s="13"/>
      <c r="O51" s="13"/>
      <c r="R51" s="13"/>
      <c r="S51" s="13"/>
      <c r="T51" s="9"/>
      <c r="U51" s="10"/>
      <c r="V51" s="8"/>
      <c r="W51" s="8"/>
      <c r="X51" s="8"/>
      <c r="Z51" s="11"/>
      <c r="AA51" s="11"/>
    </row>
    <row r="52" spans="11:27" x14ac:dyDescent="0.15">
      <c r="K52" s="8"/>
      <c r="L52" s="8"/>
      <c r="N52" s="13"/>
      <c r="O52" s="13"/>
      <c r="R52" s="13"/>
      <c r="S52" s="13"/>
      <c r="T52" s="9"/>
      <c r="U52" s="10"/>
      <c r="V52" s="8"/>
      <c r="W52" s="8"/>
      <c r="X52" s="8"/>
      <c r="Z52" s="11"/>
      <c r="AA52" s="11"/>
    </row>
    <row r="53" spans="11:27" x14ac:dyDescent="0.15">
      <c r="K53" s="8"/>
      <c r="L53" s="8"/>
      <c r="N53" s="13"/>
      <c r="O53" s="13"/>
      <c r="R53" s="13"/>
      <c r="S53" s="13"/>
      <c r="T53" s="9"/>
      <c r="U53" s="10"/>
      <c r="V53" s="8"/>
      <c r="W53" s="8"/>
      <c r="X53" s="8"/>
      <c r="Z53" s="11"/>
      <c r="AA53" s="11"/>
    </row>
    <row r="54" spans="11:27" x14ac:dyDescent="0.15">
      <c r="K54" s="8"/>
      <c r="L54" s="8"/>
      <c r="N54" s="13"/>
      <c r="O54" s="13"/>
      <c r="R54" s="13"/>
      <c r="S54" s="13"/>
      <c r="T54" s="9"/>
      <c r="U54" s="10"/>
      <c r="V54" s="8"/>
      <c r="W54" s="8"/>
      <c r="X54" s="8"/>
      <c r="Z54" s="11"/>
      <c r="AA54" s="11"/>
    </row>
    <row r="55" spans="11:27" x14ac:dyDescent="0.15">
      <c r="K55" s="8"/>
      <c r="L55" s="8"/>
      <c r="N55" s="13"/>
      <c r="O55" s="13"/>
      <c r="R55" s="13"/>
      <c r="S55" s="13"/>
      <c r="T55" s="9"/>
      <c r="U55" s="10"/>
      <c r="V55" s="8"/>
      <c r="W55" s="8"/>
      <c r="X55" s="8"/>
      <c r="Z55" s="11"/>
      <c r="AA55" s="11"/>
    </row>
    <row r="56" spans="11:27" x14ac:dyDescent="0.15">
      <c r="K56" s="8"/>
      <c r="L56" s="8"/>
      <c r="N56" s="13"/>
      <c r="O56" s="13"/>
      <c r="R56" s="13"/>
      <c r="S56" s="13"/>
      <c r="T56" s="9"/>
      <c r="U56" s="10"/>
      <c r="V56" s="8"/>
      <c r="W56" s="8"/>
      <c r="X56" s="8"/>
      <c r="Z56" s="11"/>
      <c r="AA56" s="11"/>
    </row>
    <row r="57" spans="11:27" x14ac:dyDescent="0.15">
      <c r="K57" s="8"/>
      <c r="L57" s="8"/>
      <c r="N57" s="13"/>
      <c r="O57" s="13"/>
      <c r="R57" s="13"/>
      <c r="S57" s="13"/>
      <c r="T57" s="9"/>
      <c r="U57" s="10"/>
      <c r="V57" s="8"/>
      <c r="W57" s="8"/>
      <c r="X57" s="8"/>
      <c r="Z57" s="11"/>
      <c r="AA57" s="11"/>
    </row>
    <row r="58" spans="11:27" x14ac:dyDescent="0.15">
      <c r="K58" s="8"/>
      <c r="L58" s="8"/>
      <c r="N58" s="13"/>
      <c r="O58" s="13"/>
      <c r="R58" s="13"/>
      <c r="S58" s="13"/>
      <c r="T58" s="9"/>
      <c r="U58" s="10"/>
      <c r="V58" s="8"/>
      <c r="W58" s="8"/>
      <c r="X58" s="8"/>
      <c r="Z58" s="11"/>
      <c r="AA58" s="11"/>
    </row>
    <row r="59" spans="11:27" x14ac:dyDescent="0.15">
      <c r="K59" s="8"/>
      <c r="L59" s="8"/>
      <c r="N59" s="13"/>
      <c r="O59" s="13"/>
      <c r="R59" s="13"/>
      <c r="S59" s="13"/>
      <c r="T59" s="9"/>
      <c r="U59" s="10"/>
      <c r="V59" s="8"/>
      <c r="W59" s="8"/>
      <c r="X59" s="8"/>
      <c r="Z59" s="11"/>
      <c r="AA59" s="11"/>
    </row>
    <row r="60" spans="11:27" x14ac:dyDescent="0.15">
      <c r="K60" s="8"/>
      <c r="L60" s="8"/>
      <c r="N60" s="13"/>
      <c r="O60" s="13"/>
      <c r="R60" s="13"/>
      <c r="S60" s="13"/>
      <c r="T60" s="9"/>
      <c r="U60" s="10"/>
      <c r="V60" s="8"/>
      <c r="W60" s="8"/>
      <c r="X60" s="8"/>
      <c r="Z60" s="11"/>
      <c r="AA60" s="11"/>
    </row>
    <row r="61" spans="11:27" x14ac:dyDescent="0.15">
      <c r="K61" s="8"/>
      <c r="L61" s="8"/>
      <c r="N61" s="13"/>
      <c r="O61" s="13"/>
      <c r="R61" s="13"/>
      <c r="S61" s="13"/>
      <c r="T61" s="9"/>
      <c r="U61" s="10"/>
      <c r="V61" s="8"/>
      <c r="W61" s="8"/>
      <c r="X61" s="8"/>
      <c r="Z61" s="11"/>
      <c r="AA61" s="11"/>
    </row>
    <row r="62" spans="11:27" x14ac:dyDescent="0.15">
      <c r="K62" s="8"/>
      <c r="L62" s="8"/>
      <c r="N62" s="13"/>
      <c r="O62" s="13"/>
      <c r="R62" s="13"/>
      <c r="S62" s="13"/>
      <c r="T62" s="9"/>
      <c r="U62" s="10"/>
      <c r="V62" s="8"/>
      <c r="W62" s="8"/>
      <c r="X62" s="8"/>
      <c r="Z62" s="11"/>
      <c r="AA62" s="11"/>
    </row>
    <row r="63" spans="11:27" x14ac:dyDescent="0.15">
      <c r="K63" s="8"/>
      <c r="L63" s="8"/>
      <c r="N63" s="13"/>
      <c r="O63" s="13"/>
      <c r="R63" s="13"/>
      <c r="S63" s="13"/>
      <c r="T63" s="9"/>
      <c r="U63" s="10"/>
      <c r="V63" s="8"/>
      <c r="W63" s="8"/>
      <c r="X63" s="8"/>
      <c r="Z63" s="11"/>
      <c r="AA63" s="11"/>
    </row>
    <row r="64" spans="11:27" x14ac:dyDescent="0.15">
      <c r="K64" s="8"/>
      <c r="L64" s="8"/>
      <c r="N64" s="13"/>
      <c r="O64" s="13"/>
      <c r="R64" s="13"/>
      <c r="S64" s="13"/>
      <c r="T64" s="9"/>
      <c r="U64" s="10"/>
      <c r="V64" s="8"/>
      <c r="W64" s="8"/>
      <c r="X64" s="8"/>
      <c r="Z64" s="11"/>
      <c r="AA64" s="11"/>
    </row>
    <row r="65" spans="11:27" x14ac:dyDescent="0.15">
      <c r="K65" s="8"/>
      <c r="L65" s="8"/>
      <c r="N65" s="13"/>
      <c r="O65" s="13"/>
      <c r="R65" s="13"/>
      <c r="S65" s="13"/>
      <c r="T65" s="9"/>
      <c r="U65" s="10"/>
      <c r="V65" s="8"/>
      <c r="W65" s="8"/>
      <c r="X65" s="8"/>
      <c r="Z65" s="11"/>
      <c r="AA65" s="11"/>
    </row>
    <row r="66" spans="11:27" x14ac:dyDescent="0.15">
      <c r="K66" s="8"/>
      <c r="L66" s="8"/>
      <c r="N66" s="13"/>
      <c r="O66" s="13"/>
      <c r="R66" s="13"/>
      <c r="S66" s="13"/>
      <c r="T66" s="9"/>
      <c r="U66" s="10"/>
      <c r="V66" s="8"/>
      <c r="W66" s="8"/>
      <c r="X66" s="8"/>
      <c r="Z66" s="11"/>
      <c r="AA66" s="11"/>
    </row>
    <row r="67" spans="11:27" x14ac:dyDescent="0.15">
      <c r="K67" s="8"/>
      <c r="L67" s="8"/>
      <c r="N67" s="13"/>
      <c r="O67" s="13"/>
      <c r="R67" s="13"/>
      <c r="S67" s="13"/>
      <c r="T67" s="9"/>
      <c r="U67" s="10"/>
      <c r="V67" s="8"/>
      <c r="W67" s="8"/>
      <c r="X67" s="8"/>
      <c r="Z67" s="11"/>
      <c r="AA67" s="11"/>
    </row>
    <row r="68" spans="11:27" x14ac:dyDescent="0.15">
      <c r="K68" s="8"/>
      <c r="L68" s="8"/>
      <c r="N68" s="13"/>
      <c r="O68" s="13"/>
      <c r="R68" s="13"/>
      <c r="S68" s="13"/>
      <c r="T68" s="9"/>
      <c r="U68" s="10"/>
      <c r="V68" s="8"/>
      <c r="W68" s="8"/>
      <c r="X68" s="8"/>
      <c r="Z68" s="11"/>
      <c r="AA68" s="11"/>
    </row>
    <row r="69" spans="11:27" x14ac:dyDescent="0.15">
      <c r="K69" s="8"/>
      <c r="L69" s="8"/>
      <c r="N69" s="13"/>
      <c r="O69" s="13"/>
      <c r="R69" s="13"/>
      <c r="S69" s="13"/>
      <c r="T69" s="9"/>
      <c r="U69" s="10"/>
      <c r="V69" s="8"/>
      <c r="W69" s="8"/>
      <c r="X69" s="8"/>
      <c r="Z69" s="11"/>
      <c r="AA69" s="11"/>
    </row>
    <row r="70" spans="11:27" x14ac:dyDescent="0.15">
      <c r="K70" s="8"/>
      <c r="L70" s="8"/>
      <c r="N70" s="13"/>
      <c r="O70" s="13"/>
      <c r="R70" s="13"/>
      <c r="S70" s="13"/>
      <c r="T70" s="9"/>
      <c r="U70" s="10"/>
      <c r="V70" s="8"/>
      <c r="W70" s="8"/>
      <c r="X70" s="8"/>
      <c r="Z70" s="11"/>
      <c r="AA70" s="11"/>
    </row>
    <row r="71" spans="11:27" x14ac:dyDescent="0.15">
      <c r="K71" s="8"/>
      <c r="L71" s="8"/>
      <c r="N71" s="13"/>
      <c r="O71" s="13"/>
      <c r="R71" s="13"/>
      <c r="S71" s="13"/>
      <c r="T71" s="9"/>
      <c r="U71" s="10"/>
      <c r="V71" s="8"/>
      <c r="W71" s="8"/>
      <c r="X71" s="8"/>
      <c r="Z71" s="11"/>
      <c r="AA71" s="11"/>
    </row>
    <row r="72" spans="11:27" x14ac:dyDescent="0.15">
      <c r="K72" s="8"/>
      <c r="L72" s="8"/>
      <c r="N72" s="13"/>
      <c r="O72" s="13"/>
      <c r="R72" s="13"/>
      <c r="S72" s="13"/>
      <c r="T72" s="9"/>
      <c r="U72" s="10"/>
      <c r="V72" s="8"/>
      <c r="W72" s="8"/>
      <c r="X72" s="8"/>
      <c r="Z72" s="11"/>
      <c r="AA72" s="11"/>
    </row>
    <row r="73" spans="11:27" x14ac:dyDescent="0.15">
      <c r="K73" s="8"/>
      <c r="L73" s="8"/>
      <c r="N73" s="13"/>
      <c r="O73" s="13"/>
      <c r="R73" s="13"/>
      <c r="S73" s="13"/>
      <c r="T73" s="9"/>
      <c r="U73" s="10"/>
      <c r="V73" s="8"/>
      <c r="W73" s="8"/>
      <c r="X73" s="8"/>
      <c r="Z73" s="11"/>
      <c r="AA73" s="11"/>
    </row>
    <row r="74" spans="11:27" x14ac:dyDescent="0.15">
      <c r="K74" s="8"/>
      <c r="L74" s="8"/>
      <c r="N74" s="13"/>
      <c r="O74" s="13"/>
      <c r="R74" s="13"/>
      <c r="S74" s="13"/>
      <c r="T74" s="9"/>
      <c r="U74" s="10"/>
      <c r="V74" s="8"/>
      <c r="W74" s="8"/>
      <c r="X74" s="8"/>
      <c r="Z74" s="11"/>
      <c r="AA74" s="11"/>
    </row>
    <row r="75" spans="11:27" x14ac:dyDescent="0.15">
      <c r="K75" s="8"/>
      <c r="L75" s="8"/>
      <c r="N75" s="13"/>
      <c r="O75" s="13"/>
      <c r="R75" s="13"/>
      <c r="S75" s="13"/>
      <c r="T75" s="9"/>
      <c r="U75" s="10"/>
      <c r="V75" s="8"/>
      <c r="W75" s="8"/>
      <c r="X75" s="8"/>
      <c r="Z75" s="11"/>
      <c r="AA75" s="11"/>
    </row>
    <row r="76" spans="11:27" x14ac:dyDescent="0.15">
      <c r="K76" s="8"/>
      <c r="L76" s="8"/>
      <c r="N76" s="13"/>
      <c r="O76" s="13"/>
      <c r="R76" s="13"/>
      <c r="S76" s="13"/>
      <c r="T76" s="9"/>
      <c r="U76" s="10"/>
      <c r="V76" s="8"/>
      <c r="W76" s="8"/>
      <c r="X76" s="8"/>
      <c r="Z76" s="11"/>
      <c r="AA76" s="11"/>
    </row>
    <row r="77" spans="11:27" x14ac:dyDescent="0.15">
      <c r="K77" s="8"/>
      <c r="L77" s="8"/>
      <c r="N77" s="13"/>
      <c r="O77" s="13"/>
      <c r="R77" s="13"/>
      <c r="S77" s="13"/>
      <c r="T77" s="9"/>
      <c r="U77" s="10"/>
      <c r="V77" s="8"/>
      <c r="W77" s="8"/>
      <c r="X77" s="8"/>
      <c r="Z77" s="11"/>
      <c r="AA77" s="11"/>
    </row>
    <row r="78" spans="11:27" x14ac:dyDescent="0.15">
      <c r="K78" s="8"/>
      <c r="L78" s="8"/>
      <c r="N78" s="13"/>
      <c r="O78" s="13"/>
      <c r="R78" s="13"/>
      <c r="S78" s="13"/>
      <c r="T78" s="9"/>
      <c r="U78" s="10"/>
      <c r="V78" s="8"/>
      <c r="W78" s="8"/>
      <c r="X78" s="8"/>
      <c r="Z78" s="11"/>
      <c r="AA78" s="11"/>
    </row>
    <row r="79" spans="11:27" x14ac:dyDescent="0.15">
      <c r="K79" s="8"/>
      <c r="L79" s="8"/>
      <c r="N79" s="13"/>
      <c r="O79" s="13"/>
      <c r="R79" s="13"/>
      <c r="S79" s="13"/>
      <c r="T79" s="9"/>
      <c r="U79" s="10"/>
      <c r="V79" s="8"/>
      <c r="W79" s="8"/>
      <c r="X79" s="8"/>
      <c r="Z79" s="11"/>
      <c r="AA79" s="11"/>
    </row>
    <row r="80" spans="11:27" x14ac:dyDescent="0.15">
      <c r="K80" s="8"/>
      <c r="L80" s="8"/>
      <c r="N80" s="13"/>
      <c r="O80" s="13"/>
      <c r="R80" s="13"/>
      <c r="S80" s="13"/>
      <c r="T80" s="9"/>
      <c r="U80" s="10"/>
      <c r="V80" s="8"/>
      <c r="W80" s="8"/>
      <c r="X80" s="8"/>
      <c r="Z80" s="11"/>
      <c r="AA80" s="11"/>
    </row>
    <row r="81" spans="11:27" x14ac:dyDescent="0.15">
      <c r="K81" s="8"/>
      <c r="L81" s="8"/>
      <c r="N81" s="13"/>
      <c r="O81" s="13"/>
      <c r="R81" s="13"/>
      <c r="S81" s="13"/>
      <c r="T81" s="9"/>
      <c r="U81" s="10"/>
      <c r="V81" s="8"/>
      <c r="W81" s="8"/>
      <c r="X81" s="8"/>
      <c r="Z81" s="11"/>
      <c r="AA81" s="11"/>
    </row>
    <row r="82" spans="11:27" x14ac:dyDescent="0.15">
      <c r="K82" s="8"/>
      <c r="L82" s="8"/>
      <c r="N82" s="13"/>
      <c r="O82" s="13"/>
      <c r="R82" s="13"/>
      <c r="S82" s="13"/>
      <c r="T82" s="9"/>
      <c r="U82" s="10"/>
      <c r="V82" s="8"/>
      <c r="W82" s="8"/>
      <c r="X82" s="8"/>
      <c r="Z82" s="11"/>
      <c r="AA82" s="11"/>
    </row>
    <row r="83" spans="11:27" x14ac:dyDescent="0.15">
      <c r="K83" s="8"/>
      <c r="L83" s="8"/>
      <c r="N83" s="13"/>
      <c r="O83" s="13"/>
      <c r="R83" s="13"/>
      <c r="S83" s="13"/>
      <c r="T83" s="9"/>
      <c r="U83" s="10"/>
      <c r="V83" s="8"/>
      <c r="W83" s="8"/>
      <c r="X83" s="8"/>
      <c r="Z83" s="11"/>
      <c r="AA83" s="11"/>
    </row>
    <row r="84" spans="11:27" x14ac:dyDescent="0.15">
      <c r="K84" s="8"/>
      <c r="L84" s="8"/>
      <c r="N84" s="13"/>
      <c r="O84" s="13"/>
      <c r="R84" s="13"/>
      <c r="S84" s="13"/>
      <c r="T84" s="9"/>
      <c r="U84" s="10"/>
      <c r="V84" s="8"/>
      <c r="W84" s="8"/>
      <c r="X84" s="8"/>
      <c r="Z84" s="11"/>
      <c r="AA84" s="11"/>
    </row>
    <row r="85" spans="11:27" x14ac:dyDescent="0.15">
      <c r="K85" s="8"/>
      <c r="L85" s="8"/>
      <c r="N85" s="13"/>
      <c r="O85" s="13"/>
      <c r="R85" s="13"/>
      <c r="S85" s="13"/>
      <c r="T85" s="9"/>
      <c r="U85" s="10"/>
      <c r="V85" s="8"/>
      <c r="W85" s="8"/>
      <c r="X85" s="8"/>
      <c r="Z85" s="11"/>
      <c r="AA85" s="11"/>
    </row>
    <row r="86" spans="11:27" x14ac:dyDescent="0.15">
      <c r="K86" s="8"/>
      <c r="L86" s="8"/>
      <c r="N86" s="13"/>
      <c r="O86" s="13"/>
      <c r="R86" s="13"/>
      <c r="S86" s="13"/>
      <c r="T86" s="9"/>
      <c r="U86" s="10"/>
      <c r="V86" s="8"/>
      <c r="W86" s="8"/>
      <c r="X86" s="8"/>
      <c r="Z86" s="11"/>
      <c r="AA86" s="11"/>
    </row>
    <row r="87" spans="11:27" x14ac:dyDescent="0.15">
      <c r="K87" s="8"/>
      <c r="L87" s="8"/>
      <c r="N87" s="13"/>
      <c r="O87" s="13"/>
      <c r="R87" s="13"/>
      <c r="S87" s="13"/>
      <c r="T87" s="9"/>
      <c r="U87" s="10"/>
      <c r="V87" s="8"/>
      <c r="W87" s="8"/>
      <c r="X87" s="8"/>
      <c r="Z87" s="11"/>
      <c r="AA87" s="11"/>
    </row>
    <row r="88" spans="11:27" x14ac:dyDescent="0.15">
      <c r="K88" s="8"/>
      <c r="L88" s="8"/>
      <c r="N88" s="13"/>
      <c r="O88" s="13"/>
      <c r="R88" s="13"/>
      <c r="S88" s="13"/>
      <c r="T88" s="9"/>
      <c r="U88" s="10"/>
      <c r="V88" s="8"/>
      <c r="W88" s="8"/>
      <c r="X88" s="8"/>
      <c r="Z88" s="11"/>
      <c r="AA88" s="11"/>
    </row>
    <row r="89" spans="11:27" x14ac:dyDescent="0.15">
      <c r="K89" s="8"/>
      <c r="L89" s="8"/>
      <c r="N89" s="13"/>
      <c r="O89" s="13"/>
      <c r="R89" s="13"/>
      <c r="S89" s="13"/>
      <c r="T89" s="9"/>
      <c r="U89" s="10"/>
      <c r="V89" s="8"/>
      <c r="W89" s="8"/>
      <c r="X89" s="8"/>
      <c r="Z89" s="11"/>
      <c r="AA89" s="11"/>
    </row>
    <row r="90" spans="11:27" x14ac:dyDescent="0.15">
      <c r="K90" s="8"/>
      <c r="L90" s="8"/>
      <c r="N90" s="13"/>
      <c r="O90" s="13"/>
      <c r="R90" s="13"/>
      <c r="S90" s="13"/>
      <c r="T90" s="9"/>
      <c r="U90" s="10"/>
      <c r="V90" s="8"/>
      <c r="W90" s="8"/>
      <c r="X90" s="8"/>
      <c r="Z90" s="11"/>
      <c r="AA90" s="11"/>
    </row>
    <row r="91" spans="11:27" x14ac:dyDescent="0.15">
      <c r="K91" s="8"/>
      <c r="L91" s="8"/>
      <c r="N91" s="13"/>
      <c r="O91" s="13"/>
      <c r="R91" s="13"/>
      <c r="S91" s="13"/>
      <c r="T91" s="9"/>
      <c r="U91" s="10"/>
      <c r="V91" s="8"/>
      <c r="W91" s="8"/>
      <c r="X91" s="8"/>
      <c r="Z91" s="11"/>
      <c r="AA91" s="11"/>
    </row>
    <row r="92" spans="11:27" x14ac:dyDescent="0.15">
      <c r="K92" s="8"/>
      <c r="L92" s="8"/>
      <c r="N92" s="13"/>
      <c r="O92" s="13"/>
      <c r="R92" s="13"/>
      <c r="S92" s="13"/>
      <c r="T92" s="9"/>
      <c r="U92" s="10"/>
      <c r="V92" s="8"/>
      <c r="W92" s="8"/>
      <c r="X92" s="8"/>
      <c r="Z92" s="11"/>
      <c r="AA92" s="11"/>
    </row>
    <row r="93" spans="11:27" x14ac:dyDescent="0.15">
      <c r="K93" s="8"/>
      <c r="L93" s="8"/>
      <c r="N93" s="13"/>
      <c r="O93" s="13"/>
      <c r="R93" s="13"/>
      <c r="S93" s="13"/>
      <c r="T93" s="9"/>
      <c r="U93" s="10"/>
      <c r="V93" s="8"/>
      <c r="W93" s="8"/>
      <c r="X93" s="8"/>
      <c r="Z93" s="11"/>
      <c r="AA93" s="11"/>
    </row>
    <row r="94" spans="11:27" x14ac:dyDescent="0.15">
      <c r="K94" s="8"/>
      <c r="L94" s="8"/>
      <c r="N94" s="13"/>
      <c r="O94" s="13"/>
      <c r="R94" s="13"/>
      <c r="S94" s="13"/>
      <c r="T94" s="9"/>
      <c r="U94" s="10"/>
      <c r="V94" s="8"/>
      <c r="W94" s="8"/>
      <c r="X94" s="8"/>
      <c r="Z94" s="11"/>
      <c r="AA94" s="11"/>
    </row>
    <row r="95" spans="11:27" x14ac:dyDescent="0.15">
      <c r="K95" s="8"/>
      <c r="L95" s="8"/>
      <c r="N95" s="13"/>
      <c r="O95" s="13"/>
      <c r="R95" s="13"/>
      <c r="S95" s="13"/>
      <c r="T95" s="9"/>
      <c r="U95" s="10"/>
      <c r="V95" s="8"/>
      <c r="W95" s="8"/>
      <c r="X95" s="8"/>
      <c r="Z95" s="11"/>
      <c r="AA95" s="11"/>
    </row>
    <row r="96" spans="11:27" x14ac:dyDescent="0.15">
      <c r="K96" s="8"/>
      <c r="L96" s="8"/>
      <c r="N96" s="13"/>
      <c r="O96" s="13"/>
      <c r="R96" s="13"/>
      <c r="S96" s="13"/>
      <c r="T96" s="9"/>
      <c r="U96" s="10"/>
      <c r="V96" s="8"/>
      <c r="W96" s="8"/>
      <c r="X96" s="8"/>
      <c r="Z96" s="11"/>
      <c r="AA96" s="11"/>
    </row>
    <row r="97" spans="11:27" x14ac:dyDescent="0.15">
      <c r="K97" s="8"/>
      <c r="L97" s="8"/>
      <c r="N97" s="13"/>
      <c r="O97" s="13"/>
      <c r="R97" s="13"/>
      <c r="S97" s="13"/>
      <c r="T97" s="9"/>
      <c r="U97" s="10"/>
      <c r="V97" s="8"/>
      <c r="W97" s="8"/>
      <c r="X97" s="8"/>
      <c r="Z97" s="11"/>
      <c r="AA97" s="11"/>
    </row>
    <row r="98" spans="11:27" x14ac:dyDescent="0.15">
      <c r="K98" s="8"/>
      <c r="L98" s="8"/>
      <c r="N98" s="13"/>
      <c r="O98" s="13"/>
      <c r="R98" s="13"/>
      <c r="S98" s="13"/>
      <c r="T98" s="9"/>
      <c r="U98" s="10"/>
      <c r="V98" s="8"/>
      <c r="W98" s="8"/>
      <c r="X98" s="8"/>
      <c r="Z98" s="11"/>
      <c r="AA98" s="11"/>
    </row>
    <row r="99" spans="11:27" x14ac:dyDescent="0.15">
      <c r="K99" s="8"/>
      <c r="L99" s="8"/>
      <c r="N99" s="13"/>
      <c r="O99" s="13"/>
      <c r="R99" s="13"/>
      <c r="S99" s="13"/>
      <c r="T99" s="9"/>
      <c r="U99" s="10"/>
      <c r="V99" s="8"/>
      <c r="W99" s="8"/>
      <c r="X99" s="8"/>
      <c r="Z99" s="11"/>
      <c r="AA99" s="11"/>
    </row>
    <row r="100" spans="11:27" x14ac:dyDescent="0.15">
      <c r="K100" s="8"/>
      <c r="L100" s="8"/>
      <c r="N100" s="13"/>
      <c r="O100" s="13"/>
      <c r="R100" s="13"/>
      <c r="S100" s="13"/>
      <c r="T100" s="9"/>
      <c r="U100" s="10"/>
      <c r="V100" s="8"/>
      <c r="W100" s="8"/>
      <c r="X100" s="8"/>
      <c r="Z100" s="11"/>
      <c r="AA100" s="11"/>
    </row>
    <row r="101" spans="11:27" x14ac:dyDescent="0.15">
      <c r="K101" s="8"/>
      <c r="L101" s="8"/>
      <c r="N101" s="13"/>
      <c r="O101" s="13"/>
      <c r="R101" s="13"/>
      <c r="S101" s="13"/>
      <c r="T101" s="9"/>
      <c r="U101" s="10"/>
      <c r="V101" s="8"/>
      <c r="W101" s="8"/>
      <c r="X101" s="8"/>
      <c r="Z101" s="11"/>
      <c r="AA101" s="11"/>
    </row>
    <row r="102" spans="11:27" x14ac:dyDescent="0.15">
      <c r="K102" s="8"/>
      <c r="L102" s="8"/>
      <c r="N102" s="13"/>
      <c r="O102" s="13"/>
      <c r="R102" s="13"/>
      <c r="S102" s="13"/>
      <c r="T102" s="9"/>
      <c r="U102" s="10"/>
      <c r="V102" s="8"/>
      <c r="W102" s="8"/>
      <c r="X102" s="8"/>
      <c r="Z102" s="11"/>
      <c r="AA102" s="11"/>
    </row>
    <row r="103" spans="11:27" x14ac:dyDescent="0.15">
      <c r="K103" s="8"/>
      <c r="L103" s="8"/>
      <c r="N103" s="13"/>
      <c r="O103" s="13"/>
      <c r="R103" s="13"/>
      <c r="S103" s="13"/>
      <c r="T103" s="9"/>
      <c r="U103" s="10"/>
      <c r="V103" s="8"/>
      <c r="W103" s="8"/>
      <c r="X103" s="8"/>
      <c r="Z103" s="11"/>
      <c r="AA103" s="11"/>
    </row>
    <row r="104" spans="11:27" x14ac:dyDescent="0.15">
      <c r="K104" s="8"/>
      <c r="L104" s="8"/>
      <c r="N104" s="13"/>
      <c r="O104" s="13"/>
      <c r="R104" s="13"/>
      <c r="S104" s="13"/>
      <c r="T104" s="9"/>
      <c r="U104" s="10"/>
      <c r="V104" s="8"/>
      <c r="W104" s="8"/>
      <c r="X104" s="8"/>
      <c r="Z104" s="11"/>
      <c r="AA104" s="11"/>
    </row>
    <row r="105" spans="11:27" x14ac:dyDescent="0.15">
      <c r="K105" s="8"/>
      <c r="L105" s="8"/>
      <c r="N105" s="13"/>
      <c r="O105" s="13"/>
      <c r="R105" s="13"/>
      <c r="S105" s="13"/>
      <c r="T105" s="9"/>
      <c r="U105" s="10"/>
      <c r="V105" s="8"/>
      <c r="W105" s="8"/>
      <c r="X105" s="8"/>
      <c r="Z105" s="11"/>
      <c r="AA105" s="11"/>
    </row>
    <row r="106" spans="11:27" x14ac:dyDescent="0.15">
      <c r="K106" s="8"/>
      <c r="L106" s="8"/>
      <c r="N106" s="13"/>
      <c r="O106" s="13"/>
      <c r="R106" s="13"/>
      <c r="S106" s="13"/>
      <c r="T106" s="9"/>
      <c r="U106" s="10"/>
      <c r="V106" s="8"/>
      <c r="W106" s="8"/>
      <c r="X106" s="8"/>
      <c r="Z106" s="11"/>
      <c r="AA106" s="11"/>
    </row>
    <row r="107" spans="11:27" x14ac:dyDescent="0.15">
      <c r="K107" s="8"/>
      <c r="L107" s="8"/>
      <c r="N107" s="13"/>
      <c r="O107" s="13"/>
      <c r="R107" s="13"/>
      <c r="S107" s="13"/>
      <c r="T107" s="9"/>
      <c r="U107" s="10"/>
      <c r="V107" s="8"/>
      <c r="W107" s="8"/>
      <c r="X107" s="8"/>
      <c r="Z107" s="11"/>
      <c r="AA107" s="11"/>
    </row>
    <row r="108" spans="11:27" x14ac:dyDescent="0.15">
      <c r="K108" s="8"/>
      <c r="L108" s="8"/>
      <c r="N108" s="13"/>
      <c r="O108" s="13"/>
      <c r="R108" s="13"/>
      <c r="S108" s="13"/>
      <c r="T108" s="9"/>
      <c r="U108" s="10"/>
      <c r="V108" s="8"/>
      <c r="W108" s="8"/>
      <c r="X108" s="8"/>
      <c r="Z108" s="11"/>
      <c r="AA108" s="11"/>
    </row>
    <row r="109" spans="11:27" x14ac:dyDescent="0.15">
      <c r="K109" s="8"/>
      <c r="L109" s="8"/>
      <c r="N109" s="13"/>
      <c r="O109" s="13"/>
      <c r="R109" s="13"/>
      <c r="S109" s="13"/>
      <c r="T109" s="9"/>
      <c r="U109" s="10"/>
      <c r="V109" s="8"/>
      <c r="W109" s="8"/>
      <c r="X109" s="8"/>
      <c r="Z109" s="11"/>
      <c r="AA109" s="11"/>
    </row>
    <row r="110" spans="11:27" x14ac:dyDescent="0.15">
      <c r="K110" s="8"/>
      <c r="L110" s="8"/>
      <c r="N110" s="13"/>
      <c r="O110" s="13"/>
      <c r="R110" s="13"/>
      <c r="S110" s="13"/>
      <c r="T110" s="9"/>
      <c r="U110" s="10"/>
      <c r="V110" s="8"/>
      <c r="W110" s="8"/>
      <c r="X110" s="8"/>
      <c r="Z110" s="11"/>
      <c r="AA110" s="11"/>
    </row>
    <row r="111" spans="11:27" x14ac:dyDescent="0.15">
      <c r="K111" s="8"/>
      <c r="L111" s="8"/>
      <c r="N111" s="13"/>
      <c r="O111" s="13"/>
      <c r="R111" s="13"/>
      <c r="S111" s="13"/>
      <c r="T111" s="9"/>
      <c r="U111" s="10"/>
      <c r="V111" s="8"/>
      <c r="W111" s="8"/>
      <c r="X111" s="8"/>
      <c r="Z111" s="11"/>
      <c r="AA111" s="11"/>
    </row>
    <row r="112" spans="11:27" x14ac:dyDescent="0.15">
      <c r="K112" s="8"/>
      <c r="L112" s="8"/>
      <c r="N112" s="13"/>
      <c r="O112" s="13"/>
      <c r="R112" s="13"/>
      <c r="S112" s="13"/>
      <c r="T112" s="9"/>
      <c r="U112" s="10"/>
      <c r="V112" s="8"/>
      <c r="W112" s="8"/>
      <c r="X112" s="8"/>
      <c r="Z112" s="11"/>
      <c r="AA112" s="11"/>
    </row>
    <row r="113" spans="11:27" x14ac:dyDescent="0.15">
      <c r="K113" s="8"/>
      <c r="L113" s="8"/>
      <c r="N113" s="13"/>
      <c r="O113" s="13"/>
      <c r="R113" s="13"/>
      <c r="S113" s="13"/>
      <c r="T113" s="9"/>
      <c r="U113" s="10"/>
      <c r="V113" s="8"/>
      <c r="W113" s="8"/>
      <c r="X113" s="8"/>
      <c r="Z113" s="11"/>
      <c r="AA113" s="11"/>
    </row>
    <row r="114" spans="11:27" x14ac:dyDescent="0.15">
      <c r="K114" s="8"/>
      <c r="L114" s="8"/>
      <c r="N114" s="13"/>
      <c r="O114" s="13"/>
      <c r="R114" s="13"/>
      <c r="S114" s="13"/>
      <c r="T114" s="9"/>
      <c r="U114" s="10"/>
      <c r="V114" s="8"/>
      <c r="W114" s="8"/>
      <c r="X114" s="8"/>
      <c r="Z114" s="11"/>
      <c r="AA114" s="11"/>
    </row>
    <row r="115" spans="11:27" x14ac:dyDescent="0.15">
      <c r="K115" s="8"/>
      <c r="L115" s="8"/>
      <c r="N115" s="13"/>
      <c r="O115" s="13"/>
      <c r="R115" s="13"/>
      <c r="S115" s="13"/>
      <c r="T115" s="9"/>
      <c r="U115" s="10"/>
      <c r="V115" s="8"/>
      <c r="W115" s="8"/>
      <c r="X115" s="8"/>
      <c r="Z115" s="11"/>
      <c r="AA115" s="11"/>
    </row>
    <row r="116" spans="11:27" x14ac:dyDescent="0.15">
      <c r="K116" s="8"/>
      <c r="L116" s="8"/>
      <c r="N116" s="13"/>
      <c r="O116" s="13"/>
      <c r="R116" s="13"/>
      <c r="S116" s="13"/>
      <c r="T116" s="9"/>
      <c r="U116" s="10"/>
      <c r="V116" s="8"/>
      <c r="W116" s="8"/>
      <c r="X116" s="8"/>
      <c r="Z116" s="11"/>
      <c r="AA116" s="11"/>
    </row>
    <row r="117" spans="11:27" x14ac:dyDescent="0.15">
      <c r="K117" s="8"/>
      <c r="L117" s="8"/>
      <c r="N117" s="13"/>
      <c r="O117" s="13"/>
      <c r="R117" s="13"/>
      <c r="S117" s="13"/>
      <c r="T117" s="9"/>
      <c r="U117" s="10"/>
      <c r="V117" s="8"/>
      <c r="W117" s="8"/>
      <c r="X117" s="8"/>
      <c r="Z117" s="11"/>
      <c r="AA117" s="11"/>
    </row>
    <row r="118" spans="11:27" x14ac:dyDescent="0.15">
      <c r="K118" s="8"/>
      <c r="L118" s="8"/>
      <c r="N118" s="13"/>
      <c r="O118" s="13"/>
      <c r="R118" s="13"/>
      <c r="S118" s="13"/>
      <c r="T118" s="9"/>
      <c r="U118" s="10"/>
      <c r="V118" s="8"/>
      <c r="W118" s="8"/>
      <c r="X118" s="8"/>
      <c r="Z118" s="11"/>
      <c r="AA118" s="11"/>
    </row>
    <row r="119" spans="11:27" x14ac:dyDescent="0.15">
      <c r="K119" s="8"/>
      <c r="L119" s="8"/>
      <c r="N119" s="13"/>
      <c r="O119" s="13"/>
      <c r="R119" s="13"/>
      <c r="S119" s="13"/>
      <c r="T119" s="9"/>
      <c r="U119" s="10"/>
      <c r="V119" s="8"/>
      <c r="W119" s="8"/>
      <c r="X119" s="8"/>
      <c r="Z119" s="11"/>
      <c r="AA119" s="11"/>
    </row>
    <row r="120" spans="11:27" x14ac:dyDescent="0.15">
      <c r="K120" s="8"/>
      <c r="L120" s="8"/>
      <c r="N120" s="13"/>
      <c r="O120" s="13"/>
      <c r="R120" s="13"/>
      <c r="S120" s="13"/>
      <c r="T120" s="9"/>
      <c r="U120" s="10"/>
      <c r="V120" s="8"/>
      <c r="W120" s="8"/>
      <c r="X120" s="8"/>
      <c r="Z120" s="11"/>
      <c r="AA120" s="11"/>
    </row>
    <row r="121" spans="11:27" x14ac:dyDescent="0.15">
      <c r="K121" s="8"/>
      <c r="L121" s="8"/>
      <c r="N121" s="13"/>
      <c r="O121" s="13"/>
      <c r="R121" s="13"/>
      <c r="S121" s="13"/>
      <c r="T121" s="9"/>
      <c r="U121" s="10"/>
      <c r="V121" s="8"/>
      <c r="W121" s="8"/>
      <c r="X121" s="8"/>
      <c r="Z121" s="11"/>
      <c r="AA121" s="11"/>
    </row>
    <row r="122" spans="11:27" x14ac:dyDescent="0.15">
      <c r="K122" s="8"/>
      <c r="L122" s="8"/>
      <c r="N122" s="13"/>
      <c r="O122" s="13"/>
      <c r="R122" s="13"/>
      <c r="S122" s="13"/>
      <c r="T122" s="9"/>
      <c r="U122" s="10"/>
      <c r="V122" s="8"/>
      <c r="W122" s="8"/>
      <c r="X122" s="8"/>
      <c r="Z122" s="11"/>
      <c r="AA122" s="11"/>
    </row>
    <row r="123" spans="11:27" x14ac:dyDescent="0.15">
      <c r="K123" s="8"/>
      <c r="L123" s="8"/>
      <c r="N123" s="13"/>
      <c r="O123" s="13"/>
      <c r="R123" s="13"/>
      <c r="S123" s="13"/>
      <c r="T123" s="9"/>
      <c r="U123" s="10"/>
      <c r="V123" s="8"/>
      <c r="W123" s="8"/>
      <c r="X123" s="8"/>
      <c r="Z123" s="11"/>
      <c r="AA123" s="11"/>
    </row>
    <row r="124" spans="11:27" x14ac:dyDescent="0.15">
      <c r="K124" s="8"/>
      <c r="L124" s="8"/>
      <c r="N124" s="13"/>
      <c r="O124" s="13"/>
      <c r="R124" s="13"/>
      <c r="S124" s="13"/>
      <c r="T124" s="9"/>
      <c r="U124" s="10"/>
      <c r="V124" s="8"/>
      <c r="W124" s="8"/>
      <c r="X124" s="8"/>
      <c r="Z124" s="11"/>
      <c r="AA124" s="11"/>
    </row>
    <row r="125" spans="11:27" x14ac:dyDescent="0.15">
      <c r="K125" s="8"/>
      <c r="L125" s="8"/>
      <c r="N125" s="13"/>
      <c r="O125" s="13"/>
      <c r="R125" s="13"/>
      <c r="S125" s="13"/>
      <c r="T125" s="9"/>
      <c r="U125" s="10"/>
      <c r="V125" s="8"/>
      <c r="W125" s="8"/>
      <c r="X125" s="8"/>
      <c r="Z125" s="11"/>
      <c r="AA125" s="11"/>
    </row>
    <row r="126" spans="11:27" x14ac:dyDescent="0.15">
      <c r="K126" s="8"/>
      <c r="L126" s="8"/>
      <c r="N126" s="13"/>
      <c r="O126" s="13"/>
      <c r="R126" s="13"/>
      <c r="S126" s="13"/>
      <c r="T126" s="9"/>
      <c r="U126" s="10"/>
      <c r="V126" s="8"/>
      <c r="W126" s="8"/>
      <c r="X126" s="8"/>
      <c r="Z126" s="11"/>
      <c r="AA126" s="11"/>
    </row>
    <row r="127" spans="11:27" x14ac:dyDescent="0.15">
      <c r="K127" s="8"/>
      <c r="L127" s="8"/>
      <c r="N127" s="13"/>
      <c r="O127" s="13"/>
      <c r="R127" s="13"/>
      <c r="S127" s="13"/>
      <c r="T127" s="9"/>
      <c r="U127" s="10"/>
      <c r="V127" s="8"/>
      <c r="W127" s="8"/>
      <c r="X127" s="8"/>
      <c r="Z127" s="11"/>
      <c r="AA127" s="11"/>
    </row>
    <row r="128" spans="11:27" x14ac:dyDescent="0.15">
      <c r="K128" s="8"/>
      <c r="L128" s="8"/>
      <c r="N128" s="13"/>
      <c r="O128" s="13"/>
      <c r="R128" s="13"/>
      <c r="S128" s="13"/>
      <c r="T128" s="9"/>
      <c r="U128" s="10"/>
      <c r="V128" s="8"/>
      <c r="W128" s="8"/>
      <c r="X128" s="8"/>
      <c r="Z128" s="11"/>
      <c r="AA128" s="11"/>
    </row>
    <row r="129" spans="11:27" x14ac:dyDescent="0.15">
      <c r="K129" s="8"/>
      <c r="L129" s="8"/>
      <c r="N129" s="13"/>
      <c r="O129" s="13"/>
      <c r="R129" s="13"/>
      <c r="S129" s="13"/>
      <c r="T129" s="9"/>
      <c r="U129" s="10"/>
      <c r="V129" s="8"/>
      <c r="W129" s="8"/>
      <c r="X129" s="8"/>
      <c r="Z129" s="11"/>
      <c r="AA129" s="11"/>
    </row>
    <row r="130" spans="11:27" x14ac:dyDescent="0.15">
      <c r="K130" s="8"/>
      <c r="L130" s="8"/>
      <c r="N130" s="13"/>
      <c r="O130" s="13"/>
      <c r="R130" s="13"/>
      <c r="S130" s="13"/>
      <c r="T130" s="9"/>
      <c r="U130" s="10"/>
      <c r="V130" s="8"/>
      <c r="W130" s="8"/>
      <c r="X130" s="8"/>
      <c r="Z130" s="11"/>
      <c r="AA130" s="11"/>
    </row>
    <row r="131" spans="11:27" x14ac:dyDescent="0.15">
      <c r="K131" s="8"/>
      <c r="L131" s="8"/>
      <c r="N131" s="13"/>
      <c r="O131" s="13"/>
      <c r="R131" s="13"/>
      <c r="S131" s="13"/>
      <c r="T131" s="9"/>
      <c r="U131" s="10"/>
      <c r="V131" s="8"/>
      <c r="W131" s="8"/>
      <c r="X131" s="8"/>
      <c r="Z131" s="11"/>
      <c r="AA131" s="11"/>
    </row>
    <row r="132" spans="11:27" x14ac:dyDescent="0.15">
      <c r="K132" s="8"/>
      <c r="L132" s="8"/>
      <c r="N132" s="13"/>
      <c r="O132" s="13"/>
      <c r="R132" s="13"/>
      <c r="S132" s="13"/>
      <c r="T132" s="9"/>
      <c r="U132" s="10"/>
      <c r="V132" s="8"/>
      <c r="W132" s="8"/>
      <c r="X132" s="8"/>
      <c r="Z132" s="11"/>
      <c r="AA132" s="11"/>
    </row>
    <row r="133" spans="11:27" x14ac:dyDescent="0.15">
      <c r="K133" s="8"/>
      <c r="L133" s="8"/>
      <c r="N133" s="13"/>
      <c r="O133" s="13"/>
      <c r="R133" s="13"/>
      <c r="S133" s="13"/>
      <c r="T133" s="9"/>
      <c r="U133" s="10"/>
      <c r="V133" s="8"/>
      <c r="W133" s="8"/>
      <c r="X133" s="8"/>
      <c r="Z133" s="11"/>
      <c r="AA133" s="11"/>
    </row>
    <row r="134" spans="11:27" x14ac:dyDescent="0.15">
      <c r="K134" s="8"/>
      <c r="L134" s="8"/>
      <c r="N134" s="13"/>
      <c r="O134" s="13"/>
      <c r="R134" s="13"/>
      <c r="S134" s="13"/>
      <c r="T134" s="9"/>
      <c r="U134" s="10"/>
      <c r="V134" s="8"/>
      <c r="W134" s="8"/>
      <c r="X134" s="8"/>
      <c r="Z134" s="11"/>
      <c r="AA134" s="11"/>
    </row>
    <row r="135" spans="11:27" x14ac:dyDescent="0.15">
      <c r="K135" s="8"/>
      <c r="L135" s="8"/>
      <c r="N135" s="13"/>
      <c r="O135" s="13"/>
      <c r="R135" s="13"/>
      <c r="S135" s="13"/>
      <c r="T135" s="9"/>
      <c r="U135" s="10"/>
      <c r="V135" s="8"/>
      <c r="W135" s="8"/>
      <c r="X135" s="8"/>
      <c r="Z135" s="11"/>
      <c r="AA135" s="11"/>
    </row>
    <row r="136" spans="11:27" x14ac:dyDescent="0.15">
      <c r="K136" s="8"/>
      <c r="L136" s="8"/>
      <c r="N136" s="13"/>
      <c r="O136" s="13"/>
      <c r="R136" s="13"/>
      <c r="S136" s="13"/>
      <c r="T136" s="9"/>
      <c r="U136" s="10"/>
      <c r="V136" s="8"/>
      <c r="W136" s="8"/>
      <c r="X136" s="8"/>
      <c r="Z136" s="11"/>
      <c r="AA136" s="11"/>
    </row>
  </sheetData>
  <phoneticPr fontId="2"/>
  <pageMargins left="0.25" right="0.25" top="0.75" bottom="0.75" header="0.3" footer="0.3"/>
  <pageSetup paperSize="8"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27"/>
  <sheetViews>
    <sheetView zoomScaleNormal="100" workbookViewId="0">
      <selection activeCell="B27" sqref="B27"/>
    </sheetView>
  </sheetViews>
  <sheetFormatPr baseColWidth="10" defaultColWidth="0" defaultRowHeight="18" x14ac:dyDescent="0.2"/>
  <cols>
    <col min="1" max="1" width="13.33203125" style="54" bestFit="1" customWidth="1"/>
    <col min="2" max="2" width="18.1640625" style="55" customWidth="1"/>
    <col min="3" max="3" width="3.83203125" style="56" bestFit="1" customWidth="1"/>
    <col min="4" max="4" width="4.6640625" style="56" bestFit="1" customWidth="1"/>
    <col min="5" max="5" width="5.1640625" style="57" bestFit="1" customWidth="1"/>
    <col min="6" max="6" width="4.1640625" style="57" hidden="1" customWidth="1"/>
    <col min="7" max="7" width="13.83203125" style="58" hidden="1" customWidth="1"/>
    <col min="8" max="8" width="8.33203125" style="59" hidden="1" customWidth="1"/>
    <col min="9" max="9" width="47.5" style="55" hidden="1" customWidth="1"/>
    <col min="10" max="10" width="32.6640625" style="58" hidden="1" customWidth="1"/>
    <col min="11" max="11" width="7" style="60" hidden="1" customWidth="1"/>
    <col min="12" max="12" width="11.33203125" style="58" hidden="1" customWidth="1"/>
    <col min="13" max="13" width="11.33203125" style="60" hidden="1" customWidth="1"/>
    <col min="14" max="14" width="13.83203125" style="58" hidden="1" customWidth="1"/>
    <col min="15" max="15" width="76.6640625" style="55" hidden="1" customWidth="1"/>
    <col min="16" max="16" width="13.33203125" style="56" hidden="1" customWidth="1"/>
    <col min="17" max="17" width="6.6640625" style="56" hidden="1" customWidth="1"/>
    <col min="18" max="18" width="28.6640625" style="55" customWidth="1"/>
    <col min="19" max="19" width="49.5" style="55" customWidth="1"/>
    <col min="20" max="20" width="9.33203125" style="55" bestFit="1" customWidth="1"/>
    <col min="21" max="21" width="21.6640625" style="55" customWidth="1"/>
    <col min="22" max="22" width="22.1640625" style="55" customWidth="1"/>
    <col min="23" max="23" width="9.5" style="56" customWidth="1"/>
    <col min="24" max="28" width="11" style="56" customWidth="1"/>
    <col min="29" max="29" width="11" style="55" customWidth="1"/>
    <col min="30" max="30" width="13.33203125" style="55" customWidth="1"/>
    <col min="31" max="32" width="11" style="55" customWidth="1"/>
    <col min="33" max="33" width="18" style="55" customWidth="1"/>
    <col min="34" max="16384" width="13" style="48" hidden="1"/>
  </cols>
  <sheetData>
    <row r="1" spans="1:33" s="89" customFormat="1" x14ac:dyDescent="0.2">
      <c r="A1" s="86" t="s">
        <v>79</v>
      </c>
      <c r="B1" s="86" t="s">
        <v>74</v>
      </c>
      <c r="C1" s="86" t="s">
        <v>145</v>
      </c>
      <c r="D1" s="86" t="s">
        <v>23</v>
      </c>
      <c r="E1" s="87" t="s">
        <v>0</v>
      </c>
      <c r="F1" s="88" t="s">
        <v>1</v>
      </c>
      <c r="G1" s="86" t="s">
        <v>139</v>
      </c>
      <c r="H1" s="87" t="s">
        <v>76</v>
      </c>
      <c r="I1" s="88" t="s">
        <v>122</v>
      </c>
      <c r="J1" s="86" t="s">
        <v>32</v>
      </c>
      <c r="K1" s="88" t="s">
        <v>2</v>
      </c>
      <c r="L1" s="88" t="s">
        <v>73</v>
      </c>
      <c r="M1" s="88" t="s">
        <v>75</v>
      </c>
      <c r="N1" s="86" t="s">
        <v>139</v>
      </c>
      <c r="O1" s="86" t="s">
        <v>130</v>
      </c>
      <c r="P1" s="86" t="s">
        <v>153</v>
      </c>
      <c r="Q1" s="86" t="s">
        <v>129</v>
      </c>
      <c r="R1" s="86" t="s">
        <v>77</v>
      </c>
      <c r="S1" s="86" t="s">
        <v>262</v>
      </c>
      <c r="T1" s="86" t="s">
        <v>265</v>
      </c>
      <c r="U1" s="86" t="s">
        <v>50</v>
      </c>
      <c r="V1" s="86" t="s">
        <v>7</v>
      </c>
      <c r="W1" s="87" t="s">
        <v>121</v>
      </c>
      <c r="X1" s="87" t="s">
        <v>125</v>
      </c>
      <c r="Y1" s="87" t="s">
        <v>49</v>
      </c>
      <c r="Z1" s="88" t="s">
        <v>31</v>
      </c>
      <c r="AA1" s="88" t="s">
        <v>182</v>
      </c>
      <c r="AB1" s="86" t="s">
        <v>40</v>
      </c>
      <c r="AC1" s="86" t="s">
        <v>181</v>
      </c>
      <c r="AD1" s="89" t="s">
        <v>214</v>
      </c>
      <c r="AE1" s="89" t="s">
        <v>215</v>
      </c>
      <c r="AF1" s="89" t="s">
        <v>218</v>
      </c>
      <c r="AG1" s="89" t="s">
        <v>219</v>
      </c>
    </row>
    <row r="2" spans="1:33" x14ac:dyDescent="0.2">
      <c r="A2" s="90" t="s">
        <v>53</v>
      </c>
      <c r="B2" s="61" t="s">
        <v>5</v>
      </c>
      <c r="C2" s="62">
        <v>3</v>
      </c>
      <c r="D2" s="62" t="s">
        <v>25</v>
      </c>
      <c r="E2" s="63">
        <v>52</v>
      </c>
      <c r="F2" s="69">
        <v>32</v>
      </c>
      <c r="G2" s="68" t="s">
        <v>149</v>
      </c>
      <c r="H2" s="69"/>
      <c r="I2" s="61" t="s">
        <v>178</v>
      </c>
      <c r="J2" s="61" t="s">
        <v>14</v>
      </c>
      <c r="K2" s="69">
        <v>30.2</v>
      </c>
      <c r="L2" s="68" t="s">
        <v>29</v>
      </c>
      <c r="M2" s="69"/>
      <c r="N2" s="68" t="s">
        <v>149</v>
      </c>
      <c r="O2" s="61" t="s">
        <v>15</v>
      </c>
      <c r="P2" s="62">
        <v>36</v>
      </c>
      <c r="Q2" s="62">
        <v>24</v>
      </c>
      <c r="R2" s="70" t="s">
        <v>84</v>
      </c>
      <c r="S2" s="61" t="s">
        <v>144</v>
      </c>
      <c r="T2" s="61"/>
      <c r="U2" s="61" t="s">
        <v>20</v>
      </c>
      <c r="V2" s="61"/>
      <c r="W2" s="62" t="s">
        <v>95</v>
      </c>
      <c r="X2" s="63" t="str">
        <f t="shared" ref="X2:X21" si="0">D2</f>
        <v>F</v>
      </c>
      <c r="Y2" s="63" t="s">
        <v>34</v>
      </c>
      <c r="Z2" s="69" t="s">
        <v>35</v>
      </c>
      <c r="AA2" s="69" t="s">
        <v>52</v>
      </c>
      <c r="AB2" s="62" t="s">
        <v>18</v>
      </c>
      <c r="AC2" s="64" t="str">
        <f t="shared" ref="AC2:AC25" si="1">CONCATENATE(A2,"_",W2,"_",X2,"_",Y2,"_",Z2,"_",AA2,"_",AB2)</f>
        <v>GSE1295_VAL_F_MDL_SED_OBE_MTS</v>
      </c>
      <c r="AD2" s="61"/>
      <c r="AE2" s="61"/>
      <c r="AF2" s="61"/>
      <c r="AG2" s="61"/>
    </row>
    <row r="3" spans="1:33" x14ac:dyDescent="0.2">
      <c r="A3" s="90" t="s">
        <v>53</v>
      </c>
      <c r="B3" s="61" t="s">
        <v>5</v>
      </c>
      <c r="C3" s="62">
        <v>5</v>
      </c>
      <c r="D3" s="62" t="s">
        <v>24</v>
      </c>
      <c r="E3" s="63">
        <v>52</v>
      </c>
      <c r="F3" s="69">
        <v>32</v>
      </c>
      <c r="G3" s="68" t="s">
        <v>149</v>
      </c>
      <c r="H3" s="69"/>
      <c r="I3" s="61" t="s">
        <v>178</v>
      </c>
      <c r="J3" s="61" t="s">
        <v>14</v>
      </c>
      <c r="K3" s="69">
        <v>30.2</v>
      </c>
      <c r="L3" s="68" t="s">
        <v>29</v>
      </c>
      <c r="M3" s="69"/>
      <c r="N3" s="68" t="s">
        <v>149</v>
      </c>
      <c r="O3" s="61" t="s">
        <v>15</v>
      </c>
      <c r="P3" s="62">
        <v>36</v>
      </c>
      <c r="Q3" s="62">
        <v>24</v>
      </c>
      <c r="R3" s="70" t="s">
        <v>84</v>
      </c>
      <c r="S3" s="61" t="s">
        <v>144</v>
      </c>
      <c r="T3" s="61"/>
      <c r="U3" s="61" t="s">
        <v>20</v>
      </c>
      <c r="V3" s="61"/>
      <c r="W3" s="62" t="s">
        <v>95</v>
      </c>
      <c r="X3" s="63" t="str">
        <f t="shared" si="0"/>
        <v>M</v>
      </c>
      <c r="Y3" s="63" t="s">
        <v>34</v>
      </c>
      <c r="Z3" s="69" t="s">
        <v>35</v>
      </c>
      <c r="AA3" s="69" t="s">
        <v>52</v>
      </c>
      <c r="AB3" s="62" t="s">
        <v>18</v>
      </c>
      <c r="AC3" s="64" t="str">
        <f t="shared" si="1"/>
        <v>GSE1295_VAL_M_MDL_SED_OBE_MTS</v>
      </c>
      <c r="AD3" s="61"/>
      <c r="AE3" s="61"/>
      <c r="AF3" s="61"/>
      <c r="AG3" s="61"/>
    </row>
    <row r="4" spans="1:33" s="51" customFormat="1" x14ac:dyDescent="0.2">
      <c r="A4" s="71" t="s">
        <v>60</v>
      </c>
      <c r="B4" s="49" t="s">
        <v>8</v>
      </c>
      <c r="C4" s="72">
        <v>8</v>
      </c>
      <c r="D4" s="50" t="s">
        <v>25</v>
      </c>
      <c r="E4" s="72">
        <v>22.7</v>
      </c>
      <c r="F4" s="73">
        <v>23.7</v>
      </c>
      <c r="G4" s="74" t="s">
        <v>148</v>
      </c>
      <c r="H4" s="73"/>
      <c r="I4" s="51" t="s">
        <v>123</v>
      </c>
      <c r="J4" s="51" t="s">
        <v>61</v>
      </c>
      <c r="K4" s="73"/>
      <c r="L4" s="74"/>
      <c r="M4" s="73"/>
      <c r="N4" s="74" t="s">
        <v>148</v>
      </c>
      <c r="O4" s="51" t="s">
        <v>62</v>
      </c>
      <c r="P4" s="50">
        <v>12</v>
      </c>
      <c r="Q4" s="50">
        <v>24</v>
      </c>
      <c r="R4" s="75" t="s">
        <v>88</v>
      </c>
      <c r="S4" s="51" t="s">
        <v>143</v>
      </c>
      <c r="U4" s="51" t="s">
        <v>20</v>
      </c>
      <c r="V4" s="51" t="s">
        <v>11</v>
      </c>
      <c r="W4" s="52" t="s">
        <v>97</v>
      </c>
      <c r="X4" s="50" t="str">
        <f t="shared" si="0"/>
        <v>F</v>
      </c>
      <c r="Y4" s="72" t="s">
        <v>33</v>
      </c>
      <c r="Z4" s="73" t="s">
        <v>35</v>
      </c>
      <c r="AA4" s="73" t="s">
        <v>170</v>
      </c>
      <c r="AB4" s="50" t="s">
        <v>38</v>
      </c>
      <c r="AC4" s="53" t="str">
        <f t="shared" si="1"/>
        <v>GSE24235_BIB_F_YNG_SED_LEA_HLY</v>
      </c>
    </row>
    <row r="5" spans="1:33" s="51" customFormat="1" x14ac:dyDescent="0.2">
      <c r="A5" s="71" t="s">
        <v>60</v>
      </c>
      <c r="B5" s="49" t="s">
        <v>8</v>
      </c>
      <c r="C5" s="72">
        <v>6</v>
      </c>
      <c r="D5" s="50" t="s">
        <v>24</v>
      </c>
      <c r="E5" s="72">
        <v>24.7</v>
      </c>
      <c r="F5" s="73">
        <v>24.2</v>
      </c>
      <c r="G5" s="74" t="s">
        <v>148</v>
      </c>
      <c r="H5" s="73"/>
      <c r="I5" s="51" t="s">
        <v>123</v>
      </c>
      <c r="J5" s="51" t="s">
        <v>61</v>
      </c>
      <c r="K5" s="73"/>
      <c r="L5" s="74"/>
      <c r="M5" s="73"/>
      <c r="N5" s="74" t="s">
        <v>148</v>
      </c>
      <c r="O5" s="51" t="s">
        <v>62</v>
      </c>
      <c r="P5" s="50">
        <v>12</v>
      </c>
      <c r="Q5" s="50">
        <v>24</v>
      </c>
      <c r="R5" s="75" t="s">
        <v>88</v>
      </c>
      <c r="S5" s="51" t="s">
        <v>143</v>
      </c>
      <c r="U5" s="51" t="s">
        <v>20</v>
      </c>
      <c r="V5" s="51" t="s">
        <v>11</v>
      </c>
      <c r="W5" s="50" t="s">
        <v>97</v>
      </c>
      <c r="X5" s="50" t="str">
        <f t="shared" si="0"/>
        <v>M</v>
      </c>
      <c r="Y5" s="72" t="s">
        <v>33</v>
      </c>
      <c r="Z5" s="73" t="s">
        <v>35</v>
      </c>
      <c r="AA5" s="73" t="s">
        <v>170</v>
      </c>
      <c r="AB5" s="50" t="s">
        <v>38</v>
      </c>
      <c r="AC5" s="53" t="str">
        <f t="shared" si="1"/>
        <v>GSE24235_BIB_M_YNG_SED_LEA_HLY</v>
      </c>
    </row>
    <row r="6" spans="1:33" x14ac:dyDescent="0.2">
      <c r="A6" s="90" t="s">
        <v>64</v>
      </c>
      <c r="B6" s="76" t="s">
        <v>5</v>
      </c>
      <c r="C6" s="77">
        <v>8</v>
      </c>
      <c r="D6" s="78" t="s">
        <v>24</v>
      </c>
      <c r="E6" s="77">
        <v>25</v>
      </c>
      <c r="F6" s="79">
        <v>24.6</v>
      </c>
      <c r="G6" s="80" t="s">
        <v>148</v>
      </c>
      <c r="H6" s="79"/>
      <c r="I6" s="76" t="s">
        <v>123</v>
      </c>
      <c r="J6" s="76" t="s">
        <v>133</v>
      </c>
      <c r="K6" s="79"/>
      <c r="L6" s="80"/>
      <c r="M6" s="79"/>
      <c r="N6" s="80" t="s">
        <v>148</v>
      </c>
      <c r="O6" s="76" t="s">
        <v>63</v>
      </c>
      <c r="P6" s="78">
        <v>12</v>
      </c>
      <c r="Q6" s="78">
        <v>48</v>
      </c>
      <c r="R6" s="81" t="s">
        <v>83</v>
      </c>
      <c r="S6" s="82" t="s">
        <v>143</v>
      </c>
      <c r="T6" s="82"/>
      <c r="U6" s="76" t="s">
        <v>20</v>
      </c>
      <c r="V6" s="76"/>
      <c r="W6" s="78" t="s">
        <v>95</v>
      </c>
      <c r="X6" s="78" t="str">
        <f t="shared" si="0"/>
        <v>M</v>
      </c>
      <c r="Y6" s="77" t="s">
        <v>33</v>
      </c>
      <c r="Z6" s="79" t="s">
        <v>35</v>
      </c>
      <c r="AA6" s="79" t="s">
        <v>170</v>
      </c>
      <c r="AB6" s="78" t="s">
        <v>38</v>
      </c>
      <c r="AC6" s="83" t="str">
        <f t="shared" si="1"/>
        <v>GSE28422_VAL_M_YNG_SED_LEA_HLY</v>
      </c>
      <c r="AD6" s="76"/>
      <c r="AE6" s="76"/>
      <c r="AF6" s="76"/>
      <c r="AG6" s="76"/>
    </row>
    <row r="7" spans="1:33" x14ac:dyDescent="0.2">
      <c r="A7" s="90" t="s">
        <v>64</v>
      </c>
      <c r="B7" s="76" t="s">
        <v>5</v>
      </c>
      <c r="C7" s="77">
        <v>8</v>
      </c>
      <c r="D7" s="78" t="s">
        <v>25</v>
      </c>
      <c r="E7" s="77">
        <v>25</v>
      </c>
      <c r="F7" s="79">
        <v>24.6</v>
      </c>
      <c r="G7" s="80" t="s">
        <v>148</v>
      </c>
      <c r="H7" s="79"/>
      <c r="I7" s="76" t="s">
        <v>123</v>
      </c>
      <c r="J7" s="76" t="s">
        <v>133</v>
      </c>
      <c r="K7" s="79"/>
      <c r="L7" s="80"/>
      <c r="M7" s="79"/>
      <c r="N7" s="80" t="s">
        <v>148</v>
      </c>
      <c r="O7" s="76" t="s">
        <v>63</v>
      </c>
      <c r="P7" s="78">
        <v>12</v>
      </c>
      <c r="Q7" s="78">
        <v>48</v>
      </c>
      <c r="R7" s="81" t="s">
        <v>83</v>
      </c>
      <c r="S7" s="76" t="s">
        <v>143</v>
      </c>
      <c r="T7" s="76"/>
      <c r="U7" s="76" t="s">
        <v>20</v>
      </c>
      <c r="V7" s="76"/>
      <c r="W7" s="78" t="s">
        <v>95</v>
      </c>
      <c r="X7" s="78" t="str">
        <f t="shared" si="0"/>
        <v>F</v>
      </c>
      <c r="Y7" s="77" t="s">
        <v>33</v>
      </c>
      <c r="Z7" s="79" t="s">
        <v>35</v>
      </c>
      <c r="AA7" s="79" t="s">
        <v>170</v>
      </c>
      <c r="AB7" s="78" t="s">
        <v>38</v>
      </c>
      <c r="AC7" s="83" t="str">
        <f t="shared" si="1"/>
        <v>GSE28422_VAL_F_YNG_SED_LEA_HLY</v>
      </c>
      <c r="AD7" s="76"/>
      <c r="AE7" s="76"/>
      <c r="AF7" s="76"/>
      <c r="AG7" s="76"/>
    </row>
    <row r="8" spans="1:33" x14ac:dyDescent="0.2">
      <c r="A8" s="90" t="s">
        <v>64</v>
      </c>
      <c r="B8" s="76" t="s">
        <v>5</v>
      </c>
      <c r="C8" s="77">
        <v>6</v>
      </c>
      <c r="D8" s="78" t="s">
        <v>24</v>
      </c>
      <c r="E8" s="77">
        <v>84</v>
      </c>
      <c r="F8" s="79">
        <v>25.6</v>
      </c>
      <c r="G8" s="80" t="s">
        <v>148</v>
      </c>
      <c r="H8" s="79"/>
      <c r="I8" s="76" t="s">
        <v>123</v>
      </c>
      <c r="J8" s="76" t="s">
        <v>133</v>
      </c>
      <c r="K8" s="79"/>
      <c r="L8" s="80"/>
      <c r="M8" s="79"/>
      <c r="N8" s="80" t="s">
        <v>148</v>
      </c>
      <c r="O8" s="76" t="s">
        <v>63</v>
      </c>
      <c r="P8" s="78">
        <v>12</v>
      </c>
      <c r="Q8" s="78">
        <v>48</v>
      </c>
      <c r="R8" s="81" t="s">
        <v>83</v>
      </c>
      <c r="S8" s="76" t="s">
        <v>143</v>
      </c>
      <c r="T8" s="76"/>
      <c r="U8" s="76" t="s">
        <v>20</v>
      </c>
      <c r="V8" s="76"/>
      <c r="W8" s="78" t="s">
        <v>95</v>
      </c>
      <c r="X8" s="78" t="str">
        <f t="shared" si="0"/>
        <v>M</v>
      </c>
      <c r="Y8" s="77" t="s">
        <v>51</v>
      </c>
      <c r="Z8" s="79" t="s">
        <v>35</v>
      </c>
      <c r="AA8" s="79" t="s">
        <v>171</v>
      </c>
      <c r="AB8" s="78" t="s">
        <v>38</v>
      </c>
      <c r="AC8" s="83" t="str">
        <f t="shared" si="1"/>
        <v>GSE28422_VAL_M_ELD_SED_OWE_HLY</v>
      </c>
      <c r="AD8" s="76"/>
      <c r="AE8" s="76"/>
      <c r="AF8" s="76"/>
      <c r="AG8" s="76"/>
    </row>
    <row r="9" spans="1:33" x14ac:dyDescent="0.2">
      <c r="A9" s="90" t="s">
        <v>64</v>
      </c>
      <c r="B9" s="76" t="s">
        <v>5</v>
      </c>
      <c r="C9" s="77">
        <v>6</v>
      </c>
      <c r="D9" s="78" t="s">
        <v>25</v>
      </c>
      <c r="E9" s="77">
        <v>84</v>
      </c>
      <c r="F9" s="79">
        <v>25.6</v>
      </c>
      <c r="G9" s="80" t="s">
        <v>148</v>
      </c>
      <c r="H9" s="79"/>
      <c r="I9" s="76" t="s">
        <v>123</v>
      </c>
      <c r="J9" s="76" t="s">
        <v>133</v>
      </c>
      <c r="K9" s="79"/>
      <c r="L9" s="80"/>
      <c r="M9" s="79"/>
      <c r="N9" s="80" t="s">
        <v>148</v>
      </c>
      <c r="O9" s="76" t="s">
        <v>63</v>
      </c>
      <c r="P9" s="78">
        <v>12</v>
      </c>
      <c r="Q9" s="78">
        <v>48</v>
      </c>
      <c r="R9" s="81" t="s">
        <v>83</v>
      </c>
      <c r="S9" s="76" t="s">
        <v>143</v>
      </c>
      <c r="T9" s="76"/>
      <c r="U9" s="76" t="s">
        <v>20</v>
      </c>
      <c r="V9" s="76"/>
      <c r="W9" s="78" t="s">
        <v>95</v>
      </c>
      <c r="X9" s="78" t="str">
        <f t="shared" si="0"/>
        <v>F</v>
      </c>
      <c r="Y9" s="77" t="s">
        <v>51</v>
      </c>
      <c r="Z9" s="79" t="s">
        <v>35</v>
      </c>
      <c r="AA9" s="79" t="s">
        <v>171</v>
      </c>
      <c r="AB9" s="78" t="s">
        <v>38</v>
      </c>
      <c r="AC9" s="83" t="str">
        <f t="shared" si="1"/>
        <v>GSE28422_VAL_F_ELD_SED_OWE_HLY</v>
      </c>
      <c r="AD9" s="76"/>
      <c r="AE9" s="76"/>
      <c r="AF9" s="76"/>
      <c r="AG9" s="76"/>
    </row>
    <row r="10" spans="1:33" s="51" customFormat="1" x14ac:dyDescent="0.2">
      <c r="A10" s="71" t="s">
        <v>65</v>
      </c>
      <c r="B10" s="49" t="s">
        <v>6</v>
      </c>
      <c r="C10" s="72">
        <v>3</v>
      </c>
      <c r="D10" s="50" t="s">
        <v>25</v>
      </c>
      <c r="E10" s="72">
        <v>24</v>
      </c>
      <c r="F10" s="73">
        <v>26.4</v>
      </c>
      <c r="G10" s="74" t="s">
        <v>148</v>
      </c>
      <c r="H10" s="73"/>
      <c r="I10" s="51" t="s">
        <v>123</v>
      </c>
      <c r="J10" s="51" t="s">
        <v>66</v>
      </c>
      <c r="K10" s="73"/>
      <c r="L10" s="74"/>
      <c r="M10" s="73"/>
      <c r="N10" s="74" t="s">
        <v>148</v>
      </c>
      <c r="O10" s="51" t="s">
        <v>134</v>
      </c>
      <c r="P10" s="50">
        <v>12</v>
      </c>
      <c r="Q10" s="50">
        <v>4</v>
      </c>
      <c r="R10" s="75" t="s">
        <v>89</v>
      </c>
      <c r="S10" s="51" t="s">
        <v>143</v>
      </c>
      <c r="U10" s="51" t="s">
        <v>20</v>
      </c>
      <c r="V10" s="51" t="s">
        <v>167</v>
      </c>
      <c r="W10" s="50" t="s">
        <v>97</v>
      </c>
      <c r="X10" s="50" t="str">
        <f t="shared" si="0"/>
        <v>F</v>
      </c>
      <c r="Y10" s="72" t="s">
        <v>33</v>
      </c>
      <c r="Z10" s="73" t="s">
        <v>35</v>
      </c>
      <c r="AA10" s="73" t="s">
        <v>171</v>
      </c>
      <c r="AB10" s="50" t="s">
        <v>38</v>
      </c>
      <c r="AC10" s="53" t="str">
        <f t="shared" si="1"/>
        <v>GSE28998_BIB_F_YNG_SED_OWE_HLY</v>
      </c>
    </row>
    <row r="11" spans="1:33" s="51" customFormat="1" x14ac:dyDescent="0.2">
      <c r="A11" s="71" t="s">
        <v>65</v>
      </c>
      <c r="B11" s="49" t="s">
        <v>6</v>
      </c>
      <c r="C11" s="72">
        <v>4</v>
      </c>
      <c r="D11" s="50" t="s">
        <v>24</v>
      </c>
      <c r="E11" s="72">
        <v>23</v>
      </c>
      <c r="F11" s="73">
        <v>28.6</v>
      </c>
      <c r="G11" s="74" t="s">
        <v>148</v>
      </c>
      <c r="H11" s="73"/>
      <c r="I11" s="51" t="s">
        <v>123</v>
      </c>
      <c r="J11" s="51" t="s">
        <v>66</v>
      </c>
      <c r="K11" s="73"/>
      <c r="L11" s="74"/>
      <c r="M11" s="73"/>
      <c r="N11" s="74" t="s">
        <v>148</v>
      </c>
      <c r="O11" s="51" t="s">
        <v>134</v>
      </c>
      <c r="P11" s="50">
        <v>12</v>
      </c>
      <c r="Q11" s="50">
        <v>4</v>
      </c>
      <c r="R11" s="75" t="s">
        <v>89</v>
      </c>
      <c r="S11" s="51" t="s">
        <v>143</v>
      </c>
      <c r="U11" s="51" t="s">
        <v>20</v>
      </c>
      <c r="V11" s="51" t="s">
        <v>167</v>
      </c>
      <c r="W11" s="50" t="s">
        <v>97</v>
      </c>
      <c r="X11" s="50" t="str">
        <f t="shared" si="0"/>
        <v>M</v>
      </c>
      <c r="Y11" s="72" t="s">
        <v>33</v>
      </c>
      <c r="Z11" s="73" t="s">
        <v>35</v>
      </c>
      <c r="AA11" s="73" t="s">
        <v>171</v>
      </c>
      <c r="AB11" s="50" t="s">
        <v>38</v>
      </c>
      <c r="AC11" s="53" t="str">
        <f t="shared" si="1"/>
        <v>GSE28998_BIB_M_YNG_SED_OWE_HLY</v>
      </c>
      <c r="AF11" s="53"/>
    </row>
    <row r="12" spans="1:33" x14ac:dyDescent="0.2">
      <c r="A12" s="90" t="s">
        <v>56</v>
      </c>
      <c r="B12" s="61" t="s">
        <v>5</v>
      </c>
      <c r="C12" s="62">
        <v>30</v>
      </c>
      <c r="D12" s="62" t="s">
        <v>25</v>
      </c>
      <c r="E12" s="63">
        <v>44</v>
      </c>
      <c r="F12" s="69">
        <v>30</v>
      </c>
      <c r="G12" s="68" t="s">
        <v>149</v>
      </c>
      <c r="H12" s="69"/>
      <c r="I12" s="61" t="s">
        <v>128</v>
      </c>
      <c r="J12" s="61" t="s">
        <v>4</v>
      </c>
      <c r="K12" s="69">
        <v>28</v>
      </c>
      <c r="L12" s="68" t="s">
        <v>30</v>
      </c>
      <c r="M12" s="69"/>
      <c r="N12" s="68" t="s">
        <v>149</v>
      </c>
      <c r="O12" s="61" t="s">
        <v>17</v>
      </c>
      <c r="P12" s="62">
        <f>9*4</f>
        <v>36</v>
      </c>
      <c r="Q12" s="62">
        <v>24</v>
      </c>
      <c r="R12" s="70" t="s">
        <v>85</v>
      </c>
      <c r="S12" s="61" t="s">
        <v>143</v>
      </c>
      <c r="T12" s="61"/>
      <c r="U12" s="61" t="s">
        <v>20</v>
      </c>
      <c r="V12" s="61"/>
      <c r="W12" s="62" t="s">
        <v>95</v>
      </c>
      <c r="X12" s="63" t="str">
        <f t="shared" si="0"/>
        <v>F</v>
      </c>
      <c r="Y12" s="63" t="s">
        <v>33</v>
      </c>
      <c r="Z12" s="69" t="s">
        <v>35</v>
      </c>
      <c r="AA12" s="69" t="s">
        <v>52</v>
      </c>
      <c r="AB12" s="62" t="s">
        <v>18</v>
      </c>
      <c r="AC12" s="64" t="str">
        <f t="shared" si="1"/>
        <v>GSE48278_VAL_F_YNG_SED_OBE_MTS</v>
      </c>
      <c r="AD12" s="61"/>
      <c r="AE12" s="61"/>
      <c r="AF12" s="61"/>
      <c r="AG12" s="61"/>
    </row>
    <row r="13" spans="1:33" x14ac:dyDescent="0.2">
      <c r="A13" s="90" t="s">
        <v>56</v>
      </c>
      <c r="B13" s="61" t="s">
        <v>5</v>
      </c>
      <c r="C13" s="62">
        <v>30</v>
      </c>
      <c r="D13" s="62" t="s">
        <v>24</v>
      </c>
      <c r="E13" s="63">
        <v>44</v>
      </c>
      <c r="F13" s="69">
        <v>30</v>
      </c>
      <c r="G13" s="68" t="s">
        <v>149</v>
      </c>
      <c r="H13" s="69"/>
      <c r="I13" s="61" t="s">
        <v>128</v>
      </c>
      <c r="J13" s="61" t="s">
        <v>4</v>
      </c>
      <c r="K13" s="69">
        <v>28</v>
      </c>
      <c r="L13" s="68" t="s">
        <v>30</v>
      </c>
      <c r="M13" s="69"/>
      <c r="N13" s="68" t="s">
        <v>149</v>
      </c>
      <c r="O13" s="61" t="s">
        <v>17</v>
      </c>
      <c r="P13" s="62">
        <f>9*4</f>
        <v>36</v>
      </c>
      <c r="Q13" s="62">
        <v>24</v>
      </c>
      <c r="R13" s="70" t="s">
        <v>85</v>
      </c>
      <c r="S13" s="61" t="s">
        <v>143</v>
      </c>
      <c r="T13" s="61"/>
      <c r="U13" s="61" t="s">
        <v>20</v>
      </c>
      <c r="V13" s="61"/>
      <c r="W13" s="62" t="s">
        <v>95</v>
      </c>
      <c r="X13" s="63" t="str">
        <f t="shared" si="0"/>
        <v>M</v>
      </c>
      <c r="Y13" s="63" t="s">
        <v>33</v>
      </c>
      <c r="Z13" s="69" t="s">
        <v>35</v>
      </c>
      <c r="AA13" s="69" t="s">
        <v>52</v>
      </c>
      <c r="AB13" s="62" t="s">
        <v>18</v>
      </c>
      <c r="AC13" s="64" t="str">
        <f t="shared" si="1"/>
        <v>GSE48278_VAL_M_YNG_SED_OBE_MTS</v>
      </c>
      <c r="AD13" s="61"/>
      <c r="AE13" s="61"/>
      <c r="AF13" s="61"/>
      <c r="AG13" s="61"/>
    </row>
    <row r="14" spans="1:33" x14ac:dyDescent="0.2">
      <c r="A14" s="90" t="s">
        <v>56</v>
      </c>
      <c r="B14" s="76" t="s">
        <v>5</v>
      </c>
      <c r="C14" s="78">
        <v>4</v>
      </c>
      <c r="D14" s="78" t="s">
        <v>25</v>
      </c>
      <c r="E14" s="77">
        <v>44</v>
      </c>
      <c r="F14" s="79">
        <v>30</v>
      </c>
      <c r="G14" s="80" t="s">
        <v>148</v>
      </c>
      <c r="H14" s="79"/>
      <c r="I14" s="76" t="s">
        <v>128</v>
      </c>
      <c r="J14" s="76" t="s">
        <v>67</v>
      </c>
      <c r="K14" s="79">
        <v>28</v>
      </c>
      <c r="L14" s="80" t="s">
        <v>30</v>
      </c>
      <c r="M14" s="79"/>
      <c r="N14" s="80" t="s">
        <v>148</v>
      </c>
      <c r="O14" s="76" t="s">
        <v>180</v>
      </c>
      <c r="P14" s="78">
        <f>9*4</f>
        <v>36</v>
      </c>
      <c r="Q14" s="78">
        <v>24</v>
      </c>
      <c r="R14" s="81" t="s">
        <v>85</v>
      </c>
      <c r="S14" s="76" t="s">
        <v>143</v>
      </c>
      <c r="T14" s="76"/>
      <c r="U14" s="76" t="s">
        <v>20</v>
      </c>
      <c r="V14" s="76"/>
      <c r="W14" s="78" t="s">
        <v>95</v>
      </c>
      <c r="X14" s="78" t="str">
        <f t="shared" si="0"/>
        <v>F</v>
      </c>
      <c r="Y14" s="77" t="s">
        <v>34</v>
      </c>
      <c r="Z14" s="79" t="s">
        <v>35</v>
      </c>
      <c r="AA14" s="79" t="s">
        <v>52</v>
      </c>
      <c r="AB14" s="78" t="s">
        <v>18</v>
      </c>
      <c r="AC14" s="83" t="str">
        <f t="shared" si="1"/>
        <v>GSE48278_VAL_F_MDL_SED_OBE_MTS</v>
      </c>
      <c r="AD14" s="76"/>
      <c r="AE14" s="76"/>
      <c r="AF14" s="76"/>
      <c r="AG14" s="76"/>
    </row>
    <row r="15" spans="1:33" x14ac:dyDescent="0.2">
      <c r="A15" s="90" t="s">
        <v>56</v>
      </c>
      <c r="B15" s="76" t="s">
        <v>5</v>
      </c>
      <c r="C15" s="78">
        <v>5</v>
      </c>
      <c r="D15" s="78" t="s">
        <v>24</v>
      </c>
      <c r="E15" s="77">
        <v>44</v>
      </c>
      <c r="F15" s="79">
        <v>30</v>
      </c>
      <c r="G15" s="80" t="s">
        <v>148</v>
      </c>
      <c r="H15" s="79"/>
      <c r="I15" s="76" t="s">
        <v>128</v>
      </c>
      <c r="J15" s="76" t="s">
        <v>67</v>
      </c>
      <c r="K15" s="79">
        <v>28</v>
      </c>
      <c r="L15" s="80" t="s">
        <v>30</v>
      </c>
      <c r="M15" s="79"/>
      <c r="N15" s="80" t="s">
        <v>148</v>
      </c>
      <c r="O15" s="76" t="s">
        <v>180</v>
      </c>
      <c r="P15" s="78">
        <f>9*4</f>
        <v>36</v>
      </c>
      <c r="Q15" s="78">
        <v>24</v>
      </c>
      <c r="R15" s="81" t="s">
        <v>85</v>
      </c>
      <c r="S15" s="76" t="s">
        <v>143</v>
      </c>
      <c r="T15" s="76"/>
      <c r="U15" s="76" t="s">
        <v>20</v>
      </c>
      <c r="V15" s="76"/>
      <c r="W15" s="78" t="s">
        <v>95</v>
      </c>
      <c r="X15" s="78" t="str">
        <f t="shared" si="0"/>
        <v>M</v>
      </c>
      <c r="Y15" s="77" t="s">
        <v>34</v>
      </c>
      <c r="Z15" s="79" t="s">
        <v>35</v>
      </c>
      <c r="AA15" s="79" t="s">
        <v>52</v>
      </c>
      <c r="AB15" s="78" t="s">
        <v>18</v>
      </c>
      <c r="AC15" s="83" t="str">
        <f t="shared" si="1"/>
        <v>GSE48278_VAL_M_MDL_SED_OBE_MTS</v>
      </c>
      <c r="AD15" s="76"/>
      <c r="AE15" s="76"/>
      <c r="AF15" s="76"/>
      <c r="AG15" s="76"/>
    </row>
    <row r="16" spans="1:33" x14ac:dyDescent="0.2">
      <c r="A16" s="90" t="s">
        <v>57</v>
      </c>
      <c r="B16" s="76" t="s">
        <v>5</v>
      </c>
      <c r="C16" s="78">
        <v>6</v>
      </c>
      <c r="D16" s="78" t="s">
        <v>25</v>
      </c>
      <c r="E16" s="77">
        <v>48</v>
      </c>
      <c r="F16" s="79">
        <v>42.7</v>
      </c>
      <c r="G16" s="80" t="s">
        <v>148</v>
      </c>
      <c r="H16" s="79"/>
      <c r="I16" s="76" t="s">
        <v>128</v>
      </c>
      <c r="J16" s="76" t="s">
        <v>27</v>
      </c>
      <c r="K16" s="79"/>
      <c r="L16" s="80"/>
      <c r="M16" s="79"/>
      <c r="N16" s="80" t="s">
        <v>148</v>
      </c>
      <c r="O16" s="76" t="s">
        <v>186</v>
      </c>
      <c r="P16" s="78">
        <v>16</v>
      </c>
      <c r="Q16" s="78">
        <v>72</v>
      </c>
      <c r="R16" s="81" t="s">
        <v>86</v>
      </c>
      <c r="S16" s="76" t="s">
        <v>13</v>
      </c>
      <c r="T16" s="76" t="s">
        <v>264</v>
      </c>
      <c r="U16" s="76" t="s">
        <v>19</v>
      </c>
      <c r="V16" s="76"/>
      <c r="W16" s="78" t="s">
        <v>95</v>
      </c>
      <c r="X16" s="78" t="str">
        <f t="shared" si="0"/>
        <v>F</v>
      </c>
      <c r="Y16" s="77" t="s">
        <v>34</v>
      </c>
      <c r="Z16" s="79" t="s">
        <v>35</v>
      </c>
      <c r="AA16" s="79" t="s">
        <v>172</v>
      </c>
      <c r="AB16" s="78" t="s">
        <v>18</v>
      </c>
      <c r="AC16" s="83" t="str">
        <f t="shared" si="1"/>
        <v>GSE58249_VAL_F_MDL_SED_MOB_MTS</v>
      </c>
      <c r="AD16" s="76"/>
      <c r="AE16" s="76"/>
      <c r="AF16" s="76"/>
      <c r="AG16" s="76"/>
    </row>
    <row r="17" spans="1:33" x14ac:dyDescent="0.2">
      <c r="A17" s="90" t="s">
        <v>57</v>
      </c>
      <c r="B17" s="76" t="s">
        <v>5</v>
      </c>
      <c r="C17" s="78">
        <v>3</v>
      </c>
      <c r="D17" s="78" t="s">
        <v>24</v>
      </c>
      <c r="E17" s="77">
        <v>48</v>
      </c>
      <c r="F17" s="79">
        <v>42.7</v>
      </c>
      <c r="G17" s="80" t="s">
        <v>148</v>
      </c>
      <c r="H17" s="79"/>
      <c r="I17" s="76" t="s">
        <v>128</v>
      </c>
      <c r="J17" s="76" t="s">
        <v>27</v>
      </c>
      <c r="K17" s="79"/>
      <c r="L17" s="80"/>
      <c r="M17" s="79"/>
      <c r="N17" s="80" t="s">
        <v>148</v>
      </c>
      <c r="O17" s="76" t="s">
        <v>186</v>
      </c>
      <c r="P17" s="78">
        <v>16</v>
      </c>
      <c r="Q17" s="78">
        <v>72</v>
      </c>
      <c r="R17" s="81" t="s">
        <v>86</v>
      </c>
      <c r="S17" s="76" t="s">
        <v>13</v>
      </c>
      <c r="T17" s="76" t="s">
        <v>264</v>
      </c>
      <c r="U17" s="76" t="s">
        <v>19</v>
      </c>
      <c r="V17" s="76"/>
      <c r="W17" s="78" t="s">
        <v>95</v>
      </c>
      <c r="X17" s="78" t="str">
        <f t="shared" si="0"/>
        <v>M</v>
      </c>
      <c r="Y17" s="77" t="s">
        <v>34</v>
      </c>
      <c r="Z17" s="79" t="s">
        <v>35</v>
      </c>
      <c r="AA17" s="79" t="s">
        <v>172</v>
      </c>
      <c r="AB17" s="78" t="s">
        <v>18</v>
      </c>
      <c r="AC17" s="83" t="str">
        <f t="shared" si="1"/>
        <v>GSE58249_VAL_M_MDL_SED_MOB_MTS</v>
      </c>
      <c r="AD17" s="76"/>
      <c r="AE17" s="76"/>
      <c r="AF17" s="76"/>
      <c r="AG17" s="76"/>
    </row>
    <row r="18" spans="1:33" x14ac:dyDescent="0.2">
      <c r="A18" s="90" t="s">
        <v>57</v>
      </c>
      <c r="B18" s="61" t="s">
        <v>5</v>
      </c>
      <c r="C18" s="62">
        <v>6</v>
      </c>
      <c r="D18" s="62" t="s">
        <v>25</v>
      </c>
      <c r="E18" s="63">
        <v>51</v>
      </c>
      <c r="F18" s="69">
        <v>45</v>
      </c>
      <c r="G18" s="68" t="s">
        <v>149</v>
      </c>
      <c r="H18" s="69"/>
      <c r="I18" s="61" t="s">
        <v>128</v>
      </c>
      <c r="J18" s="65" t="s">
        <v>131</v>
      </c>
      <c r="K18" s="69"/>
      <c r="L18" s="68"/>
      <c r="M18" s="69"/>
      <c r="N18" s="68" t="s">
        <v>149</v>
      </c>
      <c r="O18" s="61" t="s">
        <v>91</v>
      </c>
      <c r="P18" s="62">
        <v>16</v>
      </c>
      <c r="Q18" s="62">
        <v>72</v>
      </c>
      <c r="R18" s="70" t="s">
        <v>86</v>
      </c>
      <c r="S18" s="61" t="s">
        <v>13</v>
      </c>
      <c r="T18" s="61" t="s">
        <v>264</v>
      </c>
      <c r="U18" s="61" t="s">
        <v>19</v>
      </c>
      <c r="V18" s="61"/>
      <c r="W18" s="62" t="s">
        <v>95</v>
      </c>
      <c r="X18" s="63" t="str">
        <f t="shared" si="0"/>
        <v>F</v>
      </c>
      <c r="Y18" s="63" t="s">
        <v>34</v>
      </c>
      <c r="Z18" s="69" t="s">
        <v>35</v>
      </c>
      <c r="AA18" s="69" t="s">
        <v>172</v>
      </c>
      <c r="AB18" s="62" t="s">
        <v>18</v>
      </c>
      <c r="AC18" s="64" t="str">
        <f t="shared" si="1"/>
        <v>GSE58249_VAL_F_MDL_SED_MOB_MTS</v>
      </c>
      <c r="AD18" s="61"/>
      <c r="AE18" s="61"/>
      <c r="AF18" s="61"/>
      <c r="AG18" s="61"/>
    </row>
    <row r="19" spans="1:33" x14ac:dyDescent="0.2">
      <c r="A19" s="90" t="s">
        <v>57</v>
      </c>
      <c r="B19" s="61" t="s">
        <v>5</v>
      </c>
      <c r="C19" s="62">
        <v>2</v>
      </c>
      <c r="D19" s="62" t="s">
        <v>24</v>
      </c>
      <c r="E19" s="63">
        <v>51</v>
      </c>
      <c r="F19" s="69">
        <v>45</v>
      </c>
      <c r="G19" s="68" t="s">
        <v>149</v>
      </c>
      <c r="H19" s="69"/>
      <c r="I19" s="61" t="s">
        <v>128</v>
      </c>
      <c r="J19" s="65" t="s">
        <v>131</v>
      </c>
      <c r="K19" s="69"/>
      <c r="L19" s="68"/>
      <c r="M19" s="69"/>
      <c r="N19" s="68" t="s">
        <v>149</v>
      </c>
      <c r="O19" s="61" t="s">
        <v>91</v>
      </c>
      <c r="P19" s="62">
        <v>16</v>
      </c>
      <c r="Q19" s="62">
        <v>72</v>
      </c>
      <c r="R19" s="70" t="s">
        <v>86</v>
      </c>
      <c r="S19" s="61" t="s">
        <v>13</v>
      </c>
      <c r="T19" s="61" t="s">
        <v>264</v>
      </c>
      <c r="U19" s="61" t="s">
        <v>19</v>
      </c>
      <c r="V19" s="61"/>
      <c r="W19" s="62" t="s">
        <v>95</v>
      </c>
      <c r="X19" s="63" t="str">
        <f t="shared" si="0"/>
        <v>M</v>
      </c>
      <c r="Y19" s="63" t="s">
        <v>34</v>
      </c>
      <c r="Z19" s="69" t="s">
        <v>35</v>
      </c>
      <c r="AA19" s="69" t="s">
        <v>172</v>
      </c>
      <c r="AB19" s="62" t="s">
        <v>18</v>
      </c>
      <c r="AC19" s="64" t="str">
        <f t="shared" si="1"/>
        <v>GSE58249_VAL_M_MDL_SED_MOB_MTS</v>
      </c>
      <c r="AD19" s="61"/>
      <c r="AE19" s="61"/>
      <c r="AF19" s="61"/>
      <c r="AG19" s="61"/>
    </row>
    <row r="20" spans="1:33" x14ac:dyDescent="0.2">
      <c r="A20" s="90" t="s">
        <v>58</v>
      </c>
      <c r="B20" s="76" t="s">
        <v>5</v>
      </c>
      <c r="C20" s="78">
        <v>8</v>
      </c>
      <c r="D20" s="78" t="s">
        <v>25</v>
      </c>
      <c r="E20" s="77">
        <v>69.599999999999994</v>
      </c>
      <c r="F20" s="79"/>
      <c r="G20" s="80" t="s">
        <v>148</v>
      </c>
      <c r="H20" s="79"/>
      <c r="I20" s="76" t="s">
        <v>123</v>
      </c>
      <c r="J20" s="76" t="s">
        <v>132</v>
      </c>
      <c r="K20" s="79"/>
      <c r="L20" s="80"/>
      <c r="M20" s="79"/>
      <c r="N20" s="80" t="s">
        <v>148</v>
      </c>
      <c r="O20" s="76" t="s">
        <v>135</v>
      </c>
      <c r="P20" s="78">
        <v>26</v>
      </c>
      <c r="Q20" s="78">
        <v>48</v>
      </c>
      <c r="R20" s="84" t="s">
        <v>87</v>
      </c>
      <c r="S20" s="82" t="s">
        <v>12</v>
      </c>
      <c r="T20" s="82" t="s">
        <v>264</v>
      </c>
      <c r="U20" s="76" t="s">
        <v>59</v>
      </c>
      <c r="V20" s="85" t="s">
        <v>179</v>
      </c>
      <c r="W20" s="78" t="s">
        <v>95</v>
      </c>
      <c r="X20" s="78" t="str">
        <f t="shared" si="0"/>
        <v>F</v>
      </c>
      <c r="Y20" s="77" t="s">
        <v>51</v>
      </c>
      <c r="Z20" s="79" t="s">
        <v>37</v>
      </c>
      <c r="AA20" s="79" t="s">
        <v>170</v>
      </c>
      <c r="AB20" s="78" t="s">
        <v>38</v>
      </c>
      <c r="AC20" s="83" t="str">
        <f t="shared" si="1"/>
        <v>GSE8479_VAL_F_ELD_ACT_LEA_HLY</v>
      </c>
      <c r="AD20" s="76"/>
      <c r="AE20" s="76"/>
      <c r="AF20" s="76"/>
      <c r="AG20" s="76"/>
    </row>
    <row r="21" spans="1:33" x14ac:dyDescent="0.2">
      <c r="A21" s="90" t="s">
        <v>58</v>
      </c>
      <c r="B21" s="76" t="s">
        <v>5</v>
      </c>
      <c r="C21" s="78">
        <v>6</v>
      </c>
      <c r="D21" s="78" t="s">
        <v>24</v>
      </c>
      <c r="E21" s="77">
        <v>69.599999999999994</v>
      </c>
      <c r="F21" s="79"/>
      <c r="G21" s="80" t="s">
        <v>148</v>
      </c>
      <c r="H21" s="79"/>
      <c r="I21" s="76" t="s">
        <v>123</v>
      </c>
      <c r="J21" s="76" t="s">
        <v>132</v>
      </c>
      <c r="K21" s="79"/>
      <c r="L21" s="80"/>
      <c r="M21" s="79"/>
      <c r="N21" s="80" t="s">
        <v>148</v>
      </c>
      <c r="O21" s="76" t="s">
        <v>135</v>
      </c>
      <c r="P21" s="78">
        <v>26</v>
      </c>
      <c r="Q21" s="78">
        <v>48</v>
      </c>
      <c r="R21" s="81" t="s">
        <v>87</v>
      </c>
      <c r="S21" s="82" t="s">
        <v>12</v>
      </c>
      <c r="T21" s="82" t="s">
        <v>264</v>
      </c>
      <c r="U21" s="76" t="s">
        <v>59</v>
      </c>
      <c r="V21" s="85" t="s">
        <v>179</v>
      </c>
      <c r="W21" s="78" t="s">
        <v>95</v>
      </c>
      <c r="X21" s="78" t="str">
        <f t="shared" si="0"/>
        <v>M</v>
      </c>
      <c r="Y21" s="77" t="s">
        <v>51</v>
      </c>
      <c r="Z21" s="79" t="s">
        <v>37</v>
      </c>
      <c r="AA21" s="79" t="s">
        <v>170</v>
      </c>
      <c r="AB21" s="78" t="s">
        <v>38</v>
      </c>
      <c r="AC21" s="83" t="str">
        <f t="shared" si="1"/>
        <v>GSE8479_VAL_M_ELD_ACT_LEA_HLY</v>
      </c>
      <c r="AD21" s="76"/>
      <c r="AE21" s="76"/>
      <c r="AF21" s="76"/>
      <c r="AG21" s="76"/>
    </row>
    <row r="22" spans="1:33" x14ac:dyDescent="0.2">
      <c r="A22" s="90" t="s">
        <v>165</v>
      </c>
      <c r="B22" s="76" t="s">
        <v>5</v>
      </c>
      <c r="C22" s="78">
        <v>11</v>
      </c>
      <c r="D22" s="78" t="s">
        <v>24</v>
      </c>
      <c r="E22" s="77">
        <v>76.5</v>
      </c>
      <c r="F22" s="79">
        <v>28.6</v>
      </c>
      <c r="G22" s="80" t="s">
        <v>148</v>
      </c>
      <c r="H22" s="79">
        <v>29.1</v>
      </c>
      <c r="I22" s="76" t="s">
        <v>193</v>
      </c>
      <c r="J22" s="76" t="s">
        <v>4</v>
      </c>
      <c r="K22" s="79"/>
      <c r="L22" s="80"/>
      <c r="M22" s="79"/>
      <c r="N22" s="80" t="s">
        <v>148</v>
      </c>
      <c r="O22" s="76" t="s">
        <v>260</v>
      </c>
      <c r="P22" s="78">
        <v>24</v>
      </c>
      <c r="Q22" s="78"/>
      <c r="R22" s="81" t="s">
        <v>192</v>
      </c>
      <c r="S22" s="76" t="s">
        <v>142</v>
      </c>
      <c r="T22" s="76" t="s">
        <v>263</v>
      </c>
      <c r="U22" s="76" t="s">
        <v>20</v>
      </c>
      <c r="V22" s="76"/>
      <c r="W22" s="78" t="s">
        <v>95</v>
      </c>
      <c r="X22" s="78" t="str">
        <f t="shared" ref="X22:X25" si="2">D22</f>
        <v>M</v>
      </c>
      <c r="Y22" s="78" t="s">
        <v>51</v>
      </c>
      <c r="Z22" s="79" t="s">
        <v>35</v>
      </c>
      <c r="AA22" s="79" t="s">
        <v>171</v>
      </c>
      <c r="AB22" s="78" t="s">
        <v>194</v>
      </c>
      <c r="AC22" s="76" t="str">
        <f t="shared" si="1"/>
        <v>GSE117525_VAL_M_ELD_SED_OWE_FRA</v>
      </c>
      <c r="AD22" s="76"/>
      <c r="AE22" s="76"/>
      <c r="AF22" s="76"/>
      <c r="AG22" s="76"/>
    </row>
    <row r="23" spans="1:33" x14ac:dyDescent="0.2">
      <c r="A23" s="90" t="s">
        <v>165</v>
      </c>
      <c r="B23" s="76" t="s">
        <v>5</v>
      </c>
      <c r="C23" s="78">
        <v>20</v>
      </c>
      <c r="D23" s="78" t="s">
        <v>25</v>
      </c>
      <c r="E23" s="77">
        <v>76.5</v>
      </c>
      <c r="F23" s="79">
        <v>28.5</v>
      </c>
      <c r="G23" s="80" t="s">
        <v>148</v>
      </c>
      <c r="H23" s="79">
        <v>28.9</v>
      </c>
      <c r="I23" s="76" t="s">
        <v>193</v>
      </c>
      <c r="J23" s="76" t="s">
        <v>4</v>
      </c>
      <c r="K23" s="79"/>
      <c r="L23" s="80"/>
      <c r="M23" s="79"/>
      <c r="N23" s="80" t="s">
        <v>148</v>
      </c>
      <c r="O23" s="76"/>
      <c r="P23" s="78">
        <v>24</v>
      </c>
      <c r="Q23" s="78"/>
      <c r="R23" s="81" t="s">
        <v>192</v>
      </c>
      <c r="S23" s="76" t="s">
        <v>142</v>
      </c>
      <c r="T23" s="76" t="s">
        <v>263</v>
      </c>
      <c r="U23" s="76" t="s">
        <v>20</v>
      </c>
      <c r="V23" s="76"/>
      <c r="W23" s="78" t="s">
        <v>95</v>
      </c>
      <c r="X23" s="78" t="str">
        <f t="shared" si="2"/>
        <v>F</v>
      </c>
      <c r="Y23" s="78" t="s">
        <v>51</v>
      </c>
      <c r="Z23" s="79" t="s">
        <v>35</v>
      </c>
      <c r="AA23" s="79" t="s">
        <v>171</v>
      </c>
      <c r="AB23" s="78" t="s">
        <v>194</v>
      </c>
      <c r="AC23" s="76" t="str">
        <f t="shared" si="1"/>
        <v>GSE117525_VAL_F_ELD_SED_OWE_FRA</v>
      </c>
      <c r="AD23" s="76"/>
      <c r="AE23" s="76"/>
      <c r="AF23" s="76"/>
      <c r="AG23" s="76"/>
    </row>
    <row r="24" spans="1:33" x14ac:dyDescent="0.2">
      <c r="A24" s="90" t="s">
        <v>165</v>
      </c>
      <c r="B24" s="76" t="s">
        <v>5</v>
      </c>
      <c r="C24" s="78">
        <v>26</v>
      </c>
      <c r="D24" s="78" t="s">
        <v>24</v>
      </c>
      <c r="E24" s="77">
        <v>69.7</v>
      </c>
      <c r="F24" s="79">
        <v>27.2</v>
      </c>
      <c r="G24" s="80" t="s">
        <v>148</v>
      </c>
      <c r="H24" s="79">
        <v>27.1</v>
      </c>
      <c r="I24" s="76" t="s">
        <v>123</v>
      </c>
      <c r="J24" s="76" t="s">
        <v>4</v>
      </c>
      <c r="K24" s="79"/>
      <c r="L24" s="80"/>
      <c r="M24" s="79"/>
      <c r="N24" s="80" t="s">
        <v>148</v>
      </c>
      <c r="O24" s="76"/>
      <c r="P24" s="78">
        <v>24</v>
      </c>
      <c r="Q24" s="78"/>
      <c r="R24" s="81" t="s">
        <v>192</v>
      </c>
      <c r="S24" s="76" t="s">
        <v>142</v>
      </c>
      <c r="T24" s="76" t="s">
        <v>263</v>
      </c>
      <c r="U24" s="76" t="s">
        <v>20</v>
      </c>
      <c r="V24" s="76"/>
      <c r="W24" s="78" t="s">
        <v>95</v>
      </c>
      <c r="X24" s="78" t="str">
        <f t="shared" si="2"/>
        <v>M</v>
      </c>
      <c r="Y24" s="78" t="s">
        <v>51</v>
      </c>
      <c r="Z24" s="79" t="s">
        <v>35</v>
      </c>
      <c r="AA24" s="79" t="s">
        <v>171</v>
      </c>
      <c r="AB24" s="78" t="s">
        <v>38</v>
      </c>
      <c r="AC24" s="76" t="str">
        <f t="shared" si="1"/>
        <v>GSE117525_VAL_M_ELD_SED_OWE_HLY</v>
      </c>
      <c r="AD24" s="76"/>
      <c r="AE24" s="76"/>
      <c r="AF24" s="76"/>
      <c r="AG24" s="76"/>
    </row>
    <row r="25" spans="1:33" x14ac:dyDescent="0.2">
      <c r="A25" s="90" t="s">
        <v>165</v>
      </c>
      <c r="B25" s="76" t="s">
        <v>5</v>
      </c>
      <c r="C25" s="78">
        <v>15</v>
      </c>
      <c r="D25" s="78" t="s">
        <v>25</v>
      </c>
      <c r="E25" s="77">
        <v>70.900000000000006</v>
      </c>
      <c r="F25" s="79">
        <v>24.3</v>
      </c>
      <c r="G25" s="80" t="s">
        <v>148</v>
      </c>
      <c r="H25" s="79">
        <v>24.6</v>
      </c>
      <c r="I25" s="76" t="s">
        <v>123</v>
      </c>
      <c r="J25" s="76" t="s">
        <v>4</v>
      </c>
      <c r="K25" s="79"/>
      <c r="L25" s="80"/>
      <c r="M25" s="79"/>
      <c r="N25" s="80" t="s">
        <v>148</v>
      </c>
      <c r="O25" s="76"/>
      <c r="P25" s="78">
        <v>24</v>
      </c>
      <c r="Q25" s="78"/>
      <c r="R25" s="81" t="s">
        <v>192</v>
      </c>
      <c r="S25" s="76" t="s">
        <v>142</v>
      </c>
      <c r="T25" s="76" t="s">
        <v>263</v>
      </c>
      <c r="U25" s="76" t="s">
        <v>20</v>
      </c>
      <c r="V25" s="76"/>
      <c r="W25" s="78" t="s">
        <v>95</v>
      </c>
      <c r="X25" s="78" t="str">
        <f t="shared" si="2"/>
        <v>F</v>
      </c>
      <c r="Y25" s="78" t="s">
        <v>51</v>
      </c>
      <c r="Z25" s="79" t="s">
        <v>35</v>
      </c>
      <c r="AA25" s="78" t="s">
        <v>170</v>
      </c>
      <c r="AB25" s="78" t="s">
        <v>38</v>
      </c>
      <c r="AC25" s="76" t="str">
        <f t="shared" si="1"/>
        <v>GSE117525_VAL_F_ELD_SED_LEA_HLY</v>
      </c>
      <c r="AD25" s="76"/>
      <c r="AE25" s="76"/>
      <c r="AF25" s="76"/>
      <c r="AG25" s="76"/>
    </row>
    <row r="26" spans="1:33" x14ac:dyDescent="0.2">
      <c r="A26" s="90" t="s">
        <v>231</v>
      </c>
      <c r="B26" s="66" t="s">
        <v>5</v>
      </c>
      <c r="C26" s="62">
        <v>10</v>
      </c>
      <c r="D26" s="62" t="s">
        <v>211</v>
      </c>
      <c r="E26" s="63">
        <v>29</v>
      </c>
      <c r="F26" s="63">
        <v>26.6</v>
      </c>
      <c r="G26" s="68" t="s">
        <v>149</v>
      </c>
      <c r="H26" s="67"/>
      <c r="I26" s="61" t="s">
        <v>261</v>
      </c>
      <c r="J26" s="68"/>
      <c r="K26" s="69"/>
      <c r="L26" s="68"/>
      <c r="M26" s="69"/>
      <c r="N26" s="68" t="s">
        <v>149</v>
      </c>
      <c r="O26" s="61"/>
      <c r="P26" s="62" t="s">
        <v>232</v>
      </c>
      <c r="Q26" s="62"/>
      <c r="R26" s="70" t="s">
        <v>233</v>
      </c>
      <c r="S26" s="66" t="s">
        <v>13</v>
      </c>
      <c r="T26" s="66" t="s">
        <v>264</v>
      </c>
      <c r="U26" s="61"/>
      <c r="V26" s="61"/>
      <c r="W26" s="62"/>
      <c r="X26" s="62"/>
      <c r="Y26" s="62"/>
      <c r="Z26" s="62"/>
      <c r="AA26" s="62"/>
      <c r="AB26" s="62"/>
      <c r="AC26" s="61"/>
      <c r="AD26" s="61"/>
      <c r="AE26" s="61"/>
      <c r="AF26" s="61" t="s">
        <v>234</v>
      </c>
      <c r="AG26" s="61"/>
    </row>
    <row r="27" spans="1:33" x14ac:dyDescent="0.2">
      <c r="A27" s="90" t="s">
        <v>231</v>
      </c>
      <c r="B27" s="66" t="s">
        <v>5</v>
      </c>
      <c r="C27" s="62">
        <v>6</v>
      </c>
      <c r="D27" s="62" t="s">
        <v>212</v>
      </c>
      <c r="E27" s="63"/>
      <c r="F27" s="63"/>
      <c r="G27" s="68" t="s">
        <v>149</v>
      </c>
      <c r="H27" s="67"/>
      <c r="I27" s="61" t="s">
        <v>261</v>
      </c>
      <c r="J27" s="68"/>
      <c r="K27" s="69"/>
      <c r="L27" s="68"/>
      <c r="M27" s="69"/>
      <c r="N27" s="68" t="s">
        <v>149</v>
      </c>
      <c r="O27" s="61"/>
      <c r="P27" s="62" t="s">
        <v>232</v>
      </c>
      <c r="Q27" s="62"/>
      <c r="R27" s="70" t="s">
        <v>233</v>
      </c>
      <c r="S27" s="66" t="s">
        <v>13</v>
      </c>
      <c r="T27" s="66" t="s">
        <v>264</v>
      </c>
      <c r="U27" s="61"/>
      <c r="V27" s="61"/>
      <c r="W27" s="62"/>
      <c r="X27" s="62"/>
      <c r="Y27" s="62"/>
      <c r="Z27" s="62"/>
      <c r="AA27" s="62"/>
      <c r="AB27" s="62"/>
      <c r="AC27" s="61"/>
      <c r="AD27" s="61"/>
      <c r="AE27" s="61"/>
      <c r="AF27" s="61" t="s">
        <v>234</v>
      </c>
      <c r="AG27" s="61"/>
    </row>
  </sheetData>
  <sortState xmlns:xlrd2="http://schemas.microsoft.com/office/spreadsheetml/2017/richdata2" ref="A2:AF21">
    <sortCondition ref="A2:A21"/>
  </sortState>
  <phoneticPr fontId="2"/>
  <hyperlinks>
    <hyperlink ref="R20" r:id="rId1" xr:uid="{D01BCF39-7B5E-ED40-B4CF-4021FD5DDAD1}"/>
    <hyperlink ref="R26" r:id="rId2" xr:uid="{94A2E5C2-FEAA-5F4E-B074-DEF36E3E4F1A}"/>
    <hyperlink ref="R27" r:id="rId3" xr:uid="{CA37382B-4AA1-C74F-9FF0-053BA802AB9A}"/>
    <hyperlink ref="R14" r:id="rId4" xr:uid="{E7343D29-537A-0646-A003-4D10DFE24617}"/>
    <hyperlink ref="R15" r:id="rId5" xr:uid="{F2102FD0-265B-B448-831F-3703AA3EBB93}"/>
    <hyperlink ref="R16" r:id="rId6" xr:uid="{D45A89A2-062C-2D45-BB66-949A3EC82F00}"/>
    <hyperlink ref="R17" r:id="rId7" xr:uid="{58FBD858-6A39-464E-9D58-778A87894EF9}"/>
    <hyperlink ref="R19" r:id="rId8" xr:uid="{56842E4E-6F6C-C341-B3B8-38A765D4FF3A}"/>
    <hyperlink ref="R21" r:id="rId9" xr:uid="{EEBDA1DF-AC06-6548-8044-044D7EAB1627}"/>
    <hyperlink ref="R22" r:id="rId10" xr:uid="{6D71404E-E871-DA4C-B234-FC92062114A3}"/>
    <hyperlink ref="R23" r:id="rId11" xr:uid="{E5E8C76D-0CE8-D04D-B7D4-02FF8ECA317D}"/>
    <hyperlink ref="R24" r:id="rId12" xr:uid="{9F81BEBD-0652-184D-AD2F-4853610814F2}"/>
    <hyperlink ref="R25" r:id="rId13" xr:uid="{CF05C1AD-B96C-024E-A438-CC75E8F17DB1}"/>
    <hyperlink ref="R2" r:id="rId14" xr:uid="{2B8BCB20-A17B-4940-8E78-23DB6D9329DF}"/>
    <hyperlink ref="R3" r:id="rId15" xr:uid="{0241E7C8-64D1-1442-8D87-D20BF044D1E8}"/>
    <hyperlink ref="R4" r:id="rId16" xr:uid="{F0E69B7B-5A58-7345-AAB1-78DC1C55088D}"/>
    <hyperlink ref="R5" r:id="rId17" xr:uid="{10961CBA-F6FF-8C46-BE83-68D1F05E0BF8}"/>
    <hyperlink ref="R6" r:id="rId18" xr:uid="{BC11579A-42A0-5B4A-9B79-39DD5FA62E65}"/>
    <hyperlink ref="R7" r:id="rId19" xr:uid="{2F04E480-9958-0246-A298-594BA48A6C01}"/>
    <hyperlink ref="R8" r:id="rId20" xr:uid="{C6BCE755-4E77-7845-BE1F-8D82321FD58C}"/>
    <hyperlink ref="R9" r:id="rId21" xr:uid="{62C293FB-01DB-6B44-8CF5-AA23A9881A70}"/>
    <hyperlink ref="R10" r:id="rId22" xr:uid="{E34DB727-12FF-F446-83F7-8D92D6D7E11B}"/>
    <hyperlink ref="R11" r:id="rId23" xr:uid="{3ABE3B31-BFEA-0645-A71C-0B0B53E67713}"/>
    <hyperlink ref="R12" r:id="rId24" xr:uid="{59AE98DC-AEFB-6141-8697-4B850F2E2F91}"/>
    <hyperlink ref="R13" r:id="rId25" xr:uid="{2162FCDE-83C9-804B-857D-E10417E56D73}"/>
    <hyperlink ref="R18" r:id="rId26" xr:uid="{7358B62A-DF94-BE45-B0E0-E977F3B285D6}"/>
  </hyperlinks>
  <pageMargins left="0.25" right="0.25" top="0.75" bottom="0.75" header="0.3" footer="0.3"/>
  <pageSetup paperSize="8" scale="48" fitToHeight="0" orientation="landscape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13"/>
  <sheetViews>
    <sheetView zoomScaleNormal="100" workbookViewId="0">
      <pane xSplit="1" topLeftCell="F1" activePane="topRight" state="frozen"/>
      <selection pane="topRight" activeCell="I16" sqref="I16"/>
    </sheetView>
  </sheetViews>
  <sheetFormatPr baseColWidth="10" defaultColWidth="9.83203125" defaultRowHeight="18" x14ac:dyDescent="0.2"/>
  <cols>
    <col min="1" max="1" width="13.33203125" style="98" bestFit="1" customWidth="1"/>
    <col min="2" max="2" width="9.83203125" style="111"/>
    <col min="3" max="3" width="11.33203125" style="111" customWidth="1"/>
    <col min="4" max="4" width="28" style="111" bestFit="1" customWidth="1"/>
    <col min="5" max="5" width="9.6640625" style="138" bestFit="1" customWidth="1"/>
    <col min="6" max="6" width="33" style="99" customWidth="1"/>
    <col min="7" max="8" width="17" style="135" customWidth="1"/>
    <col min="9" max="9" width="69" style="99" customWidth="1"/>
    <col min="10" max="10" width="62.5" style="99" customWidth="1"/>
    <col min="11" max="11" width="15.83203125" style="99" bestFit="1" customWidth="1"/>
    <col min="12" max="13" width="9.83203125" style="100"/>
    <col min="14" max="14" width="9.83203125" style="101"/>
    <col min="15" max="16" width="9.83203125" style="102"/>
    <col min="17" max="17" width="20.33203125" style="99" customWidth="1"/>
    <col min="18" max="18" width="9.83203125" style="102"/>
    <col min="19" max="20" width="9.83203125" style="109"/>
    <col min="21" max="21" width="9.83203125" style="99"/>
    <col min="22" max="23" width="9.83203125" style="100"/>
    <col min="24" max="27" width="9.83203125" style="99"/>
    <col min="28" max="29" width="9.83203125" style="100"/>
    <col min="30" max="30" width="9.83203125" style="101"/>
    <col min="31" max="32" width="9.83203125" style="102"/>
    <col min="33" max="34" width="9.83203125" style="100"/>
    <col min="35" max="35" width="9.83203125" style="99"/>
    <col min="36" max="36" width="31.6640625" style="99" bestFit="1" customWidth="1"/>
    <col min="37" max="37" width="39.83203125" style="99" bestFit="1" customWidth="1"/>
    <col min="38" max="39" width="74.83203125" style="99" bestFit="1" customWidth="1"/>
    <col min="40" max="16384" width="9.83203125" style="99"/>
  </cols>
  <sheetData>
    <row r="1" spans="1:39" s="121" customFormat="1" ht="19" x14ac:dyDescent="0.2">
      <c r="A1" s="118" t="s">
        <v>79</v>
      </c>
      <c r="B1" s="118" t="s">
        <v>266</v>
      </c>
      <c r="C1" s="117" t="s">
        <v>270</v>
      </c>
      <c r="D1" s="117" t="s">
        <v>274</v>
      </c>
      <c r="E1" s="136" t="s">
        <v>282</v>
      </c>
      <c r="F1" s="118" t="s">
        <v>267</v>
      </c>
      <c r="G1" s="131" t="s">
        <v>285</v>
      </c>
      <c r="H1" s="131" t="s">
        <v>286</v>
      </c>
      <c r="I1" s="118" t="s">
        <v>287</v>
      </c>
      <c r="J1" s="118" t="s">
        <v>288</v>
      </c>
      <c r="K1" s="118" t="s">
        <v>74</v>
      </c>
      <c r="L1" s="118" t="s">
        <v>145</v>
      </c>
      <c r="M1" s="118" t="s">
        <v>23</v>
      </c>
      <c r="N1" s="127" t="s">
        <v>0</v>
      </c>
      <c r="O1" s="128" t="s">
        <v>1</v>
      </c>
      <c r="P1" s="128" t="s">
        <v>122</v>
      </c>
      <c r="Q1" s="118" t="s">
        <v>32</v>
      </c>
      <c r="R1" s="128" t="s">
        <v>2</v>
      </c>
      <c r="S1" s="128" t="s">
        <v>73</v>
      </c>
      <c r="T1" s="118" t="s">
        <v>139</v>
      </c>
      <c r="U1" s="118" t="s">
        <v>189</v>
      </c>
      <c r="V1" s="118" t="s">
        <v>70</v>
      </c>
      <c r="W1" s="118" t="s">
        <v>129</v>
      </c>
      <c r="X1" s="118" t="s">
        <v>77</v>
      </c>
      <c r="Y1" s="118" t="s">
        <v>3</v>
      </c>
      <c r="Z1" s="118" t="s">
        <v>78</v>
      </c>
      <c r="AA1" s="118" t="s">
        <v>7</v>
      </c>
      <c r="AB1" s="127" t="s">
        <v>121</v>
      </c>
      <c r="AC1" s="127" t="s">
        <v>125</v>
      </c>
      <c r="AD1" s="127" t="s">
        <v>49</v>
      </c>
      <c r="AE1" s="128" t="s">
        <v>31</v>
      </c>
      <c r="AF1" s="128" t="s">
        <v>169</v>
      </c>
      <c r="AG1" s="118" t="s">
        <v>40</v>
      </c>
      <c r="AH1" s="118" t="s">
        <v>183</v>
      </c>
      <c r="AI1" s="121" t="s">
        <v>181</v>
      </c>
      <c r="AJ1" s="121" t="s">
        <v>214</v>
      </c>
      <c r="AK1" s="121" t="s">
        <v>215</v>
      </c>
      <c r="AL1" s="121" t="s">
        <v>218</v>
      </c>
      <c r="AM1" s="121" t="s">
        <v>219</v>
      </c>
    </row>
    <row r="2" spans="1:39" s="95" customFormat="1" x14ac:dyDescent="0.2">
      <c r="A2" s="104" t="s">
        <v>302</v>
      </c>
      <c r="B2" s="113" t="s">
        <v>145</v>
      </c>
      <c r="C2" s="126" t="s">
        <v>269</v>
      </c>
      <c r="D2" s="113"/>
      <c r="E2" s="130" t="s">
        <v>305</v>
      </c>
      <c r="F2" s="105" t="s">
        <v>143</v>
      </c>
      <c r="G2" s="130" t="s">
        <v>305</v>
      </c>
      <c r="H2" s="130" t="s">
        <v>305</v>
      </c>
      <c r="I2" s="105" t="s">
        <v>303</v>
      </c>
      <c r="J2" s="105" t="s">
        <v>304</v>
      </c>
      <c r="K2" s="106" t="s">
        <v>5</v>
      </c>
      <c r="L2" s="92">
        <v>12</v>
      </c>
      <c r="M2" s="92" t="s">
        <v>24</v>
      </c>
      <c r="N2" s="93">
        <v>20.8</v>
      </c>
      <c r="O2" s="94">
        <v>24</v>
      </c>
      <c r="P2" s="94" t="s">
        <v>123</v>
      </c>
      <c r="Q2" s="105" t="s">
        <v>151</v>
      </c>
      <c r="R2" s="94"/>
      <c r="S2" s="105"/>
      <c r="T2" s="105" t="s">
        <v>140</v>
      </c>
      <c r="U2" s="95" t="s">
        <v>152</v>
      </c>
      <c r="V2" s="92">
        <v>14</v>
      </c>
      <c r="W2" s="92"/>
      <c r="X2" s="105" t="s">
        <v>166</v>
      </c>
      <c r="Y2" s="105" t="s">
        <v>143</v>
      </c>
      <c r="Z2" s="95" t="s">
        <v>19</v>
      </c>
      <c r="AB2" s="92" t="s">
        <v>95</v>
      </c>
      <c r="AC2" s="92" t="str">
        <f t="shared" ref="AC2:AC9" si="0">M2</f>
        <v>M</v>
      </c>
      <c r="AD2" s="93" t="s">
        <v>33</v>
      </c>
      <c r="AE2" s="94" t="s">
        <v>35</v>
      </c>
      <c r="AF2" s="94" t="s">
        <v>170</v>
      </c>
      <c r="AG2" s="92" t="s">
        <v>38</v>
      </c>
      <c r="AH2" s="92" t="s">
        <v>155</v>
      </c>
      <c r="AI2" s="95" t="str">
        <f t="shared" ref="AI2:AI9" si="1">CONCATENATE(A2,"_",AB2,"_",AC2,"_",AD2,"_",AE2,"_",AF2,"_",AG2,"_",AH2)</f>
        <v>GSE14901_VAL_M_YNG_SED_LEA_HLY_MED</v>
      </c>
    </row>
    <row r="3" spans="1:39" s="95" customFormat="1" x14ac:dyDescent="0.2">
      <c r="A3" s="104" t="s">
        <v>146</v>
      </c>
      <c r="B3" s="113" t="s">
        <v>145</v>
      </c>
      <c r="C3" s="126" t="s">
        <v>269</v>
      </c>
      <c r="D3" s="113"/>
      <c r="E3" s="130" t="s">
        <v>305</v>
      </c>
      <c r="F3" s="105" t="s">
        <v>143</v>
      </c>
      <c r="G3" s="130" t="s">
        <v>305</v>
      </c>
      <c r="H3" s="130" t="s">
        <v>305</v>
      </c>
      <c r="I3" s="105" t="s">
        <v>303</v>
      </c>
      <c r="J3" s="105" t="s">
        <v>304</v>
      </c>
      <c r="K3" s="106" t="s">
        <v>5</v>
      </c>
      <c r="L3" s="92">
        <v>12</v>
      </c>
      <c r="M3" s="92" t="s">
        <v>25</v>
      </c>
      <c r="N3" s="93">
        <v>21.1</v>
      </c>
      <c r="O3" s="94">
        <v>22.9</v>
      </c>
      <c r="P3" s="94" t="s">
        <v>123</v>
      </c>
      <c r="Q3" s="105" t="s">
        <v>151</v>
      </c>
      <c r="R3" s="94"/>
      <c r="S3" s="105"/>
      <c r="T3" s="105" t="s">
        <v>140</v>
      </c>
      <c r="U3" s="95" t="s">
        <v>152</v>
      </c>
      <c r="V3" s="92">
        <v>14</v>
      </c>
      <c r="W3" s="92"/>
      <c r="X3" s="105" t="s">
        <v>166</v>
      </c>
      <c r="Y3" s="105" t="s">
        <v>143</v>
      </c>
      <c r="Z3" s="95" t="s">
        <v>19</v>
      </c>
      <c r="AB3" s="92" t="s">
        <v>95</v>
      </c>
      <c r="AC3" s="92" t="str">
        <f t="shared" si="0"/>
        <v>F</v>
      </c>
      <c r="AD3" s="93" t="s">
        <v>33</v>
      </c>
      <c r="AE3" s="94" t="s">
        <v>35</v>
      </c>
      <c r="AF3" s="94" t="s">
        <v>170</v>
      </c>
      <c r="AG3" s="92" t="s">
        <v>38</v>
      </c>
      <c r="AH3" s="92" t="s">
        <v>155</v>
      </c>
      <c r="AI3" s="95" t="str">
        <f t="shared" si="1"/>
        <v>GSE14901_VAL_F_YNG_SED_LEA_HLY_MED</v>
      </c>
    </row>
    <row r="4" spans="1:39" s="95" customFormat="1" x14ac:dyDescent="0.2">
      <c r="A4" s="104" t="s">
        <v>146</v>
      </c>
      <c r="B4" s="113" t="s">
        <v>145</v>
      </c>
      <c r="C4" s="126" t="s">
        <v>269</v>
      </c>
      <c r="D4" s="113"/>
      <c r="E4" s="130" t="s">
        <v>305</v>
      </c>
      <c r="F4" s="105" t="s">
        <v>143</v>
      </c>
      <c r="G4" s="130" t="s">
        <v>305</v>
      </c>
      <c r="H4" s="130" t="s">
        <v>305</v>
      </c>
      <c r="I4" s="105" t="s">
        <v>303</v>
      </c>
      <c r="J4" s="105" t="s">
        <v>304</v>
      </c>
      <c r="K4" s="106" t="s">
        <v>5</v>
      </c>
      <c r="L4" s="92">
        <v>12</v>
      </c>
      <c r="M4" s="92" t="s">
        <v>24</v>
      </c>
      <c r="N4" s="93">
        <v>20.8</v>
      </c>
      <c r="O4" s="94">
        <v>24</v>
      </c>
      <c r="P4" s="94" t="s">
        <v>123</v>
      </c>
      <c r="Q4" s="105" t="s">
        <v>151</v>
      </c>
      <c r="R4" s="94"/>
      <c r="S4" s="105"/>
      <c r="T4" s="105" t="s">
        <v>140</v>
      </c>
      <c r="U4" s="95" t="s">
        <v>152</v>
      </c>
      <c r="V4" s="92">
        <v>2</v>
      </c>
      <c r="W4" s="92"/>
      <c r="X4" s="105" t="s">
        <v>166</v>
      </c>
      <c r="Y4" s="105" t="s">
        <v>143</v>
      </c>
      <c r="Z4" s="95" t="s">
        <v>19</v>
      </c>
      <c r="AB4" s="92" t="s">
        <v>95</v>
      </c>
      <c r="AC4" s="92" t="str">
        <f t="shared" si="0"/>
        <v>M</v>
      </c>
      <c r="AD4" s="93" t="s">
        <v>33</v>
      </c>
      <c r="AE4" s="94" t="s">
        <v>35</v>
      </c>
      <c r="AF4" s="94" t="s">
        <v>170</v>
      </c>
      <c r="AG4" s="92" t="s">
        <v>38</v>
      </c>
      <c r="AH4" s="92" t="s">
        <v>154</v>
      </c>
      <c r="AI4" s="95" t="str">
        <f t="shared" si="1"/>
        <v>GSE14901_VAL_M_YNG_SED_LEA_HLY_SHO</v>
      </c>
    </row>
    <row r="5" spans="1:39" s="95" customFormat="1" x14ac:dyDescent="0.2">
      <c r="A5" s="104" t="s">
        <v>146</v>
      </c>
      <c r="B5" s="113" t="s">
        <v>145</v>
      </c>
      <c r="C5" s="126" t="s">
        <v>269</v>
      </c>
      <c r="D5" s="113"/>
      <c r="E5" s="130" t="s">
        <v>305</v>
      </c>
      <c r="F5" s="105" t="s">
        <v>143</v>
      </c>
      <c r="G5" s="130" t="s">
        <v>305</v>
      </c>
      <c r="H5" s="130" t="s">
        <v>305</v>
      </c>
      <c r="I5" s="105" t="s">
        <v>303</v>
      </c>
      <c r="J5" s="105" t="s">
        <v>304</v>
      </c>
      <c r="K5" s="106" t="s">
        <v>5</v>
      </c>
      <c r="L5" s="92">
        <v>12</v>
      </c>
      <c r="M5" s="92" t="s">
        <v>25</v>
      </c>
      <c r="N5" s="93">
        <v>21.1</v>
      </c>
      <c r="O5" s="94">
        <v>22.9</v>
      </c>
      <c r="P5" s="94" t="s">
        <v>123</v>
      </c>
      <c r="Q5" s="105" t="s">
        <v>151</v>
      </c>
      <c r="R5" s="94"/>
      <c r="S5" s="105"/>
      <c r="T5" s="105" t="s">
        <v>140</v>
      </c>
      <c r="U5" s="95" t="s">
        <v>152</v>
      </c>
      <c r="V5" s="92">
        <v>2</v>
      </c>
      <c r="W5" s="92"/>
      <c r="X5" s="105" t="s">
        <v>166</v>
      </c>
      <c r="Y5" s="105" t="s">
        <v>143</v>
      </c>
      <c r="Z5" s="95" t="s">
        <v>19</v>
      </c>
      <c r="AB5" s="92" t="s">
        <v>95</v>
      </c>
      <c r="AC5" s="92" t="str">
        <f t="shared" si="0"/>
        <v>F</v>
      </c>
      <c r="AD5" s="93" t="s">
        <v>33</v>
      </c>
      <c r="AE5" s="94" t="s">
        <v>35</v>
      </c>
      <c r="AF5" s="94" t="s">
        <v>170</v>
      </c>
      <c r="AG5" s="92" t="s">
        <v>38</v>
      </c>
      <c r="AH5" s="92" t="s">
        <v>154</v>
      </c>
      <c r="AI5" s="95" t="str">
        <f t="shared" si="1"/>
        <v>GSE14901_VAL_F_YNG_SED_LEA_HLY_SHO</v>
      </c>
    </row>
    <row r="6" spans="1:39" s="95" customFormat="1" x14ac:dyDescent="0.2">
      <c r="A6" s="112" t="s">
        <v>292</v>
      </c>
      <c r="B6" s="92" t="s">
        <v>272</v>
      </c>
      <c r="C6" s="114" t="s">
        <v>273</v>
      </c>
      <c r="D6" s="113"/>
      <c r="E6" s="137" t="s">
        <v>283</v>
      </c>
      <c r="F6" s="105" t="s">
        <v>141</v>
      </c>
      <c r="G6" s="132"/>
      <c r="H6" s="132"/>
      <c r="I6" s="105" t="s">
        <v>293</v>
      </c>
      <c r="J6" s="105" t="s">
        <v>294</v>
      </c>
      <c r="K6" s="106" t="s">
        <v>5</v>
      </c>
      <c r="L6" s="92">
        <v>2</v>
      </c>
      <c r="M6" s="92" t="s">
        <v>24</v>
      </c>
      <c r="N6" s="92">
        <v>23</v>
      </c>
      <c r="O6" s="95">
        <f>66/(1.72*1.72)</f>
        <v>22.309356408869661</v>
      </c>
      <c r="P6" s="94" t="s">
        <v>123</v>
      </c>
      <c r="Q6" s="95" t="s">
        <v>71</v>
      </c>
      <c r="R6" s="94"/>
      <c r="S6" s="105"/>
      <c r="T6" s="105" t="s">
        <v>140</v>
      </c>
      <c r="U6" s="95" t="s">
        <v>72</v>
      </c>
      <c r="V6" s="92">
        <v>5</v>
      </c>
      <c r="W6" s="92"/>
      <c r="X6" s="95" t="s">
        <v>197</v>
      </c>
      <c r="Y6" s="105" t="s">
        <v>141</v>
      </c>
      <c r="Z6" s="95" t="s">
        <v>19</v>
      </c>
      <c r="AB6" s="92" t="s">
        <v>95</v>
      </c>
      <c r="AC6" s="92" t="str">
        <f t="shared" si="0"/>
        <v>M</v>
      </c>
      <c r="AD6" s="93" t="s">
        <v>33</v>
      </c>
      <c r="AE6" s="94" t="s">
        <v>37</v>
      </c>
      <c r="AF6" s="94" t="s">
        <v>170</v>
      </c>
      <c r="AG6" s="92" t="s">
        <v>38</v>
      </c>
      <c r="AH6" s="92" t="s">
        <v>155</v>
      </c>
      <c r="AI6" s="95" t="str">
        <f t="shared" si="1"/>
        <v>GSE113165_VAL_M_YNG_ACT_LEA_HLY_MED</v>
      </c>
    </row>
    <row r="7" spans="1:39" s="95" customFormat="1" x14ac:dyDescent="0.2">
      <c r="A7" s="112" t="s">
        <v>196</v>
      </c>
      <c r="B7" s="92" t="s">
        <v>272</v>
      </c>
      <c r="C7" s="114" t="s">
        <v>273</v>
      </c>
      <c r="D7" s="113"/>
      <c r="E7" s="137" t="s">
        <v>283</v>
      </c>
      <c r="F7" s="105" t="s">
        <v>141</v>
      </c>
      <c r="G7" s="132"/>
      <c r="H7" s="132"/>
      <c r="I7" s="105" t="s">
        <v>293</v>
      </c>
      <c r="J7" s="105" t="s">
        <v>294</v>
      </c>
      <c r="K7" s="106" t="s">
        <v>5</v>
      </c>
      <c r="L7" s="92">
        <v>11</v>
      </c>
      <c r="M7" s="92" t="s">
        <v>24</v>
      </c>
      <c r="N7" s="92">
        <v>68</v>
      </c>
      <c r="O7" s="95">
        <f>76/(1.74*1.74)</f>
        <v>25.102391333069097</v>
      </c>
      <c r="P7" s="94" t="s">
        <v>123</v>
      </c>
      <c r="Q7" s="95" t="s">
        <v>71</v>
      </c>
      <c r="R7" s="94"/>
      <c r="S7" s="105"/>
      <c r="T7" s="105" t="s">
        <v>140</v>
      </c>
      <c r="U7" s="95" t="s">
        <v>72</v>
      </c>
      <c r="V7" s="92">
        <v>5</v>
      </c>
      <c r="W7" s="92"/>
      <c r="X7" s="95" t="s">
        <v>197</v>
      </c>
      <c r="Y7" s="105" t="s">
        <v>141</v>
      </c>
      <c r="Z7" s="95" t="s">
        <v>19</v>
      </c>
      <c r="AB7" s="92" t="s">
        <v>95</v>
      </c>
      <c r="AC7" s="92" t="str">
        <f t="shared" si="0"/>
        <v>M</v>
      </c>
      <c r="AD7" s="93" t="s">
        <v>51</v>
      </c>
      <c r="AE7" s="94" t="s">
        <v>37</v>
      </c>
      <c r="AF7" s="94" t="s">
        <v>171</v>
      </c>
      <c r="AG7" s="92" t="s">
        <v>38</v>
      </c>
      <c r="AH7" s="92" t="s">
        <v>155</v>
      </c>
      <c r="AI7" s="95" t="str">
        <f t="shared" si="1"/>
        <v>GSE113165_VAL_M_ELD_ACT_OWE_HLY_MED</v>
      </c>
    </row>
    <row r="8" spans="1:39" s="95" customFormat="1" x14ac:dyDescent="0.2">
      <c r="A8" s="112" t="s">
        <v>196</v>
      </c>
      <c r="B8" s="92" t="s">
        <v>272</v>
      </c>
      <c r="C8" s="114" t="s">
        <v>273</v>
      </c>
      <c r="D8" s="113"/>
      <c r="E8" s="137" t="s">
        <v>283</v>
      </c>
      <c r="F8" s="105" t="s">
        <v>141</v>
      </c>
      <c r="G8" s="132"/>
      <c r="H8" s="132"/>
      <c r="I8" s="105" t="s">
        <v>293</v>
      </c>
      <c r="J8" s="105" t="s">
        <v>294</v>
      </c>
      <c r="K8" s="106" t="s">
        <v>5</v>
      </c>
      <c r="L8" s="92">
        <v>7</v>
      </c>
      <c r="M8" s="92" t="s">
        <v>25</v>
      </c>
      <c r="N8" s="92">
        <v>23</v>
      </c>
      <c r="O8" s="95">
        <f>66/(1.72*1.72)</f>
        <v>22.309356408869661</v>
      </c>
      <c r="P8" s="94" t="s">
        <v>123</v>
      </c>
      <c r="Q8" s="95" t="s">
        <v>71</v>
      </c>
      <c r="R8" s="94"/>
      <c r="S8" s="105"/>
      <c r="T8" s="105" t="s">
        <v>140</v>
      </c>
      <c r="U8" s="95" t="s">
        <v>72</v>
      </c>
      <c r="V8" s="92">
        <v>5</v>
      </c>
      <c r="W8" s="92"/>
      <c r="X8" s="95" t="s">
        <v>197</v>
      </c>
      <c r="Y8" s="105" t="s">
        <v>141</v>
      </c>
      <c r="Z8" s="95" t="s">
        <v>19</v>
      </c>
      <c r="AB8" s="92" t="s">
        <v>95</v>
      </c>
      <c r="AC8" s="92" t="str">
        <f t="shared" si="0"/>
        <v>F</v>
      </c>
      <c r="AD8" s="93" t="s">
        <v>33</v>
      </c>
      <c r="AE8" s="94" t="s">
        <v>37</v>
      </c>
      <c r="AF8" s="94" t="s">
        <v>170</v>
      </c>
      <c r="AG8" s="92" t="s">
        <v>38</v>
      </c>
      <c r="AH8" s="92" t="s">
        <v>155</v>
      </c>
      <c r="AI8" s="95" t="str">
        <f t="shared" si="1"/>
        <v>GSE113165_VAL_F_YNG_ACT_LEA_HLY_MED</v>
      </c>
    </row>
    <row r="9" spans="1:39" s="95" customFormat="1" x14ac:dyDescent="0.2">
      <c r="A9" s="112" t="s">
        <v>196</v>
      </c>
      <c r="B9" s="92" t="s">
        <v>272</v>
      </c>
      <c r="C9" s="114" t="s">
        <v>273</v>
      </c>
      <c r="D9" s="113"/>
      <c r="E9" s="137" t="s">
        <v>283</v>
      </c>
      <c r="F9" s="105" t="s">
        <v>141</v>
      </c>
      <c r="G9" s="132"/>
      <c r="H9" s="132"/>
      <c r="I9" s="105" t="s">
        <v>293</v>
      </c>
      <c r="J9" s="105" t="s">
        <v>294</v>
      </c>
      <c r="K9" s="106" t="s">
        <v>5</v>
      </c>
      <c r="L9" s="92">
        <v>7</v>
      </c>
      <c r="M9" s="92" t="s">
        <v>25</v>
      </c>
      <c r="N9" s="92">
        <v>68</v>
      </c>
      <c r="O9" s="95">
        <f>76/(1.74*1.74)</f>
        <v>25.102391333069097</v>
      </c>
      <c r="P9" s="94" t="s">
        <v>123</v>
      </c>
      <c r="Q9" s="95" t="s">
        <v>71</v>
      </c>
      <c r="R9" s="94"/>
      <c r="S9" s="105"/>
      <c r="T9" s="105" t="s">
        <v>140</v>
      </c>
      <c r="U9" s="95" t="s">
        <v>72</v>
      </c>
      <c r="V9" s="92">
        <v>5</v>
      </c>
      <c r="W9" s="92"/>
      <c r="X9" s="95" t="s">
        <v>197</v>
      </c>
      <c r="Y9" s="105" t="s">
        <v>141</v>
      </c>
      <c r="Z9" s="95" t="s">
        <v>19</v>
      </c>
      <c r="AB9" s="92" t="s">
        <v>95</v>
      </c>
      <c r="AC9" s="92" t="str">
        <f t="shared" si="0"/>
        <v>F</v>
      </c>
      <c r="AD9" s="93" t="s">
        <v>51</v>
      </c>
      <c r="AE9" s="94" t="s">
        <v>37</v>
      </c>
      <c r="AF9" s="94" t="s">
        <v>171</v>
      </c>
      <c r="AG9" s="92" t="s">
        <v>38</v>
      </c>
      <c r="AH9" s="92" t="s">
        <v>155</v>
      </c>
      <c r="AI9" s="95" t="str">
        <f t="shared" si="1"/>
        <v>GSE113165_VAL_F_ELD_ACT_OWE_HLY_MED</v>
      </c>
    </row>
    <row r="10" spans="1:39" s="95" customFormat="1" x14ac:dyDescent="0.2">
      <c r="A10" s="141" t="s">
        <v>206</v>
      </c>
      <c r="B10" s="92" t="s">
        <v>272</v>
      </c>
      <c r="C10" s="114" t="s">
        <v>273</v>
      </c>
      <c r="D10" s="105" t="s">
        <v>281</v>
      </c>
      <c r="E10" s="137" t="s">
        <v>283</v>
      </c>
      <c r="F10" s="95" t="s">
        <v>223</v>
      </c>
      <c r="G10" s="133"/>
      <c r="H10" s="133"/>
      <c r="I10" s="95" t="s">
        <v>291</v>
      </c>
      <c r="J10" s="129" t="s">
        <v>297</v>
      </c>
      <c r="K10" s="95" t="s">
        <v>10</v>
      </c>
      <c r="L10" s="92">
        <v>2</v>
      </c>
      <c r="M10" s="92" t="s">
        <v>24</v>
      </c>
      <c r="N10" s="93"/>
      <c r="O10" s="94"/>
      <c r="P10" s="94"/>
      <c r="R10" s="94"/>
      <c r="S10" s="105"/>
      <c r="T10" s="105" t="s">
        <v>224</v>
      </c>
      <c r="U10" s="95" t="s">
        <v>225</v>
      </c>
      <c r="V10" s="92">
        <v>14</v>
      </c>
      <c r="W10" s="92"/>
      <c r="X10" s="95" t="s">
        <v>216</v>
      </c>
      <c r="Y10" s="95" t="s">
        <v>223</v>
      </c>
      <c r="Z10" s="95" t="s">
        <v>226</v>
      </c>
      <c r="AB10" s="92"/>
      <c r="AC10" s="92"/>
      <c r="AD10" s="93"/>
      <c r="AE10" s="94"/>
      <c r="AF10" s="94"/>
      <c r="AG10" s="92"/>
      <c r="AH10" s="92"/>
      <c r="AJ10" s="95" t="s">
        <v>227</v>
      </c>
      <c r="AK10" s="95" t="s">
        <v>208</v>
      </c>
      <c r="AL10" s="95" t="s">
        <v>228</v>
      </c>
      <c r="AM10" s="95" t="s">
        <v>209</v>
      </c>
    </row>
    <row r="11" spans="1:39" s="95" customFormat="1" x14ac:dyDescent="0.2">
      <c r="A11" s="141" t="s">
        <v>206</v>
      </c>
      <c r="B11" s="92" t="s">
        <v>272</v>
      </c>
      <c r="C11" s="114" t="s">
        <v>273</v>
      </c>
      <c r="D11" s="105" t="s">
        <v>281</v>
      </c>
      <c r="E11" s="137" t="s">
        <v>283</v>
      </c>
      <c r="F11" s="95" t="s">
        <v>223</v>
      </c>
      <c r="G11" s="133"/>
      <c r="H11" s="133"/>
      <c r="I11" s="95" t="s">
        <v>291</v>
      </c>
      <c r="J11" s="129" t="s">
        <v>296</v>
      </c>
      <c r="K11" s="95" t="s">
        <v>10</v>
      </c>
      <c r="L11" s="92">
        <v>6</v>
      </c>
      <c r="M11" s="92" t="s">
        <v>25</v>
      </c>
      <c r="N11" s="93"/>
      <c r="O11" s="94"/>
      <c r="P11" s="94"/>
      <c r="R11" s="94"/>
      <c r="S11" s="105"/>
      <c r="T11" s="105" t="s">
        <v>224</v>
      </c>
      <c r="U11" s="95" t="s">
        <v>225</v>
      </c>
      <c r="V11" s="92">
        <v>14</v>
      </c>
      <c r="W11" s="92"/>
      <c r="X11" s="95" t="s">
        <v>216</v>
      </c>
      <c r="Y11" s="95" t="s">
        <v>223</v>
      </c>
      <c r="Z11" s="95" t="s">
        <v>226</v>
      </c>
      <c r="AB11" s="92"/>
      <c r="AC11" s="92"/>
      <c r="AD11" s="93"/>
      <c r="AE11" s="94"/>
      <c r="AF11" s="94"/>
      <c r="AG11" s="92"/>
      <c r="AH11" s="92"/>
      <c r="AJ11" s="95" t="s">
        <v>227</v>
      </c>
      <c r="AK11" s="95" t="s">
        <v>208</v>
      </c>
      <c r="AL11" s="95" t="s">
        <v>228</v>
      </c>
      <c r="AM11" s="95" t="s">
        <v>209</v>
      </c>
    </row>
    <row r="12" spans="1:39" s="95" customFormat="1" x14ac:dyDescent="0.2">
      <c r="A12" s="116" t="s">
        <v>240</v>
      </c>
      <c r="B12" s="92" t="s">
        <v>272</v>
      </c>
      <c r="C12" s="114" t="s">
        <v>273</v>
      </c>
      <c r="D12" s="115" t="s">
        <v>275</v>
      </c>
      <c r="E12" s="137" t="s">
        <v>283</v>
      </c>
      <c r="F12" s="108" t="s">
        <v>141</v>
      </c>
      <c r="G12" s="134"/>
      <c r="H12" s="134"/>
      <c r="I12" s="108" t="s">
        <v>300</v>
      </c>
      <c r="J12" s="108" t="s">
        <v>301</v>
      </c>
      <c r="K12" s="106" t="s">
        <v>5</v>
      </c>
      <c r="L12" s="92">
        <v>6</v>
      </c>
      <c r="M12" s="92" t="s">
        <v>211</v>
      </c>
      <c r="N12" s="93"/>
      <c r="O12" s="94"/>
      <c r="P12" s="94" t="s">
        <v>236</v>
      </c>
      <c r="R12" s="94"/>
      <c r="S12" s="105"/>
      <c r="T12" s="105" t="s">
        <v>224</v>
      </c>
      <c r="U12" s="95" t="s">
        <v>235</v>
      </c>
      <c r="V12" s="92">
        <v>10</v>
      </c>
      <c r="W12" s="92"/>
      <c r="Y12" s="108" t="s">
        <v>141</v>
      </c>
      <c r="Z12" s="95" t="s">
        <v>226</v>
      </c>
      <c r="AB12" s="92"/>
      <c r="AC12" s="92"/>
      <c r="AD12" s="93"/>
      <c r="AE12" s="94"/>
      <c r="AF12" s="94"/>
      <c r="AG12" s="92"/>
      <c r="AH12" s="92"/>
      <c r="AL12" s="95" t="s">
        <v>241</v>
      </c>
    </row>
    <row r="13" spans="1:39" s="95" customFormat="1" x14ac:dyDescent="0.2">
      <c r="A13" s="116" t="s">
        <v>240</v>
      </c>
      <c r="B13" s="92" t="s">
        <v>272</v>
      </c>
      <c r="C13" s="114" t="s">
        <v>273</v>
      </c>
      <c r="D13" s="115" t="s">
        <v>275</v>
      </c>
      <c r="E13" s="137" t="s">
        <v>283</v>
      </c>
      <c r="F13" s="108" t="s">
        <v>141</v>
      </c>
      <c r="G13" s="134"/>
      <c r="H13" s="134"/>
      <c r="I13" s="108" t="s">
        <v>300</v>
      </c>
      <c r="J13" s="108" t="s">
        <v>301</v>
      </c>
      <c r="K13" s="106" t="s">
        <v>5</v>
      </c>
      <c r="L13" s="92">
        <v>3</v>
      </c>
      <c r="M13" s="92" t="s">
        <v>212</v>
      </c>
      <c r="N13" s="93"/>
      <c r="O13" s="94"/>
      <c r="P13" s="94" t="s">
        <v>236</v>
      </c>
      <c r="R13" s="94"/>
      <c r="S13" s="105"/>
      <c r="T13" s="105" t="s">
        <v>224</v>
      </c>
      <c r="U13" s="95" t="s">
        <v>235</v>
      </c>
      <c r="V13" s="92">
        <v>10</v>
      </c>
      <c r="W13" s="92"/>
      <c r="Y13" s="108" t="s">
        <v>141</v>
      </c>
      <c r="Z13" s="95" t="s">
        <v>226</v>
      </c>
      <c r="AB13" s="92"/>
      <c r="AC13" s="92"/>
      <c r="AD13" s="93"/>
      <c r="AE13" s="94"/>
      <c r="AF13" s="94"/>
      <c r="AG13" s="92"/>
      <c r="AH13" s="92"/>
      <c r="AL13" s="95" t="s">
        <v>241</v>
      </c>
    </row>
  </sheetData>
  <sortState xmlns:xlrd2="http://schemas.microsoft.com/office/spreadsheetml/2017/richdata2" ref="A2:AG6">
    <sortCondition ref="A2:A6"/>
  </sortState>
  <phoneticPr fontId="2"/>
  <pageMargins left="0.25" right="0.25" top="0.75" bottom="0.75" header="0.3" footer="0.3"/>
  <pageSetup paperSize="8"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3AE-3E94-4A77-A645-69889912A19D}">
  <dimension ref="A1:Y13"/>
  <sheetViews>
    <sheetView tabSelected="1" zoomScaleNormal="100" workbookViewId="0">
      <selection activeCell="D6" sqref="D6"/>
    </sheetView>
  </sheetViews>
  <sheetFormatPr baseColWidth="10" defaultColWidth="9" defaultRowHeight="18" x14ac:dyDescent="0.2"/>
  <cols>
    <col min="1" max="1" width="13.33203125" style="103" bestFit="1" customWidth="1"/>
    <col min="2" max="2" width="9.83203125" style="124"/>
    <col min="3" max="3" width="11.33203125" style="98" customWidth="1"/>
    <col min="4" max="4" width="24.33203125" style="98" bestFit="1" customWidth="1"/>
    <col min="5" max="5" width="9" style="98" bestFit="1" customWidth="1"/>
    <col min="6" max="6" width="35.83203125" style="103" customWidth="1"/>
    <col min="7" max="8" width="21.5" style="99" customWidth="1"/>
    <col min="9" max="9" width="74.83203125" style="99" bestFit="1" customWidth="1"/>
    <col min="10" max="10" width="21.5" style="99" customWidth="1"/>
    <col min="11" max="11" width="22" style="103" customWidth="1"/>
    <col min="12" max="16" width="9" style="103"/>
    <col min="17" max="17" width="11" style="103" customWidth="1"/>
    <col min="18" max="18" width="35.83203125" style="103" customWidth="1"/>
    <col min="19" max="19" width="18.6640625" style="103" customWidth="1"/>
    <col min="20" max="20" width="40.5" style="103" customWidth="1"/>
    <col min="21" max="16384" width="9" style="103"/>
  </cols>
  <sheetData>
    <row r="1" spans="1:25" s="121" customFormat="1" ht="38" x14ac:dyDescent="0.2">
      <c r="A1" s="117" t="s">
        <v>79</v>
      </c>
      <c r="B1" s="118" t="s">
        <v>268</v>
      </c>
      <c r="C1" s="117" t="s">
        <v>270</v>
      </c>
      <c r="D1" s="117" t="s">
        <v>280</v>
      </c>
      <c r="E1" s="117" t="s">
        <v>284</v>
      </c>
      <c r="F1" s="117" t="s">
        <v>3</v>
      </c>
      <c r="G1" s="118" t="s">
        <v>285</v>
      </c>
      <c r="H1" s="118" t="s">
        <v>286</v>
      </c>
      <c r="I1" s="118" t="s">
        <v>287</v>
      </c>
      <c r="J1" s="118" t="s">
        <v>288</v>
      </c>
      <c r="K1" s="117" t="s">
        <v>74</v>
      </c>
      <c r="L1" s="117" t="s">
        <v>145</v>
      </c>
      <c r="M1" s="117" t="s">
        <v>23</v>
      </c>
      <c r="N1" s="119" t="s">
        <v>0</v>
      </c>
      <c r="O1" s="120" t="s">
        <v>1</v>
      </c>
      <c r="P1" s="120" t="s">
        <v>122</v>
      </c>
      <c r="Q1" s="117" t="s">
        <v>77</v>
      </c>
      <c r="R1" s="117" t="s">
        <v>3</v>
      </c>
      <c r="S1" s="118" t="s">
        <v>78</v>
      </c>
      <c r="T1" s="117" t="s">
        <v>7</v>
      </c>
      <c r="U1" s="121" t="s">
        <v>214</v>
      </c>
      <c r="V1" s="121" t="s">
        <v>215</v>
      </c>
      <c r="W1" s="121" t="s">
        <v>218</v>
      </c>
      <c r="X1" s="121" t="s">
        <v>219</v>
      </c>
    </row>
    <row r="2" spans="1:25" s="91" customFormat="1" x14ac:dyDescent="0.2">
      <c r="A2" s="110" t="s">
        <v>198</v>
      </c>
      <c r="B2" s="110" t="s">
        <v>276</v>
      </c>
      <c r="C2" s="125" t="s">
        <v>277</v>
      </c>
      <c r="D2" s="105"/>
      <c r="E2" s="105" t="s">
        <v>283</v>
      </c>
      <c r="F2" s="110" t="s">
        <v>200</v>
      </c>
      <c r="G2" s="105"/>
      <c r="H2" s="105"/>
      <c r="I2" s="105" t="s">
        <v>290</v>
      </c>
      <c r="J2" s="105" t="s">
        <v>298</v>
      </c>
      <c r="K2" s="110" t="s">
        <v>199</v>
      </c>
      <c r="L2" s="91">
        <v>35</v>
      </c>
      <c r="M2" s="91" t="s">
        <v>211</v>
      </c>
      <c r="N2" s="91" t="s">
        <v>213</v>
      </c>
      <c r="P2" s="91" t="s">
        <v>216</v>
      </c>
      <c r="Q2" s="91" t="s">
        <v>216</v>
      </c>
      <c r="R2" s="110" t="s">
        <v>200</v>
      </c>
      <c r="S2" s="91" t="s">
        <v>217</v>
      </c>
      <c r="T2" s="110" t="s">
        <v>203</v>
      </c>
      <c r="U2" s="110" t="s">
        <v>201</v>
      </c>
      <c r="V2" s="110" t="s">
        <v>202</v>
      </c>
      <c r="W2" s="110" t="s">
        <v>204</v>
      </c>
      <c r="X2" s="110" t="s">
        <v>205</v>
      </c>
      <c r="Y2" s="110"/>
    </row>
    <row r="3" spans="1:25" s="91" customFormat="1" x14ac:dyDescent="0.2">
      <c r="A3" s="110" t="s">
        <v>198</v>
      </c>
      <c r="B3" s="110" t="s">
        <v>276</v>
      </c>
      <c r="C3" s="125" t="s">
        <v>277</v>
      </c>
      <c r="D3" s="105"/>
      <c r="E3" s="105" t="s">
        <v>283</v>
      </c>
      <c r="F3" s="110" t="s">
        <v>200</v>
      </c>
      <c r="G3" s="105"/>
      <c r="H3" s="105"/>
      <c r="I3" s="105" t="s">
        <v>290</v>
      </c>
      <c r="J3" s="105" t="s">
        <v>298</v>
      </c>
      <c r="K3" s="110" t="s">
        <v>199</v>
      </c>
      <c r="L3" s="91">
        <v>18</v>
      </c>
      <c r="M3" s="91" t="s">
        <v>212</v>
      </c>
      <c r="N3" s="91" t="s">
        <v>213</v>
      </c>
      <c r="P3" s="91" t="s">
        <v>216</v>
      </c>
      <c r="Q3" s="91" t="s">
        <v>216</v>
      </c>
      <c r="R3" s="110" t="s">
        <v>200</v>
      </c>
      <c r="S3" s="91" t="s">
        <v>217</v>
      </c>
      <c r="T3" s="110" t="s">
        <v>203</v>
      </c>
      <c r="U3" s="110" t="s">
        <v>201</v>
      </c>
      <c r="V3" s="110" t="s">
        <v>202</v>
      </c>
      <c r="W3" s="110" t="s">
        <v>204</v>
      </c>
      <c r="X3" s="110" t="s">
        <v>205</v>
      </c>
      <c r="Y3" s="110"/>
    </row>
    <row r="4" spans="1:25" s="91" customFormat="1" x14ac:dyDescent="0.2">
      <c r="A4" s="140" t="s">
        <v>278</v>
      </c>
      <c r="B4" s="110" t="s">
        <v>276</v>
      </c>
      <c r="C4" s="125" t="s">
        <v>277</v>
      </c>
      <c r="D4" s="105" t="s">
        <v>306</v>
      </c>
      <c r="E4" s="105" t="s">
        <v>283</v>
      </c>
      <c r="F4" s="91" t="s">
        <v>223</v>
      </c>
      <c r="G4" s="105"/>
      <c r="H4" s="105"/>
      <c r="I4" s="105" t="s">
        <v>291</v>
      </c>
      <c r="J4" s="105" t="s">
        <v>297</v>
      </c>
      <c r="K4" s="110" t="s">
        <v>221</v>
      </c>
      <c r="L4" s="91">
        <v>2</v>
      </c>
      <c r="M4" s="91" t="s">
        <v>211</v>
      </c>
      <c r="N4" s="91" t="s">
        <v>222</v>
      </c>
      <c r="O4" s="91" t="s">
        <v>216</v>
      </c>
      <c r="P4" s="91" t="s">
        <v>216</v>
      </c>
      <c r="Q4" s="91" t="s">
        <v>216</v>
      </c>
      <c r="R4" s="91" t="s">
        <v>223</v>
      </c>
      <c r="S4" s="91" t="s">
        <v>217</v>
      </c>
      <c r="T4" s="91" t="s">
        <v>271</v>
      </c>
      <c r="U4" s="110" t="s">
        <v>207</v>
      </c>
      <c r="V4" s="110" t="s">
        <v>208</v>
      </c>
      <c r="W4" s="110" t="s">
        <v>209</v>
      </c>
      <c r="X4" s="110" t="s">
        <v>210</v>
      </c>
    </row>
    <row r="5" spans="1:25" s="91" customFormat="1" x14ac:dyDescent="0.2">
      <c r="A5" s="140" t="s">
        <v>206</v>
      </c>
      <c r="B5" s="110" t="s">
        <v>276</v>
      </c>
      <c r="C5" s="125" t="s">
        <v>277</v>
      </c>
      <c r="D5" s="105" t="s">
        <v>306</v>
      </c>
      <c r="E5" s="105" t="s">
        <v>283</v>
      </c>
      <c r="F5" s="91" t="s">
        <v>223</v>
      </c>
      <c r="G5" s="105"/>
      <c r="H5" s="105"/>
      <c r="I5" s="105" t="s">
        <v>291</v>
      </c>
      <c r="J5" s="105" t="s">
        <v>297</v>
      </c>
      <c r="K5" s="110" t="s">
        <v>221</v>
      </c>
      <c r="L5" s="91">
        <v>6</v>
      </c>
      <c r="M5" s="91" t="s">
        <v>212</v>
      </c>
      <c r="N5" s="91" t="s">
        <v>222</v>
      </c>
      <c r="O5" s="91" t="s">
        <v>216</v>
      </c>
      <c r="P5" s="91" t="s">
        <v>216</v>
      </c>
      <c r="Q5" s="91" t="s">
        <v>216</v>
      </c>
      <c r="R5" s="91" t="s">
        <v>223</v>
      </c>
      <c r="S5" s="91" t="s">
        <v>217</v>
      </c>
      <c r="T5" s="91" t="s">
        <v>271</v>
      </c>
      <c r="U5" s="110" t="s">
        <v>207</v>
      </c>
      <c r="V5" s="110" t="s">
        <v>208</v>
      </c>
      <c r="W5" s="110" t="s">
        <v>209</v>
      </c>
      <c r="X5" s="110" t="s">
        <v>210</v>
      </c>
    </row>
    <row r="6" spans="1:25" s="91" customFormat="1" x14ac:dyDescent="0.2">
      <c r="A6" s="91" t="s">
        <v>279</v>
      </c>
      <c r="B6" s="110" t="s">
        <v>276</v>
      </c>
      <c r="C6" s="105" t="s">
        <v>277</v>
      </c>
      <c r="D6" s="105"/>
      <c r="E6" s="105" t="s">
        <v>283</v>
      </c>
      <c r="F6" s="97" t="s">
        <v>141</v>
      </c>
      <c r="G6" s="105"/>
      <c r="H6" s="105"/>
      <c r="I6" s="105" t="s">
        <v>289</v>
      </c>
      <c r="J6" s="91" t="s">
        <v>299</v>
      </c>
      <c r="K6" s="110" t="s">
        <v>229</v>
      </c>
      <c r="L6" s="91">
        <v>53</v>
      </c>
      <c r="M6" s="91" t="s">
        <v>230</v>
      </c>
      <c r="N6" s="91" t="s">
        <v>213</v>
      </c>
      <c r="Q6" s="91" t="s">
        <v>220</v>
      </c>
      <c r="R6" s="97" t="s">
        <v>141</v>
      </c>
      <c r="S6" s="91" t="s">
        <v>220</v>
      </c>
      <c r="U6" s="91" t="s">
        <v>237</v>
      </c>
      <c r="V6" s="91" t="s">
        <v>217</v>
      </c>
      <c r="W6" s="91" t="s">
        <v>238</v>
      </c>
      <c r="X6" s="91" t="s">
        <v>239</v>
      </c>
    </row>
    <row r="7" spans="1:25" s="91" customFormat="1" x14ac:dyDescent="0.2">
      <c r="A7" s="139" t="s">
        <v>292</v>
      </c>
      <c r="B7" s="110" t="s">
        <v>276</v>
      </c>
      <c r="C7" s="125" t="s">
        <v>277</v>
      </c>
      <c r="D7" s="105"/>
      <c r="E7" s="105" t="s">
        <v>283</v>
      </c>
      <c r="F7" s="91" t="s">
        <v>246</v>
      </c>
      <c r="G7" s="105"/>
      <c r="H7" s="105"/>
      <c r="I7" s="105" t="s">
        <v>293</v>
      </c>
      <c r="J7" s="105" t="s">
        <v>295</v>
      </c>
      <c r="K7" s="91" t="s">
        <v>5</v>
      </c>
      <c r="L7" s="91">
        <v>27</v>
      </c>
      <c r="M7" s="91" t="s">
        <v>244</v>
      </c>
      <c r="N7" s="91" t="s">
        <v>245</v>
      </c>
      <c r="R7" s="91" t="s">
        <v>246</v>
      </c>
      <c r="S7" s="91" t="s">
        <v>243</v>
      </c>
      <c r="T7" s="91" t="s">
        <v>247</v>
      </c>
      <c r="U7" s="91" t="s">
        <v>248</v>
      </c>
      <c r="V7" s="91" t="s">
        <v>242</v>
      </c>
      <c r="W7" s="91" t="s">
        <v>249</v>
      </c>
    </row>
    <row r="8" spans="1:25" x14ac:dyDescent="0.2">
      <c r="B8" s="122"/>
      <c r="C8" s="107"/>
      <c r="D8" s="107"/>
      <c r="E8" s="107"/>
      <c r="G8" s="105"/>
      <c r="H8" s="105"/>
      <c r="I8" s="105"/>
      <c r="J8" s="105"/>
    </row>
    <row r="9" spans="1:25" x14ac:dyDescent="0.2">
      <c r="B9" s="122"/>
      <c r="C9" s="107"/>
      <c r="D9" s="107"/>
      <c r="E9" s="107"/>
      <c r="G9" s="105"/>
      <c r="H9" s="105"/>
      <c r="I9" s="95"/>
      <c r="J9" s="105"/>
    </row>
    <row r="10" spans="1:25" x14ac:dyDescent="0.2">
      <c r="B10" s="123"/>
      <c r="C10" s="96"/>
      <c r="D10" s="96"/>
      <c r="E10" s="96"/>
      <c r="G10" s="95"/>
      <c r="H10" s="95"/>
      <c r="I10" s="95"/>
      <c r="J10" s="95"/>
    </row>
    <row r="11" spans="1:25" x14ac:dyDescent="0.2">
      <c r="B11" s="123"/>
      <c r="C11" s="96"/>
      <c r="D11" s="96"/>
      <c r="E11" s="96"/>
      <c r="G11" s="95"/>
      <c r="H11" s="95"/>
      <c r="I11" s="108"/>
      <c r="J11" s="95"/>
    </row>
    <row r="12" spans="1:25" x14ac:dyDescent="0.2">
      <c r="B12" s="123"/>
      <c r="C12" s="96"/>
      <c r="D12" s="96"/>
      <c r="E12" s="96"/>
      <c r="G12" s="108"/>
      <c r="H12" s="108"/>
      <c r="I12" s="108"/>
      <c r="J12" s="108"/>
    </row>
    <row r="13" spans="1:25" x14ac:dyDescent="0.2">
      <c r="B13" s="123"/>
      <c r="C13" s="96"/>
      <c r="D13" s="96"/>
      <c r="E13" s="96"/>
      <c r="G13" s="108"/>
      <c r="H13" s="108"/>
      <c r="J13" s="108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"/>
  <sheetViews>
    <sheetView topLeftCell="A4" workbookViewId="0">
      <selection activeCell="F18" sqref="F18"/>
    </sheetView>
  </sheetViews>
  <sheetFormatPr baseColWidth="10" defaultColWidth="9" defaultRowHeight="14" x14ac:dyDescent="0.15"/>
  <cols>
    <col min="1" max="1" width="17" style="18" bestFit="1" customWidth="1"/>
    <col min="2" max="2" width="4.6640625" style="18" bestFit="1" customWidth="1"/>
    <col min="3" max="3" width="54.1640625" style="18" bestFit="1" customWidth="1"/>
    <col min="4" max="16384" width="9" style="18"/>
  </cols>
  <sheetData>
    <row r="1" spans="1:3" ht="26" x14ac:dyDescent="0.15">
      <c r="A1" s="19" t="s">
        <v>92</v>
      </c>
      <c r="B1" s="19" t="s">
        <v>93</v>
      </c>
      <c r="C1" s="19" t="s">
        <v>94</v>
      </c>
    </row>
    <row r="2" spans="1:3" x14ac:dyDescent="0.15">
      <c r="A2" s="20" t="s">
        <v>74</v>
      </c>
      <c r="B2" s="20" t="s">
        <v>95</v>
      </c>
      <c r="C2" s="20" t="s">
        <v>96</v>
      </c>
    </row>
    <row r="3" spans="1:3" x14ac:dyDescent="0.15">
      <c r="A3" s="20" t="s">
        <v>74</v>
      </c>
      <c r="B3" s="20" t="s">
        <v>97</v>
      </c>
      <c r="C3" s="20" t="s">
        <v>8</v>
      </c>
    </row>
    <row r="4" spans="1:3" x14ac:dyDescent="0.15">
      <c r="A4" s="20" t="s">
        <v>74</v>
      </c>
      <c r="B4" s="20" t="s">
        <v>98</v>
      </c>
      <c r="C4" s="20" t="s">
        <v>69</v>
      </c>
    </row>
    <row r="5" spans="1:3" x14ac:dyDescent="0.15">
      <c r="A5" s="20" t="s">
        <v>74</v>
      </c>
      <c r="B5" s="20" t="s">
        <v>99</v>
      </c>
      <c r="C5" s="20" t="s">
        <v>100</v>
      </c>
    </row>
    <row r="6" spans="1:3" x14ac:dyDescent="0.15">
      <c r="A6" s="21" t="s">
        <v>23</v>
      </c>
      <c r="B6" s="21" t="s">
        <v>24</v>
      </c>
      <c r="C6" s="21" t="s">
        <v>101</v>
      </c>
    </row>
    <row r="7" spans="1:3" x14ac:dyDescent="0.15">
      <c r="A7" s="21" t="s">
        <v>23</v>
      </c>
      <c r="B7" s="21" t="s">
        <v>25</v>
      </c>
      <c r="C7" s="21" t="s">
        <v>102</v>
      </c>
    </row>
    <row r="8" spans="1:3" x14ac:dyDescent="0.15">
      <c r="A8" s="21" t="s">
        <v>23</v>
      </c>
      <c r="B8" s="21" t="s">
        <v>54</v>
      </c>
      <c r="C8" s="21" t="s">
        <v>103</v>
      </c>
    </row>
    <row r="9" spans="1:3" x14ac:dyDescent="0.15">
      <c r="A9" s="22" t="s">
        <v>0</v>
      </c>
      <c r="B9" s="22" t="s">
        <v>33</v>
      </c>
      <c r="C9" s="22" t="s">
        <v>104</v>
      </c>
    </row>
    <row r="10" spans="1:3" x14ac:dyDescent="0.15">
      <c r="A10" s="22" t="s">
        <v>0</v>
      </c>
      <c r="B10" s="22" t="s">
        <v>34</v>
      </c>
      <c r="C10" s="22" t="s">
        <v>105</v>
      </c>
    </row>
    <row r="11" spans="1:3" x14ac:dyDescent="0.15">
      <c r="A11" s="22" t="s">
        <v>0</v>
      </c>
      <c r="B11" s="22" t="s">
        <v>51</v>
      </c>
      <c r="C11" s="22" t="s">
        <v>106</v>
      </c>
    </row>
    <row r="12" spans="1:3" x14ac:dyDescent="0.15">
      <c r="A12" s="21" t="s">
        <v>107</v>
      </c>
      <c r="B12" s="21" t="s">
        <v>35</v>
      </c>
      <c r="C12" s="21" t="s">
        <v>108</v>
      </c>
    </row>
    <row r="13" spans="1:3" x14ac:dyDescent="0.15">
      <c r="A13" s="21" t="s">
        <v>107</v>
      </c>
      <c r="B13" s="21" t="s">
        <v>37</v>
      </c>
      <c r="C13" s="21" t="s">
        <v>185</v>
      </c>
    </row>
    <row r="14" spans="1:3" x14ac:dyDescent="0.15">
      <c r="A14" s="21" t="s">
        <v>107</v>
      </c>
      <c r="B14" s="21" t="s">
        <v>36</v>
      </c>
      <c r="C14" s="21" t="s">
        <v>188</v>
      </c>
    </row>
    <row r="15" spans="1:3" x14ac:dyDescent="0.15">
      <c r="A15" s="23" t="s">
        <v>168</v>
      </c>
      <c r="B15" s="23" t="s">
        <v>170</v>
      </c>
      <c r="C15" s="23" t="s">
        <v>173</v>
      </c>
    </row>
    <row r="16" spans="1:3" x14ac:dyDescent="0.15">
      <c r="A16" s="23" t="s">
        <v>168</v>
      </c>
      <c r="B16" s="23" t="s">
        <v>171</v>
      </c>
      <c r="C16" s="23" t="s">
        <v>174</v>
      </c>
    </row>
    <row r="17" spans="1:3" x14ac:dyDescent="0.15">
      <c r="A17" s="23" t="s">
        <v>168</v>
      </c>
      <c r="B17" s="23" t="s">
        <v>52</v>
      </c>
      <c r="C17" s="23" t="s">
        <v>175</v>
      </c>
    </row>
    <row r="18" spans="1:3" x14ac:dyDescent="0.15">
      <c r="A18" s="23" t="s">
        <v>168</v>
      </c>
      <c r="B18" s="23" t="s">
        <v>172</v>
      </c>
      <c r="C18" s="23" t="s">
        <v>176</v>
      </c>
    </row>
    <row r="19" spans="1:3" x14ac:dyDescent="0.15">
      <c r="A19" s="21" t="s">
        <v>109</v>
      </c>
      <c r="B19" s="21" t="s">
        <v>38</v>
      </c>
      <c r="C19" s="21" t="s">
        <v>177</v>
      </c>
    </row>
    <row r="20" spans="1:3" x14ac:dyDescent="0.15">
      <c r="A20" s="21" t="s">
        <v>109</v>
      </c>
      <c r="B20" s="21" t="s">
        <v>9</v>
      </c>
      <c r="C20" s="21" t="s">
        <v>124</v>
      </c>
    </row>
    <row r="21" spans="1:3" x14ac:dyDescent="0.15">
      <c r="A21" s="21" t="s">
        <v>109</v>
      </c>
      <c r="B21" s="21" t="s">
        <v>18</v>
      </c>
      <c r="C21" s="21" t="s">
        <v>110</v>
      </c>
    </row>
    <row r="22" spans="1:3" x14ac:dyDescent="0.15">
      <c r="A22" s="21" t="s">
        <v>109</v>
      </c>
      <c r="B22" s="21" t="s">
        <v>39</v>
      </c>
      <c r="C22" s="21" t="s">
        <v>111</v>
      </c>
    </row>
    <row r="23" spans="1:3" x14ac:dyDescent="0.15">
      <c r="A23" s="21" t="s">
        <v>109</v>
      </c>
      <c r="B23" s="21" t="s">
        <v>55</v>
      </c>
      <c r="C23" s="21" t="s">
        <v>112</v>
      </c>
    </row>
    <row r="24" spans="1:3" x14ac:dyDescent="0.15">
      <c r="A24" s="21" t="s">
        <v>109</v>
      </c>
      <c r="B24" s="21" t="s">
        <v>194</v>
      </c>
      <c r="C24" s="21" t="s">
        <v>195</v>
      </c>
    </row>
    <row r="25" spans="1:3" x14ac:dyDescent="0.15">
      <c r="A25" s="24" t="s">
        <v>113</v>
      </c>
      <c r="B25" s="24" t="s">
        <v>44</v>
      </c>
      <c r="C25" s="24" t="s">
        <v>114</v>
      </c>
    </row>
    <row r="26" spans="1:3" x14ac:dyDescent="0.15">
      <c r="A26" s="24" t="s">
        <v>113</v>
      </c>
      <c r="B26" s="24" t="s">
        <v>43</v>
      </c>
      <c r="C26" s="24" t="s">
        <v>187</v>
      </c>
    </row>
    <row r="27" spans="1:3" x14ac:dyDescent="0.15">
      <c r="A27" s="21" t="s">
        <v>26</v>
      </c>
      <c r="B27" s="21" t="s">
        <v>115</v>
      </c>
      <c r="C27" s="21" t="s">
        <v>116</v>
      </c>
    </row>
    <row r="28" spans="1:3" x14ac:dyDescent="0.15">
      <c r="A28" s="21" t="s">
        <v>26</v>
      </c>
      <c r="B28" s="21" t="s">
        <v>117</v>
      </c>
      <c r="C28" s="21" t="s">
        <v>118</v>
      </c>
    </row>
    <row r="29" spans="1:3" x14ac:dyDescent="0.15">
      <c r="A29" s="21" t="s">
        <v>26</v>
      </c>
      <c r="B29" s="21" t="s">
        <v>119</v>
      </c>
      <c r="C29" s="21" t="s">
        <v>120</v>
      </c>
    </row>
    <row r="30" spans="1:3" x14ac:dyDescent="0.15">
      <c r="A30" s="25" t="s">
        <v>157</v>
      </c>
      <c r="B30" s="25" t="s">
        <v>154</v>
      </c>
      <c r="C30" s="25" t="s">
        <v>158</v>
      </c>
    </row>
    <row r="31" spans="1:3" x14ac:dyDescent="0.15">
      <c r="A31" s="25" t="s">
        <v>157</v>
      </c>
      <c r="B31" s="25" t="s">
        <v>155</v>
      </c>
      <c r="C31" s="25" t="s">
        <v>159</v>
      </c>
    </row>
    <row r="32" spans="1:3" x14ac:dyDescent="0.15">
      <c r="A32" s="25" t="s">
        <v>157</v>
      </c>
      <c r="B32" s="25" t="s">
        <v>156</v>
      </c>
      <c r="C32" s="25" t="s">
        <v>160</v>
      </c>
    </row>
    <row r="33" spans="1:3" x14ac:dyDescent="0.15">
      <c r="A33" s="21" t="s">
        <v>161</v>
      </c>
      <c r="B33" s="21" t="s">
        <v>154</v>
      </c>
      <c r="C33" s="21" t="s">
        <v>162</v>
      </c>
    </row>
    <row r="34" spans="1:3" x14ac:dyDescent="0.15">
      <c r="A34" s="21" t="s">
        <v>161</v>
      </c>
      <c r="B34" s="21" t="s">
        <v>155</v>
      </c>
      <c r="C34" s="21" t="s">
        <v>163</v>
      </c>
    </row>
    <row r="35" spans="1:3" x14ac:dyDescent="0.15">
      <c r="A35" s="21" t="s">
        <v>161</v>
      </c>
      <c r="B35" s="21" t="s">
        <v>156</v>
      </c>
      <c r="C35" s="21" t="s">
        <v>164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Acute</vt:lpstr>
      <vt:lpstr>Training</vt:lpstr>
      <vt:lpstr>Inactivity</vt:lpstr>
      <vt:lpstr>Aging</vt:lpstr>
      <vt:lpstr>Annotation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Pillon</dc:creator>
  <cp:lastModifiedBy>Emma (Michi Kumagai)</cp:lastModifiedBy>
  <cp:lastPrinted>2018-04-09T06:58:06Z</cp:lastPrinted>
  <dcterms:created xsi:type="dcterms:W3CDTF">2016-10-24T10:12:12Z</dcterms:created>
  <dcterms:modified xsi:type="dcterms:W3CDTF">2021-08-13T18:55:16Z</dcterms:modified>
</cp:coreProperties>
</file>