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Documents\APIL\"/>
    </mc:Choice>
  </mc:AlternateContent>
  <xr:revisionPtr revIDLastSave="0" documentId="13_ncr:1_{6E99EE66-9366-4617-AF44-E9942BF45EC9}" xr6:coauthVersionLast="44" xr6:coauthVersionMax="45" xr10:uidLastSave="{00000000-0000-0000-0000-000000000000}"/>
  <bookViews>
    <workbookView xWindow="-108" yWindow="-108" windowWidth="23256" windowHeight="12576" tabRatio="976" xr2:uid="{AF53CFB3-5CB9-A547-A244-92150B93CD98}"/>
  </bookViews>
  <sheets>
    <sheet name="Fit_Tests adjusted" sheetId="1" r:id="rId1"/>
    <sheet name="Misc_Fit_Tests" sheetId="3" r:id="rId2"/>
    <sheet name="Info" sheetId="2" r:id="rId3"/>
    <sheet name="Fit_Tests 1" sheetId="5" r:id="rId4"/>
    <sheet name="Fit_Tests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3" l="1"/>
  <c r="AF54" i="1"/>
  <c r="H51" i="3" l="1"/>
  <c r="G54" i="1"/>
  <c r="AF23" i="1"/>
  <c r="AF4" i="1" l="1"/>
  <c r="AF57" i="1" l="1"/>
  <c r="AF49" i="3"/>
  <c r="H49" i="3"/>
  <c r="AF51" i="1" l="1"/>
  <c r="AF12" i="1" l="1"/>
  <c r="H39" i="3" l="1"/>
  <c r="AT38" i="3" l="1"/>
  <c r="H38" i="3"/>
  <c r="V38" i="3"/>
  <c r="V33" i="3"/>
  <c r="H31" i="3"/>
  <c r="AF31" i="3"/>
  <c r="H29" i="3"/>
  <c r="H28" i="3"/>
  <c r="V19" i="3"/>
  <c r="V13" i="3"/>
  <c r="BO1" i="3"/>
  <c r="G46" i="1" l="1"/>
  <c r="G102" i="1" l="1"/>
  <c r="G103" i="1"/>
  <c r="G104" i="1"/>
  <c r="G105" i="1"/>
  <c r="F3" i="2" l="1"/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6" i="1" l="1"/>
  <c r="G34" i="1"/>
  <c r="G61" i="5" l="1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AE37" i="5"/>
  <c r="G37" i="5"/>
  <c r="G36" i="5"/>
  <c r="G35" i="5"/>
  <c r="G34" i="5"/>
  <c r="G33" i="5"/>
  <c r="AE32" i="5"/>
  <c r="G32" i="5"/>
  <c r="G31" i="5"/>
  <c r="G30" i="5"/>
  <c r="G29" i="5"/>
  <c r="G28" i="5"/>
  <c r="G27" i="5"/>
  <c r="G26" i="5"/>
  <c r="AC25" i="5"/>
  <c r="AE25" i="5" s="1"/>
  <c r="G25" i="5"/>
  <c r="G24" i="5"/>
  <c r="U23" i="5"/>
  <c r="G23" i="5"/>
  <c r="U22" i="5"/>
  <c r="G22" i="5"/>
  <c r="U21" i="5"/>
  <c r="G21" i="5"/>
  <c r="U20" i="5"/>
  <c r="G20" i="5"/>
  <c r="U19" i="5"/>
  <c r="G19" i="5"/>
  <c r="U18" i="5"/>
  <c r="G18" i="5"/>
  <c r="AE17" i="5"/>
  <c r="U17" i="5"/>
  <c r="G17" i="5"/>
  <c r="G16" i="5"/>
  <c r="U15" i="5"/>
  <c r="G15" i="5"/>
  <c r="U14" i="5"/>
  <c r="G14" i="5"/>
  <c r="G13" i="5"/>
  <c r="U12" i="5"/>
  <c r="G12" i="5"/>
  <c r="U11" i="5"/>
  <c r="G11" i="5"/>
  <c r="U10" i="5"/>
  <c r="G10" i="5"/>
  <c r="U9" i="5"/>
  <c r="G9" i="5"/>
  <c r="U8" i="5"/>
  <c r="G8" i="5"/>
  <c r="U7" i="5"/>
  <c r="G7" i="5"/>
  <c r="G61" i="4" l="1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AE37" i="4"/>
  <c r="G37" i="4"/>
  <c r="G36" i="4"/>
  <c r="G35" i="4"/>
  <c r="G34" i="4"/>
  <c r="G33" i="4"/>
  <c r="AE32" i="4"/>
  <c r="G32" i="4"/>
  <c r="G31" i="4"/>
  <c r="G30" i="4"/>
  <c r="G29" i="4"/>
  <c r="G28" i="4"/>
  <c r="G27" i="4"/>
  <c r="G26" i="4"/>
  <c r="AC25" i="4"/>
  <c r="AE25" i="4" s="1"/>
  <c r="G25" i="4"/>
  <c r="G24" i="4"/>
  <c r="U23" i="4"/>
  <c r="G23" i="4"/>
  <c r="U22" i="4"/>
  <c r="G22" i="4"/>
  <c r="U21" i="4"/>
  <c r="G21" i="4"/>
  <c r="U20" i="4"/>
  <c r="G20" i="4"/>
  <c r="U19" i="4"/>
  <c r="G19" i="4"/>
  <c r="U18" i="4"/>
  <c r="G18" i="4"/>
  <c r="AE17" i="4"/>
  <c r="U17" i="4"/>
  <c r="G17" i="4"/>
  <c r="G16" i="4"/>
  <c r="U15" i="4"/>
  <c r="G15" i="4"/>
  <c r="U14" i="4"/>
  <c r="G14" i="4"/>
  <c r="G13" i="4"/>
  <c r="U12" i="4"/>
  <c r="G12" i="4"/>
  <c r="U11" i="4"/>
  <c r="G11" i="4"/>
  <c r="U10" i="4"/>
  <c r="G10" i="4"/>
  <c r="U9" i="4"/>
  <c r="G9" i="4"/>
  <c r="U8" i="4"/>
  <c r="G8" i="4"/>
  <c r="U7" i="4"/>
  <c r="G7" i="4"/>
  <c r="AU31" i="1"/>
  <c r="G28" i="1"/>
  <c r="E3" i="2" l="1"/>
  <c r="AS5" i="1"/>
  <c r="G27" i="1"/>
  <c r="G29" i="1"/>
  <c r="G30" i="1"/>
  <c r="G31" i="1"/>
  <c r="G33" i="1"/>
  <c r="G35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5" i="1"/>
  <c r="G56" i="1"/>
  <c r="G57" i="1"/>
  <c r="G6" i="1"/>
  <c r="G2" i="1"/>
  <c r="G3" i="1"/>
  <c r="G7" i="1"/>
  <c r="G8" i="1"/>
  <c r="G4" i="1"/>
  <c r="G9" i="1"/>
  <c r="G10" i="1"/>
  <c r="G11" i="1"/>
  <c r="G32" i="1"/>
  <c r="G12" i="1"/>
  <c r="G13" i="1"/>
  <c r="G14" i="1"/>
  <c r="G15" i="1"/>
  <c r="G16" i="1"/>
  <c r="G26" i="1"/>
  <c r="G18" i="1"/>
  <c r="G17" i="1"/>
  <c r="G5" i="1"/>
  <c r="G19" i="1"/>
  <c r="G20" i="1"/>
  <c r="G21" i="1"/>
  <c r="G22" i="1"/>
  <c r="G23" i="1"/>
  <c r="G24" i="1"/>
  <c r="G25" i="1"/>
  <c r="AU25" i="1"/>
  <c r="AU12" i="1"/>
  <c r="U18" i="1"/>
  <c r="U2" i="1"/>
  <c r="U3" i="1"/>
  <c r="U7" i="1"/>
  <c r="U4" i="1"/>
  <c r="U10" i="1"/>
  <c r="U11" i="1"/>
  <c r="U12" i="1"/>
  <c r="U13" i="1"/>
  <c r="U14" i="1"/>
  <c r="U15" i="1"/>
  <c r="U16" i="1"/>
  <c r="U6" i="1"/>
  <c r="AU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Ng</author>
    <author>Microsoft Office User</author>
  </authors>
  <commentList>
    <comment ref="A2" authorId="0" shapeId="0" xr:uid="{815DFC22-6330-4470-81E7-55BE5EEA24D5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MM</t>
        </r>
      </text>
    </comment>
    <comment ref="A3" authorId="0" shapeId="0" xr:uid="{80AFD0A9-44F3-4673-A8B6-7692BA27ADEF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HD</t>
        </r>
      </text>
    </comment>
    <comment ref="A4" authorId="1" shapeId="0" xr:uid="{23741324-56DB-094A-A5A0-94FA684C4B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MG</t>
        </r>
      </text>
    </comment>
    <comment ref="A5" authorId="0" shapeId="0" xr:uid="{D64C51E8-2D2A-4E38-8F2D-882B3481BA33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</t>
        </r>
      </text>
    </comment>
    <comment ref="AS5" authorId="1" shapeId="0" xr:uid="{5A22E8B7-99AB-3242-8BF9-3A26BBF4A1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lowest 3 runs, missing data, will be recorded in analysis as such.</t>
        </r>
      </text>
    </comment>
    <comment ref="X7" authorId="0" shapeId="0" xr:uid="{3C0D197C-F6B9-4E7F-9D56-16480BB3013C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2020-06-23</t>
        </r>
      </text>
    </comment>
    <comment ref="A8" authorId="1" shapeId="0" xr:uid="{F16743BC-ADFE-5E4E-B5B6-5EC561BF40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LF</t>
        </r>
      </text>
    </comment>
    <comment ref="B8" authorId="0" shapeId="0" xr:uid="{698CF4CF-0BF9-46F9-8EC8-B2604E703C8F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7 May and 22 May</t>
        </r>
      </text>
    </comment>
    <comment ref="X10" authorId="0" shapeId="0" xr:uid="{6215B71E-922E-4B62-A6B8-69760A977A79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2020-06-19</t>
        </r>
      </text>
    </comment>
    <comment ref="A12" authorId="0" shapeId="0" xr:uid="{AD7BBC5C-93FA-491A-9159-3CA49D33A107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AM</t>
        </r>
      </text>
    </comment>
    <comment ref="X16" authorId="0" shapeId="0" xr:uid="{3A4D85B0-F2D5-4165-9D6B-0301DCC3F025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2020-06-18</t>
        </r>
      </text>
    </comment>
    <comment ref="A17" authorId="0" shapeId="0" xr:uid="{588D1BC6-6EC6-4312-B553-8F61C286BC21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W17" authorId="0" shapeId="0" xr:uid="{4F249374-E519-450C-8DDA-C57AD6A49EFD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This was already a retest! So we can use this data. My bad.</t>
        </r>
      </text>
    </comment>
    <comment ref="AE18" authorId="0" shapeId="0" xr:uid="{8A4308D3-CD2A-49DA-B597-D38565EAB368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WHY, ? Talking? PEEPing?
</t>
        </r>
      </text>
    </comment>
    <comment ref="X19" authorId="0" shapeId="0" xr:uid="{DD42EA64-0805-45C6-AA2E-3FD564978039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2020-06-19</t>
        </r>
      </text>
    </comment>
    <comment ref="AD19" authorId="0" shapeId="0" xr:uid="{E42D8C47-0E35-4007-A6B1-6F32645D7A01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talking and laughin a lot</t>
        </r>
      </text>
    </comment>
    <comment ref="AF19" authorId="0" shapeId="0" xr:uid="{17BF3F5F-057E-4FBF-B017-4C0476804BB5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A lot of laughing (chatting)</t>
        </r>
      </text>
    </comment>
    <comment ref="X20" authorId="0" shapeId="0" xr:uid="{63F077D7-A2D3-40C7-8A1C-7F1906AEDBC6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2020-06-24</t>
        </r>
      </text>
    </comment>
    <comment ref="X21" authorId="0" shapeId="0" xr:uid="{EFE44305-8747-4652-B900-73D7E80B25FC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2020-06-22
</t>
        </r>
      </text>
    </comment>
    <comment ref="X24" authorId="0" shapeId="0" xr:uid="{3696F08E-D346-4446-BB3A-A367B426372B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2020-06-17</t>
        </r>
      </text>
    </comment>
    <comment ref="A26" authorId="1" shapeId="0" xr:uid="{168B9CD7-9776-3647-BE96-648B1F3077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</t>
        </r>
      </text>
    </comment>
    <comment ref="BD27" authorId="1" shapeId="0" xr:uid="{1E9D938B-B3AD-EC41-AE43-D8609D08B4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TME Mask Q1-3 are the same model</t>
        </r>
      </text>
    </comment>
    <comment ref="X28" authorId="0" shapeId="0" xr:uid="{1DED818D-468E-4C8D-826A-DBE3A58A811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2020-06-23</t>
        </r>
      </text>
    </comment>
    <comment ref="X29" authorId="0" shapeId="0" xr:uid="{FB451CED-E267-47B0-8399-CB3FE4451345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2020-06-23</t>
        </r>
      </text>
    </comment>
    <comment ref="A32" authorId="1" shapeId="0" xr:uid="{438674FC-3C9F-3442-A5DE-C22003DD9D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DC, retested 21 May 2020, old data in separate sheet</t>
        </r>
      </text>
    </comment>
    <comment ref="X32" authorId="1" shapeId="0" xr:uid="{77D49B5F-699A-ED45-A8AF-A490598F64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2020-06-18 VA testing</t>
        </r>
      </text>
    </comment>
    <comment ref="A33" authorId="0" shapeId="0" xr:uid="{013B5F11-F5E0-4672-8C69-231B6BEFDE49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CT stubbles present</t>
        </r>
      </text>
    </comment>
    <comment ref="X33" authorId="0" shapeId="0" xr:uid="{76B835DC-BEFE-4778-8947-96BAD705BEB4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2020-06-19</t>
        </r>
      </text>
    </comment>
    <comment ref="BD37" authorId="0" shapeId="0" xr:uid="{FE180008-6DC7-4275-AE10-38B819C1E6D0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Retest 28 May 2020
</t>
        </r>
      </text>
    </comment>
    <comment ref="X43" authorId="0" shapeId="0" xr:uid="{8D4E781D-96F7-46FA-BC0F-0613DD05A7EB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2020-06-25</t>
        </r>
      </text>
    </comment>
    <comment ref="X44" authorId="0" shapeId="0" xr:uid="{C934FD73-6513-4B20-9EFB-F6F86CD26DAE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2020-06-23</t>
        </r>
      </text>
    </comment>
    <comment ref="X45" authorId="0" shapeId="0" xr:uid="{A415919A-E80B-48BB-A228-7CE095C5D1D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2020-06-23</t>
        </r>
      </text>
    </comment>
    <comment ref="AK50" authorId="0" shapeId="0" xr:uid="{F18464B3-4E10-4A9B-8158-30DDEF5031CF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discussed with Tony 2020-06-22, he said "in hindsight, [this mask] strap was broader and more comfortable than his own N95 and almost as comfortable as Panon straps." happy to increase rating by 1.</t>
        </r>
      </text>
    </comment>
    <comment ref="AB51" authorId="0" shapeId="0" xr:uid="{64EF3B1A-4871-4C81-91C4-CC4A52556B71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Neck strap too loose, rolled, had to rerun head nodding and last normal run</t>
        </r>
      </text>
    </comment>
    <comment ref="AH53" authorId="0" shapeId="0" xr:uid="{553BF569-38CD-432C-96FA-B8C490A9C06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nasal part slipped up, retested
</t>
        </r>
      </text>
    </comment>
    <comment ref="A54" authorId="0" shapeId="0" xr:uid="{4CCB6DDA-93D9-421F-A834-0512ED73A4BC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EWS needs mask test</t>
        </r>
      </text>
    </comment>
    <comment ref="AC54" authorId="0" shapeId="0" xr:uid="{7BC9442F-03CB-4B7A-9366-8DA2D73EA7A1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coughing, why? Powder from gloves? We rerun this run for talking.
</t>
        </r>
      </text>
    </comment>
    <comment ref="X61" authorId="0" shapeId="0" xr:uid="{19DC1211-F18E-404A-AF7D-8850076C579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2020-06-19</t>
        </r>
      </text>
    </comment>
    <comment ref="K62" authorId="0" shapeId="0" xr:uid="{CBD5C695-24F7-4313-990F-C48CC528C761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Need to confirm with EM</t>
        </r>
      </text>
    </comment>
    <comment ref="X62" authorId="0" shapeId="0" xr:uid="{17948D5A-AB48-4DC8-8922-A7B228D6BF7F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2020-06-19</t>
        </r>
      </text>
    </comment>
    <comment ref="X63" authorId="0" shapeId="0" xr:uid="{DD39071A-9621-43C2-9CCD-9E7BEDC9FBEB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2020-06-19</t>
        </r>
      </text>
    </comment>
    <comment ref="K64" authorId="0" shapeId="0" xr:uid="{43FC63C4-9C92-4152-9CAC-4104A1D941E9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Need to confirm during Vasc 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William Ng</author>
  </authors>
  <commentList>
    <comment ref="CR1" authorId="0" shapeId="0" xr:uid="{A66F72A7-E034-4C7F-8EC8-F5A3AFA8F0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first time tested with FiltaGuard</t>
        </r>
      </text>
    </comment>
    <comment ref="X32" authorId="1" shapeId="0" xr:uid="{FDA9604B-DC1D-45BF-BC44-14A379C0962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2nd retest, this time on new model</t>
        </r>
      </text>
    </comment>
    <comment ref="B51" authorId="1" shapeId="0" xr:uid="{236D5597-F008-4EEC-9CFD-5EADB37CEC97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EWS needs mask test</t>
        </r>
      </text>
    </comment>
    <comment ref="Y57" authorId="1" shapeId="0" xr:uid="{CF584011-3984-468B-9FDC-0F360EB16C46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2020-06-05</t>
        </r>
      </text>
    </comment>
    <comment ref="Y62" authorId="0" shapeId="0" xr:uid="{C73B4DB1-0B38-0F42-B025-5A82C5A6B4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2020-06-05 Friday, which volunteer? I placed in ID-32 as that had data fromID-10 for no reason</t>
        </r>
      </text>
    </comment>
    <comment ref="AI62" authorId="1" shapeId="0" xr:uid="{84DAE8C4-01DE-4A63-887E-11CAA0543E3B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ALICE, unsure when tested</t>
        </r>
      </text>
    </comment>
    <comment ref="AL62" authorId="0" shapeId="0" xr:uid="{406FD7D3-D3CB-F242-B6B2-6CF1E62B91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confirm. I found DC's (ID10) info here (VA testing) 2020-06-18
</t>
        </r>
      </text>
    </comment>
    <comment ref="AM62" authorId="0" shapeId="0" xr:uid="{B779AB8E-BEE0-394A-87FC-718E1EEEEC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2020-06-05 Friday, which volunteer?</t>
        </r>
      </text>
    </comment>
    <comment ref="AW62" authorId="1" shapeId="0" xr:uid="{C79185C1-CCF2-274B-9A75-62B90728F7F4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ALICE, unsure when tested</t>
        </r>
      </text>
    </comment>
    <comment ref="L65" authorId="1" shapeId="0" xr:uid="{580BB53D-D132-44A3-B03B-D5C59D32B7B3}">
      <text>
        <r>
          <rPr>
            <b/>
            <sz val="9"/>
            <color rgb="FF000000"/>
            <rFont val="Tahoma"/>
            <family val="2"/>
          </rPr>
          <t>William 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Exp Valve Cap dislodged and replaced, shifting mask
</t>
        </r>
        <r>
          <rPr>
            <sz val="9"/>
            <color rgb="FF000000"/>
            <rFont val="Tahoma"/>
            <family val="2"/>
          </rPr>
          <t xml:space="preserve">Chin leak when bending </t>
        </r>
      </text>
    </comment>
    <comment ref="N68" authorId="0" shapeId="0" xr:uid="{F7EB6ECF-8183-473D-8B5D-169810411B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will retest 22 Jun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Ng</author>
  </authors>
  <commentList>
    <comment ref="E2" authorId="0" shapeId="0" xr:uid="{3B194289-DF67-483E-9422-8C35EEEE5DF9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lb to kg</t>
        </r>
      </text>
    </comment>
    <comment ref="F2" authorId="0" shapeId="0" xr:uid="{3CDD68C9-49C8-4128-A1B4-50EA2FF183B0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in to cm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William Ng</author>
  </authors>
  <commentList>
    <comment ref="V2" authorId="0" shapeId="0" xr:uid="{C2649BA3-4677-7A4F-85C1-EDB75330A1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can't override excel exclusion of zero....</t>
        </r>
      </text>
    </comment>
    <comment ref="A8" authorId="1" shapeId="0" xr:uid="{C973DCF0-3583-124F-BF36-BBE614062A8C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MM</t>
        </r>
      </text>
    </comment>
    <comment ref="A9" authorId="1" shapeId="0" xr:uid="{8FE8BE29-A4BB-964B-8F82-931BA946D494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HD</t>
        </r>
      </text>
    </comment>
    <comment ref="A11" authorId="0" shapeId="0" xr:uid="{06420B76-9EE2-3440-A1C9-20CDA47898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LF</t>
        </r>
      </text>
    </comment>
    <comment ref="A12" authorId="0" shapeId="0" xr:uid="{833AF827-DD3A-8A40-A5B0-37AB9A899B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MG</t>
        </r>
      </text>
    </comment>
    <comment ref="A16" authorId="0" shapeId="0" xr:uid="{292E0C50-AE6C-2448-AC14-7552788B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DC, retested 21 May 2020, old data in separate sheet</t>
        </r>
      </text>
    </comment>
    <comment ref="A22" authorId="0" shapeId="0" xr:uid="{43996CBC-9ABE-6A49-BEB4-B77E6BBC2F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</t>
        </r>
      </text>
    </comment>
    <comment ref="A24" authorId="1" shapeId="0" xr:uid="{6C27571A-37CA-F049-80FF-C43F735A3068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CM
</t>
        </r>
      </text>
    </comment>
    <comment ref="A25" authorId="1" shapeId="0" xr:uid="{43AACB68-35A4-8C4E-8981-333E1DAAB27B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BA</t>
        </r>
      </text>
    </comment>
    <comment ref="AC25" authorId="0" shapeId="0" xr:uid="{9702FA52-1AAF-4342-A0A3-3DEDCD692B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lowest 3 runs, missing data, will be recorded in analysis as such.</t>
        </r>
      </text>
    </comment>
    <comment ref="A38" authorId="1" shapeId="0" xr:uid="{90D66E52-8D24-6842-A3C7-07410D3BBE25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CT stubbles present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William Ng</author>
  </authors>
  <commentList>
    <comment ref="V2" authorId="0" shapeId="0" xr:uid="{F3AD6E03-1CC6-4193-96A8-647C833E9A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can't override excel exclusion of zero....</t>
        </r>
      </text>
    </comment>
    <comment ref="A8" authorId="1" shapeId="0" xr:uid="{03881300-2D33-4773-82EC-1449FD19E20E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MM</t>
        </r>
      </text>
    </comment>
    <comment ref="A9" authorId="1" shapeId="0" xr:uid="{48EE0518-96A4-4F0E-ADA9-1DAB029C0828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HD</t>
        </r>
      </text>
    </comment>
    <comment ref="A11" authorId="0" shapeId="0" xr:uid="{09FFA721-253E-42EC-B59D-3064ACE8F7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LF</t>
        </r>
      </text>
    </comment>
    <comment ref="A12" authorId="0" shapeId="0" xr:uid="{3CAA1B86-635A-47BD-8CD2-ED82311CE8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MG</t>
        </r>
      </text>
    </comment>
    <comment ref="A16" authorId="0" shapeId="0" xr:uid="{EE4C59E7-AB28-4820-ABF4-DEC86A8A67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DC, retested 21 May 2020, old data in separate sheet</t>
        </r>
      </text>
    </comment>
    <comment ref="A24" authorId="1" shapeId="0" xr:uid="{7EA6D0B6-0F8C-4F7F-A06B-B68A81002980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CM
</t>
        </r>
      </text>
    </comment>
    <comment ref="A25" authorId="1" shapeId="0" xr:uid="{74FEB801-CC4A-41AA-8A23-51190B1736F8}">
      <text>
        <r>
          <rPr>
            <b/>
            <sz val="9"/>
            <color indexed="81"/>
            <rFont val="Tahoma"/>
            <charset val="1"/>
          </rPr>
          <t>William Ng:</t>
        </r>
        <r>
          <rPr>
            <sz val="9"/>
            <color indexed="81"/>
            <rFont val="Tahoma"/>
            <charset val="1"/>
          </rPr>
          <t xml:space="preserve">
BA</t>
        </r>
      </text>
    </comment>
    <comment ref="AC25" authorId="0" shapeId="0" xr:uid="{DA8F1050-0973-422D-B42A-0A3BF7C94F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lowest 3 runs, missing data, will be recorded in analysis as such.</t>
        </r>
      </text>
    </comment>
    <comment ref="A38" authorId="1" shapeId="0" xr:uid="{6A3FF6D2-6754-4943-A04C-FACB83D90F3C}">
      <text>
        <r>
          <rPr>
            <b/>
            <sz val="9"/>
            <color indexed="81"/>
            <rFont val="Tahoma"/>
            <family val="2"/>
          </rPr>
          <t>William Ng:</t>
        </r>
        <r>
          <rPr>
            <sz val="9"/>
            <color indexed="81"/>
            <rFont val="Tahoma"/>
            <family val="2"/>
          </rPr>
          <t xml:space="preserve">
CT stubbles present</t>
        </r>
      </text>
    </comment>
  </commentList>
</comments>
</file>

<file path=xl/sharedStrings.xml><?xml version="1.0" encoding="utf-8"?>
<sst xmlns="http://schemas.openxmlformats.org/spreadsheetml/2006/main" count="1736" uniqueCount="364">
  <si>
    <t>3DP SSM Testing</t>
  </si>
  <si>
    <t>Use NA for null, this is not 0</t>
  </si>
  <si>
    <t>AccuFit 9000</t>
  </si>
  <si>
    <t>Get participants to take of hat and glasses first before wearing stop-gap masks</t>
  </si>
  <si>
    <t>1 - Normal</t>
  </si>
  <si>
    <t>2 - Deep</t>
  </si>
  <si>
    <t>3 - Side-Side</t>
  </si>
  <si>
    <t>4 - Nodding</t>
  </si>
  <si>
    <t>5 - Talking</t>
  </si>
  <si>
    <t>6 - Bending</t>
  </si>
  <si>
    <t>7 - Normal</t>
  </si>
  <si>
    <t>FF - Harmonic Average</t>
  </si>
  <si>
    <t>3M Overall Pass</t>
  </si>
  <si>
    <t>Prototype Overall Pass</t>
  </si>
  <si>
    <t>AirGuard Overall Pass</t>
  </si>
  <si>
    <t>CSA Z94.4.18</t>
  </si>
  <si>
    <t>If NIOSH grid does not fit participant, we can nominate closest NIOSH panel number for analysis</t>
  </si>
  <si>
    <t>Demographic Information</t>
  </si>
  <si>
    <t>Bitrex tested 3M N95</t>
  </si>
  <si>
    <t>Prototypes</t>
  </si>
  <si>
    <t xml:space="preserve"> </t>
  </si>
  <si>
    <t>Feedback</t>
  </si>
  <si>
    <t>Comments</t>
  </si>
  <si>
    <t>Study ID</t>
  </si>
  <si>
    <t>Date of Test</t>
  </si>
  <si>
    <t>Age</t>
  </si>
  <si>
    <t>Sex</t>
  </si>
  <si>
    <t>Height</t>
  </si>
  <si>
    <t>Weight</t>
  </si>
  <si>
    <t>BMI</t>
  </si>
  <si>
    <t>Face Width</t>
  </si>
  <si>
    <t>Face Length</t>
  </si>
  <si>
    <t>NIOSH Panel</t>
  </si>
  <si>
    <t>Naso-Sellion Distance</t>
  </si>
  <si>
    <t>3M Model</t>
  </si>
  <si>
    <t>Neg Pressure</t>
  </si>
  <si>
    <t>Run #1</t>
  </si>
  <si>
    <t>Run #2</t>
  </si>
  <si>
    <t>Run #3</t>
  </si>
  <si>
    <t>Run #4</t>
  </si>
  <si>
    <t>Run #5</t>
  </si>
  <si>
    <t>Run #6</t>
  </si>
  <si>
    <t>Run #7</t>
  </si>
  <si>
    <t>Overall FF</t>
  </si>
  <si>
    <t>Pass/Fail</t>
  </si>
  <si>
    <t>Retest</t>
  </si>
  <si>
    <t>Mask Type</t>
  </si>
  <si>
    <t>Mask Size</t>
  </si>
  <si>
    <t>Filter Type</t>
  </si>
  <si>
    <t>Comfort</t>
  </si>
  <si>
    <t>Breathing</t>
  </si>
  <si>
    <t>Test Operator</t>
  </si>
  <si>
    <t>M</t>
  </si>
  <si>
    <t>Pass</t>
  </si>
  <si>
    <t>SSM-D20</t>
  </si>
  <si>
    <t>AirGuard</t>
  </si>
  <si>
    <t>Straps kept popping off during donning</t>
  </si>
  <si>
    <t>AS</t>
  </si>
  <si>
    <t>F</t>
  </si>
  <si>
    <t>1870+</t>
  </si>
  <si>
    <t>Volunteer found they had to mouth breathe a lot, but it was very easy to breathe.</t>
  </si>
  <si>
    <t>2nd Run after failing the first time</t>
  </si>
  <si>
    <t>Only able to mouth breathe</t>
  </si>
  <si>
    <t>Found significant resistance to breathing</t>
  </si>
  <si>
    <t>NA</t>
  </si>
  <si>
    <t>8210</t>
  </si>
  <si>
    <t>Q1</t>
  </si>
  <si>
    <t>AS/WN</t>
  </si>
  <si>
    <t xml:space="preserve">Unshaved, straps outside hood.  Filter coming loose during run # 3 - did a separate test to replace that run.  </t>
  </si>
  <si>
    <t>WN</t>
  </si>
  <si>
    <t>Nose padding to clse to nose bridge, flanges block nose</t>
  </si>
  <si>
    <t>Nose bridge is uncomfortable, and and glass don't fit onto nose</t>
  </si>
  <si>
    <t>fits glasses okay, mask does extend</t>
  </si>
  <si>
    <t>1860S</t>
  </si>
  <si>
    <t>Very difficult to breathe.  Said he could not wear mask for a whole case. Tube fell off.</t>
  </si>
  <si>
    <t>TME Q1-3</t>
  </si>
  <si>
    <t>Prominent nose, narrow chin, thin</t>
  </si>
  <si>
    <t>Model</t>
  </si>
  <si>
    <t>Run 1</t>
  </si>
  <si>
    <t>Run 2</t>
  </si>
  <si>
    <t>Run 3</t>
  </si>
  <si>
    <t>Run 4</t>
  </si>
  <si>
    <t>Run 5</t>
  </si>
  <si>
    <t>Run 6</t>
  </si>
  <si>
    <t>Run 7</t>
  </si>
  <si>
    <t>Filter</t>
  </si>
  <si>
    <t>Breathe</t>
  </si>
  <si>
    <t>1860</t>
  </si>
  <si>
    <t>Good Fit</t>
  </si>
  <si>
    <t>Q1-3</t>
  </si>
  <si>
    <t>Muffled</t>
  </si>
  <si>
    <t xml:space="preserve">Straps cutting into eyes, touches </t>
  </si>
  <si>
    <t>Muffled, but easier to breathe cc Q1-3</t>
  </si>
  <si>
    <t>Nose digging a lot</t>
  </si>
  <si>
    <t>Restriction of verticla movement, straps blocking bottom visual fields</t>
  </si>
  <si>
    <t>Needs to be tight for good fit</t>
  </si>
  <si>
    <t>Heavy, drags down, glasses</t>
  </si>
  <si>
    <t>straps in way of view</t>
  </si>
  <si>
    <t>Nose bridge too tight, pinching</t>
  </si>
  <si>
    <t>Harder to breathe as time went, especially on bending</t>
  </si>
  <si>
    <t>Chin pinching</t>
  </si>
  <si>
    <t>filter touching chest on nodding</t>
  </si>
  <si>
    <t>very easy to breathe cc 3M, likes the secure buckles and straps</t>
  </si>
  <si>
    <t>retest next week, unsure about straps sliding.</t>
  </si>
  <si>
    <t xml:space="preserve">Nose touching </t>
  </si>
  <si>
    <t>has to be lighter, muffled</t>
  </si>
  <si>
    <t>filter touch chest, straps hard to place, light, more comfortable, muffled</t>
  </si>
  <si>
    <t>mask has to sit lower, can't nod down, nose pushed in so can't breathe through nose</t>
  </si>
  <si>
    <t>AirGUard</t>
  </si>
  <si>
    <t>filter touches chest</t>
  </si>
  <si>
    <t>filter touches chest, straps can be easier to tighten</t>
  </si>
  <si>
    <t>straps, adjustable please, a bit harder to fix on.</t>
  </si>
  <si>
    <t>Tests</t>
  </si>
  <si>
    <t>ID</t>
  </si>
  <si>
    <t>Date</t>
  </si>
  <si>
    <t>Mask</t>
  </si>
  <si>
    <t>FiltaGuard</t>
  </si>
  <si>
    <t>AM unshaved</t>
  </si>
  <si>
    <t>3M</t>
  </si>
  <si>
    <t>SSM</t>
  </si>
  <si>
    <t>PS non-fitted</t>
  </si>
  <si>
    <t>SS</t>
  </si>
  <si>
    <t>SSM M - DS20</t>
  </si>
  <si>
    <t>This needs retest, Run 4/5 is better than run 1/2 and run 7 is 3 fold of run 1</t>
  </si>
  <si>
    <t>AG</t>
  </si>
  <si>
    <t>N95 Mask after adjustment</t>
  </si>
  <si>
    <t>AM retested</t>
  </si>
  <si>
    <t>PS retested</t>
  </si>
  <si>
    <t>IO</t>
  </si>
  <si>
    <t>TBC</t>
  </si>
  <si>
    <t>VA</t>
  </si>
  <si>
    <t>Kimberley</t>
  </si>
  <si>
    <t>Sucks</t>
  </si>
  <si>
    <t>SSM M-DS20</t>
  </si>
  <si>
    <t>ClearGuard</t>
  </si>
  <si>
    <t>Very comfortable to breathe</t>
  </si>
  <si>
    <t>DC first</t>
  </si>
  <si>
    <t>JW</t>
  </si>
  <si>
    <t>retest</t>
  </si>
  <si>
    <t>CT</t>
  </si>
  <si>
    <t>Neck Strap loose, stubbles</t>
  </si>
  <si>
    <t>MD retest</t>
  </si>
  <si>
    <t>3M-1870S</t>
  </si>
  <si>
    <t>JM</t>
  </si>
  <si>
    <t>LF</t>
  </si>
  <si>
    <t>SK</t>
  </si>
  <si>
    <t>3M-1870+</t>
  </si>
  <si>
    <t>Duo 2xI 1xE</t>
  </si>
  <si>
    <t>Hydro Mini x2</t>
  </si>
  <si>
    <t>Duo 1xI 2xE</t>
  </si>
  <si>
    <t>AirGuard x 1</t>
  </si>
  <si>
    <t>Hydro x2 Tav x1</t>
  </si>
  <si>
    <t>Duo 2</t>
  </si>
  <si>
    <t>Mini x2</t>
  </si>
  <si>
    <t>S3 valve 2 issue, getting caught on harness</t>
  </si>
  <si>
    <t>T3 valve 1</t>
  </si>
  <si>
    <t>S3 valve 2 issue again</t>
  </si>
  <si>
    <t>Duo 1</t>
  </si>
  <si>
    <t>Normal Breathing</t>
  </si>
  <si>
    <t>Wt Calculator</t>
  </si>
  <si>
    <t>Ht Calculator</t>
  </si>
  <si>
    <t>Deep Breathing</t>
  </si>
  <si>
    <t>Head Side-to-Side</t>
  </si>
  <si>
    <t>Head Up-and-Down</t>
  </si>
  <si>
    <t>Talking out loud</t>
  </si>
  <si>
    <t>Bending over</t>
  </si>
  <si>
    <t>Panel Cell No.</t>
  </si>
  <si>
    <t>Distribution (%)</t>
  </si>
  <si>
    <t>Number of Subjects</t>
  </si>
  <si>
    <t>We have</t>
  </si>
  <si>
    <t>HP</t>
  </si>
  <si>
    <t>AC</t>
  </si>
  <si>
    <t>Can't nod down, very muffled</t>
  </si>
  <si>
    <t>Duo 3</t>
  </si>
  <si>
    <t>CM</t>
  </si>
  <si>
    <t>Miscellaneous Tests</t>
  </si>
  <si>
    <t>Air Guard x2</t>
  </si>
  <si>
    <t>small room</t>
  </si>
  <si>
    <t>large room</t>
  </si>
  <si>
    <t>Duo</t>
  </si>
  <si>
    <t>Mini x 2</t>
  </si>
  <si>
    <t>Mini x2, Valve 24, T3</t>
  </si>
  <si>
    <t>Mini x2, Valve 23, T3</t>
  </si>
  <si>
    <t>MD first</t>
  </si>
  <si>
    <t>Other Masks Lumped together</t>
  </si>
  <si>
    <t>AM</t>
  </si>
  <si>
    <t>N</t>
  </si>
  <si>
    <t>Duo3</t>
  </si>
  <si>
    <t>Mini x2, Exp T3 flat seat, unshaven</t>
  </si>
  <si>
    <t>Mini x2, Red T3 (old)</t>
  </si>
  <si>
    <t>A little tight but very comfortable</t>
  </si>
  <si>
    <t>Red T3, Mini x 2</t>
  </si>
  <si>
    <t>Yellow T3, Mini x 2</t>
  </si>
  <si>
    <t>Red T3, Mini/AirGuard</t>
  </si>
  <si>
    <t>Unshaved</t>
  </si>
  <si>
    <t>Mini x2, Red T3 (new)</t>
  </si>
  <si>
    <t>Bun hard to fit</t>
  </si>
  <si>
    <t>RC</t>
  </si>
  <si>
    <t>Duo 4</t>
  </si>
  <si>
    <t>ML</t>
  </si>
  <si>
    <t>Good fitting</t>
  </si>
  <si>
    <t>pass</t>
  </si>
  <si>
    <t>TF</t>
  </si>
  <si>
    <t>Duo4</t>
  </si>
  <si>
    <t>Fisher Paykal RT019 x2</t>
  </si>
  <si>
    <t>Intersurgical ClearGuard x2</t>
  </si>
  <si>
    <t>Nostrils were compressed, made it harder to breathe through the nose.</t>
  </si>
  <si>
    <t>Duo 5</t>
  </si>
  <si>
    <t>Heavy</t>
  </si>
  <si>
    <t>similar to 3M in comfort</t>
  </si>
  <si>
    <t>Stubbles, cannot use results</t>
  </si>
  <si>
    <t>Stubbles, first wear chin was exposed, adjusted to get proper fitting.</t>
  </si>
  <si>
    <t xml:space="preserve">Mini x2, Red T3 (old) </t>
  </si>
  <si>
    <t>Low riding</t>
  </si>
  <si>
    <t>High riding, pinching nose, can't wear glasses with high position, and pushing onto bridge of nose.</t>
  </si>
  <si>
    <t>JH</t>
  </si>
  <si>
    <t>Muffled sounds, didn't pinch nose</t>
  </si>
  <si>
    <t>9105S</t>
  </si>
  <si>
    <t xml:space="preserve">Nose pressure, cold air, condensation, suggested to wearit higher </t>
  </si>
  <si>
    <t xml:space="preserve">Too heavy, drags </t>
  </si>
  <si>
    <t>UNSHAVED, for reference only, don't use infinal analysis</t>
  </si>
  <si>
    <t>EWS</t>
  </si>
  <si>
    <t>Red T3, Mini x 2 (new)</t>
  </si>
  <si>
    <t>Feels good, easy to breathe</t>
  </si>
  <si>
    <t>Mini x 2, Red T3 (old)</t>
  </si>
  <si>
    <t>easy to wear and breathe, but needs a smaller size cos her face is small, had to adjust for a long time for nose bridge to cover</t>
  </si>
  <si>
    <t>MM</t>
  </si>
  <si>
    <t>9105</t>
  </si>
  <si>
    <t>Duo  1</t>
  </si>
  <si>
    <t>Too Big for her, no nose bridge at all</t>
  </si>
  <si>
    <t>4,5</t>
  </si>
  <si>
    <t>Duo Int</t>
  </si>
  <si>
    <t>stubble, prefers more silicone under chin</t>
  </si>
  <si>
    <t>Mini x 2, Red Big (H100)</t>
  </si>
  <si>
    <t>shaved</t>
  </si>
  <si>
    <t>Duo Nos</t>
  </si>
  <si>
    <t>UNSHAVED, lots of chin hair</t>
  </si>
  <si>
    <t>Mini x2 (old), Red big (MERV14)</t>
  </si>
  <si>
    <t>PEEPing, stubbles</t>
  </si>
  <si>
    <t>CI</t>
  </si>
  <si>
    <t>SHOUTING during talking, shifted mask position, therefore repeated</t>
  </si>
  <si>
    <t>GA</t>
  </si>
  <si>
    <t>Red T3, Minix2</t>
  </si>
  <si>
    <t>confort 4 breathing 5 Unshaved</t>
  </si>
  <si>
    <t>has been tested before but he was unshaved</t>
  </si>
  <si>
    <t>Panon</t>
  </si>
  <si>
    <t>Q6</t>
  </si>
  <si>
    <t>GR</t>
  </si>
  <si>
    <t>20020-06-19</t>
  </si>
  <si>
    <t>Mini 2, Big Red</t>
  </si>
  <si>
    <t>KH</t>
  </si>
  <si>
    <t>1870</t>
  </si>
  <si>
    <t>Talking and laughing a lot</t>
  </si>
  <si>
    <t>TL</t>
  </si>
  <si>
    <t>4/5. Feels good, easy to breathe</t>
  </si>
  <si>
    <t>feels good, easy to breathe</t>
  </si>
  <si>
    <t>Needs Retest, rushed to Dinner</t>
  </si>
  <si>
    <t>SSM Duo 3</t>
  </si>
  <si>
    <t>Unshaven</t>
  </si>
  <si>
    <t>SSM Big Red, Mini x2</t>
  </si>
  <si>
    <t>Comfort 5</t>
  </si>
  <si>
    <t>Breathing 4</t>
  </si>
  <si>
    <t>Duo nos</t>
  </si>
  <si>
    <t>too much moviment during bend over</t>
  </si>
  <si>
    <t>Duo nos RETEST</t>
  </si>
  <si>
    <t>8453</t>
  </si>
  <si>
    <t>11235</t>
  </si>
  <si>
    <t>LESS MOVIMENT DURING BENDING</t>
  </si>
  <si>
    <t>Duo Nos first</t>
  </si>
  <si>
    <t>Exp Cap displaced, due to excessive movement and loose neck strap</t>
  </si>
  <si>
    <t>611</t>
  </si>
  <si>
    <t>A bit tight, very unreliable scores despite good fit, jumps between hundreds to tens, I ensured good fit and no obvious leak and tested 3 times.</t>
  </si>
  <si>
    <t>Big Red, Mini x2, H100</t>
  </si>
  <si>
    <t>Big Red, Mini x 2, H100</t>
  </si>
  <si>
    <t xml:space="preserve">Big red, Mini x2, H100 </t>
  </si>
  <si>
    <t>Big red, Mini x 2, H100</t>
  </si>
  <si>
    <t>Mini x 2,  Big red, H100</t>
  </si>
  <si>
    <t>Red T3, Mini x 2 (new), H100</t>
  </si>
  <si>
    <t>Mini x2, Big Red, H100</t>
  </si>
  <si>
    <t>127</t>
  </si>
  <si>
    <t>CV</t>
  </si>
  <si>
    <t>mostly likely source of leak is nose/chin during turning</t>
  </si>
  <si>
    <t>Good feeling</t>
  </si>
  <si>
    <t>SSM Proto</t>
  </si>
  <si>
    <t>Nasal Tear but forced fit</t>
  </si>
  <si>
    <t>Nasal Tear in middle of run</t>
  </si>
  <si>
    <t>Mini x 2, Red T3 (old), H100</t>
  </si>
  <si>
    <t>Red T3, Mini x2</t>
  </si>
  <si>
    <t>PEEPing,</t>
  </si>
  <si>
    <t>Mini x 2, Red Big, H100</t>
  </si>
  <si>
    <t>Red Big, Mini x 2, H100</t>
  </si>
  <si>
    <t>Good fitting, straps could be a bit easier</t>
  </si>
  <si>
    <t>Mini x 2, Big Red, H100</t>
  </si>
  <si>
    <t>Ve</t>
  </si>
  <si>
    <t>XX</t>
  </si>
  <si>
    <t>1307</t>
  </si>
  <si>
    <t>talking while bedning, if in study, would have to redo this run</t>
  </si>
  <si>
    <t>Mini x2, Red Big, H100</t>
  </si>
  <si>
    <t>Study_ID</t>
  </si>
  <si>
    <t>Date_of_Test</t>
  </si>
  <si>
    <t>Face_Width</t>
  </si>
  <si>
    <t>Face_Length</t>
  </si>
  <si>
    <t>NIOSH_Panel</t>
  </si>
  <si>
    <t>Naso_Sellion_Distance</t>
  </si>
  <si>
    <t>Model_3M</t>
  </si>
  <si>
    <t>Neg_Pressure_3M</t>
  </si>
  <si>
    <t>Run_1_3M</t>
  </si>
  <si>
    <t>Run_2_3M</t>
  </si>
  <si>
    <t>Run_3_3M</t>
  </si>
  <si>
    <t>Run_4_3M</t>
  </si>
  <si>
    <t>Run_5_3M</t>
  </si>
  <si>
    <t>Run_6_3M</t>
  </si>
  <si>
    <t>Run_7_3M</t>
  </si>
  <si>
    <t>Overall_FF_3M</t>
  </si>
  <si>
    <t>Pass_Fail_3M</t>
  </si>
  <si>
    <t>Retest_3M</t>
  </si>
  <si>
    <t>Model_Duo</t>
  </si>
  <si>
    <t>Run_1_Duo</t>
  </si>
  <si>
    <t>Run_2_Duo</t>
  </si>
  <si>
    <t>Run_3_Duo</t>
  </si>
  <si>
    <t>Run_4_Duo</t>
  </si>
  <si>
    <t>Run_5_Duo</t>
  </si>
  <si>
    <t>Run_6_Duo</t>
  </si>
  <si>
    <t>Run_7_Duo</t>
  </si>
  <si>
    <t>Overall_FF_Duo</t>
  </si>
  <si>
    <t>Pass_Fail_Duo</t>
  </si>
  <si>
    <t>Retest_Duo</t>
  </si>
  <si>
    <t>Size_Duo</t>
  </si>
  <si>
    <t>Filter_Valve_Duo</t>
  </si>
  <si>
    <t>Comfort_Duo</t>
  </si>
  <si>
    <t>Breathe_Duo</t>
  </si>
  <si>
    <t>Run_1_SSM</t>
  </si>
  <si>
    <t>Run_2_SSM</t>
  </si>
  <si>
    <t>Run_3_SSM</t>
  </si>
  <si>
    <t>Run_4_SSM</t>
  </si>
  <si>
    <t>Run_5_SSM</t>
  </si>
  <si>
    <t>Run_6_SSM</t>
  </si>
  <si>
    <t>Run_7_SSM</t>
  </si>
  <si>
    <t>Overall_FF_SSM</t>
  </si>
  <si>
    <t>Pass_Fail_SSM</t>
  </si>
  <si>
    <t>Retest_SSM</t>
  </si>
  <si>
    <t>Mask_Size_SSM</t>
  </si>
  <si>
    <t>Mask_Type_SSM</t>
  </si>
  <si>
    <t>Filter_Type_SSM</t>
  </si>
  <si>
    <t>Comfort_SSM</t>
  </si>
  <si>
    <t>Breathing_SSM</t>
  </si>
  <si>
    <t>Comments_SSM</t>
  </si>
  <si>
    <t>Model_Q13</t>
  </si>
  <si>
    <t>Run_1_Q13</t>
  </si>
  <si>
    <t>Run_2_Q13</t>
  </si>
  <si>
    <t>Run_3_Q13</t>
  </si>
  <si>
    <t>Run_4_Q13</t>
  </si>
  <si>
    <t>Run_5_Q13</t>
  </si>
  <si>
    <t>Run_6_Q13</t>
  </si>
  <si>
    <t>Run_7_Q13</t>
  </si>
  <si>
    <t>Overall_FF_Q13</t>
  </si>
  <si>
    <t xml:space="preserve">Pass_Fail_Q13 </t>
  </si>
  <si>
    <t>Filter_Q13</t>
  </si>
  <si>
    <t>Retest_Q13</t>
  </si>
  <si>
    <t>Comfort_Q13</t>
  </si>
  <si>
    <t>Breathe_Q13</t>
  </si>
  <si>
    <t>Test_Operator_Q13</t>
  </si>
  <si>
    <t>Coments_Q13</t>
  </si>
  <si>
    <t>Date_Q13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</si>
</sst>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"/>
  </numFmts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73FB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4" borderId="0" xfId="0" applyFill="1"/>
    <xf numFmtId="0" fontId="0" fillId="11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2" fontId="0" fillId="11" borderId="0" xfId="0" applyNumberFormat="1" applyFill="1"/>
    <xf numFmtId="2" fontId="1" fillId="11" borderId="0" xfId="0" applyNumberFormat="1" applyFont="1" applyFill="1"/>
    <xf numFmtId="0" fontId="1" fillId="4" borderId="0" xfId="0" applyFont="1" applyFill="1"/>
    <xf numFmtId="2" fontId="0" fillId="4" borderId="0" xfId="0" applyNumberFormat="1" applyFill="1"/>
    <xf numFmtId="2" fontId="1" fillId="4" borderId="0" xfId="0" applyNumberFormat="1" applyFont="1" applyFill="1"/>
    <xf numFmtId="2" fontId="3" fillId="4" borderId="0" xfId="0" applyNumberFormat="1" applyFont="1" applyFill="1"/>
    <xf numFmtId="0" fontId="2" fillId="4" borderId="0" xfId="0" applyFont="1" applyFill="1"/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/>
    <xf numFmtId="0" fontId="0" fillId="0" borderId="0" xfId="0" applyFill="1"/>
    <xf numFmtId="1" fontId="0" fillId="4" borderId="0" xfId="0" applyNumberFormat="1" applyFill="1"/>
    <xf numFmtId="2" fontId="3" fillId="11" borderId="0" xfId="0" applyNumberFormat="1" applyFont="1" applyFill="1"/>
    <xf numFmtId="1" fontId="0" fillId="11" borderId="0" xfId="0" applyNumberFormat="1" applyFill="1"/>
    <xf numFmtId="1" fontId="1" fillId="11" borderId="0" xfId="0" applyNumberFormat="1" applyFont="1" applyFill="1"/>
    <xf numFmtId="0" fontId="1" fillId="11" borderId="0" xfId="0" applyFont="1" applyFill="1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6" fillId="0" borderId="0" xfId="0" applyFont="1"/>
    <xf numFmtId="0" fontId="6" fillId="12" borderId="0" xfId="0" applyFont="1" applyFill="1"/>
    <xf numFmtId="1" fontId="6" fillId="12" borderId="0" xfId="0" applyNumberFormat="1" applyFont="1" applyFill="1"/>
    <xf numFmtId="0" fontId="6" fillId="13" borderId="0" xfId="0" applyFont="1" applyFill="1"/>
    <xf numFmtId="2" fontId="1" fillId="12" borderId="0" xfId="0" applyNumberFormat="1" applyFont="1" applyFill="1"/>
    <xf numFmtId="2" fontId="6" fillId="12" borderId="0" xfId="0" applyNumberFormat="1" applyFont="1" applyFill="1"/>
    <xf numFmtId="2" fontId="3" fillId="12" borderId="0" xfId="0" applyNumberFormat="1" applyFont="1" applyFill="1"/>
    <xf numFmtId="1" fontId="1" fillId="12" borderId="0" xfId="0" applyNumberFormat="1" applyFont="1" applyFill="1"/>
    <xf numFmtId="2" fontId="3" fillId="13" borderId="0" xfId="0" applyNumberFormat="1" applyFont="1" applyFill="1"/>
    <xf numFmtId="0" fontId="1" fillId="13" borderId="0" xfId="0" applyFont="1" applyFill="1"/>
    <xf numFmtId="1" fontId="0" fillId="4" borderId="0" xfId="0" applyNumberFormat="1" applyFont="1" applyFill="1"/>
    <xf numFmtId="0" fontId="6" fillId="4" borderId="0" xfId="0" applyFont="1" applyFill="1"/>
    <xf numFmtId="1" fontId="6" fillId="4" borderId="0" xfId="0" applyNumberFormat="1" applyFont="1" applyFill="1"/>
    <xf numFmtId="1" fontId="6" fillId="14" borderId="0" xfId="0" applyNumberFormat="1" applyFont="1" applyFill="1"/>
    <xf numFmtId="49" fontId="0" fillId="4" borderId="0" xfId="0" applyNumberFormat="1" applyFill="1" applyAlignment="1">
      <alignment horizontal="right"/>
    </xf>
    <xf numFmtId="0" fontId="1" fillId="14" borderId="0" xfId="0" applyFont="1" applyFill="1"/>
    <xf numFmtId="2" fontId="1" fillId="13" borderId="0" xfId="0" applyNumberFormat="1" applyFont="1" applyFill="1"/>
    <xf numFmtId="2" fontId="0" fillId="6" borderId="0" xfId="0" applyNumberFormat="1" applyFill="1"/>
    <xf numFmtId="0" fontId="1" fillId="4" borderId="0" xfId="0" applyNumberFormat="1" applyFont="1" applyFill="1"/>
    <xf numFmtId="0" fontId="3" fillId="4" borderId="0" xfId="0" applyNumberFormat="1" applyFont="1" applyFill="1"/>
    <xf numFmtId="0" fontId="0" fillId="4" borderId="0" xfId="0" applyNumberFormat="1" applyFill="1"/>
    <xf numFmtId="0" fontId="8" fillId="0" borderId="0" xfId="0" applyFont="1"/>
    <xf numFmtId="0" fontId="0" fillId="4" borderId="0" xfId="0" applyNumberFormat="1" applyFont="1" applyFill="1"/>
    <xf numFmtId="0" fontId="0" fillId="4" borderId="0" xfId="0" applyFont="1" applyFill="1"/>
    <xf numFmtId="0" fontId="0" fillId="6" borderId="0" xfId="0" applyFill="1" applyAlignment="1">
      <alignment horizontal="right"/>
    </xf>
    <xf numFmtId="1" fontId="1" fillId="4" borderId="0" xfId="0" applyNumberFormat="1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0" fillId="10" borderId="0" xfId="0" applyFont="1" applyFill="1" applyAlignment="1"/>
    <xf numFmtId="49" fontId="9" fillId="4" borderId="0" xfId="0" applyNumberFormat="1" applyFont="1" applyFill="1" applyAlignment="1">
      <alignment horizontal="right"/>
    </xf>
    <xf numFmtId="0" fontId="9" fillId="4" borderId="0" xfId="0" applyNumberFormat="1" applyFont="1" applyFill="1" applyAlignment="1">
      <alignment horizontal="right"/>
    </xf>
    <xf numFmtId="2" fontId="0" fillId="4" borderId="0" xfId="0" applyNumberFormat="1" applyFont="1" applyFill="1"/>
    <xf numFmtId="49" fontId="0" fillId="4" borderId="0" xfId="0" applyNumberFormat="1" applyFont="1" applyFill="1" applyAlignment="1">
      <alignment horizontal="right"/>
    </xf>
    <xf numFmtId="14" fontId="0" fillId="0" borderId="0" xfId="0" applyNumberFormat="1"/>
    <xf numFmtId="2" fontId="0" fillId="11" borderId="0" xfId="0" applyNumberFormat="1" applyFont="1" applyFill="1"/>
    <xf numFmtId="0" fontId="0" fillId="11" borderId="0" xfId="0" applyFont="1" applyFill="1"/>
    <xf numFmtId="0" fontId="0" fillId="4" borderId="0" xfId="0" applyFill="1" applyAlignment="1">
      <alignment horizontal="right"/>
    </xf>
    <xf numFmtId="0" fontId="0" fillId="16" borderId="0" xfId="0" applyFill="1"/>
    <xf numFmtId="164" fontId="0" fillId="16" borderId="0" xfId="0" applyNumberFormat="1" applyFill="1"/>
    <xf numFmtId="2" fontId="3" fillId="16" borderId="0" xfId="0" applyNumberFormat="1" applyFont="1" applyFill="1"/>
    <xf numFmtId="0" fontId="3" fillId="16" borderId="0" xfId="0" applyNumberFormat="1" applyFont="1" applyFill="1"/>
    <xf numFmtId="1" fontId="0" fillId="16" borderId="0" xfId="0" applyNumberFormat="1" applyFont="1" applyFill="1"/>
    <xf numFmtId="1" fontId="0" fillId="16" borderId="0" xfId="0" applyNumberFormat="1" applyFill="1"/>
    <xf numFmtId="0" fontId="1" fillId="16" borderId="0" xfId="0" applyFont="1" applyFill="1"/>
    <xf numFmtId="2" fontId="1" fillId="16" borderId="0" xfId="0" applyNumberFormat="1" applyFont="1" applyFill="1"/>
    <xf numFmtId="0" fontId="1" fillId="16" borderId="0" xfId="0" applyNumberFormat="1" applyFont="1" applyFill="1"/>
    <xf numFmtId="0" fontId="2" fillId="16" borderId="0" xfId="0" applyFont="1" applyFill="1"/>
    <xf numFmtId="0" fontId="0" fillId="16" borderId="0" xfId="0" applyNumberFormat="1" applyFill="1"/>
    <xf numFmtId="49" fontId="0" fillId="16" borderId="0" xfId="0" applyNumberFormat="1" applyFont="1" applyFill="1" applyAlignment="1">
      <alignment horizontal="right"/>
    </xf>
    <xf numFmtId="0" fontId="0" fillId="16" borderId="0" xfId="0" applyNumberFormat="1" applyFont="1" applyFill="1" applyAlignment="1">
      <alignment horizontal="right"/>
    </xf>
    <xf numFmtId="0" fontId="0" fillId="17" borderId="0" xfId="0" applyFill="1"/>
    <xf numFmtId="2" fontId="3" fillId="17" borderId="0" xfId="0" applyNumberFormat="1" applyFont="1" applyFill="1"/>
    <xf numFmtId="0" fontId="0" fillId="18" borderId="0" xfId="0" applyFill="1"/>
    <xf numFmtId="0" fontId="0" fillId="19" borderId="0" xfId="0" applyFill="1"/>
    <xf numFmtId="0" fontId="6" fillId="20" borderId="0" xfId="0" applyFont="1" applyFill="1"/>
    <xf numFmtId="164" fontId="6" fillId="0" borderId="0" xfId="0" applyNumberFormat="1" applyFont="1"/>
    <xf numFmtId="0" fontId="0" fillId="21" borderId="0" xfId="0" applyFill="1" applyAlignment="1">
      <alignment horizontal="center"/>
    </xf>
    <xf numFmtId="0" fontId="0" fillId="21" borderId="0" xfId="0" applyFill="1"/>
    <xf numFmtId="0" fontId="0" fillId="22" borderId="0" xfId="0" applyFill="1"/>
    <xf numFmtId="2" fontId="0" fillId="19" borderId="0" xfId="0" applyNumberFormat="1" applyFill="1"/>
    <xf numFmtId="0" fontId="6" fillId="23" borderId="0" xfId="0" applyFont="1" applyFill="1"/>
    <xf numFmtId="0" fontId="6" fillId="7" borderId="0" xfId="0" applyFont="1" applyFill="1"/>
    <xf numFmtId="0" fontId="0" fillId="7" borderId="0" xfId="0" applyFill="1"/>
    <xf numFmtId="0" fontId="0" fillId="24" borderId="0" xfId="0" applyFill="1"/>
    <xf numFmtId="0" fontId="0" fillId="25" borderId="0" xfId="0" applyFill="1"/>
    <xf numFmtId="0" fontId="0" fillId="7" borderId="0" xfId="0" applyFill="1" applyAlignment="1">
      <alignment horizontal="center"/>
    </xf>
    <xf numFmtId="1" fontId="0" fillId="23" borderId="0" xfId="0" applyNumberFormat="1" applyFill="1"/>
    <xf numFmtId="0" fontId="1" fillId="18" borderId="0" xfId="0" applyFont="1" applyFill="1"/>
    <xf numFmtId="0" fontId="0" fillId="26" borderId="0" xfId="0" applyFill="1"/>
    <xf numFmtId="0" fontId="3" fillId="4" borderId="0" xfId="0" applyFont="1" applyFill="1"/>
    <xf numFmtId="0" fontId="0" fillId="27" borderId="0" xfId="0" applyFill="1"/>
    <xf numFmtId="0" fontId="0" fillId="28" borderId="0" xfId="0" applyFill="1"/>
    <xf numFmtId="14" fontId="0" fillId="28" borderId="0" xfId="0" applyNumberFormat="1" applyFill="1"/>
    <xf numFmtId="0" fontId="0" fillId="19" borderId="0" xfId="0" applyFill="1" applyBorder="1" applyAlignment="1">
      <alignment horizontal="center"/>
    </xf>
    <xf numFmtId="0" fontId="0" fillId="19" borderId="0" xfId="0" applyFill="1" applyAlignment="1">
      <alignment horizontal="center"/>
    </xf>
    <xf numFmtId="1" fontId="0" fillId="19" borderId="0" xfId="0" applyNumberFormat="1" applyFont="1" applyFill="1"/>
    <xf numFmtId="1" fontId="0" fillId="19" borderId="0" xfId="0" applyNumberFormat="1" applyFill="1"/>
    <xf numFmtId="1" fontId="0" fillId="9" borderId="0" xfId="0" applyNumberFormat="1" applyFont="1" applyFill="1"/>
    <xf numFmtId="1" fontId="0" fillId="9" borderId="0" xfId="0" applyNumberFormat="1" applyFill="1"/>
    <xf numFmtId="2" fontId="0" fillId="18" borderId="0" xfId="0" applyNumberFormat="1" applyFill="1"/>
    <xf numFmtId="164" fontId="0" fillId="18" borderId="0" xfId="0" applyNumberFormat="1" applyFill="1"/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49" fontId="0" fillId="16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18" borderId="0" xfId="0" applyNumberFormat="1" applyFill="1" applyAlignment="1">
      <alignment horizontal="left"/>
    </xf>
    <xf numFmtId="0" fontId="0" fillId="6" borderId="4" xfId="0" applyFill="1" applyBorder="1" applyAlignment="1">
      <alignment horizontal="left"/>
    </xf>
    <xf numFmtId="0" fontId="0" fillId="3" borderId="0" xfId="0" applyFill="1"/>
    <xf numFmtId="0" fontId="1" fillId="0" borderId="0" xfId="0" applyFont="1"/>
    <xf numFmtId="1" fontId="3" fillId="19" borderId="0" xfId="0" applyNumberFormat="1" applyFont="1" applyFill="1"/>
    <xf numFmtId="0" fontId="0" fillId="18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1" borderId="0" xfId="0" applyNumberFormat="1" applyFill="1" applyAlignment="1">
      <alignment horizontal="left"/>
    </xf>
    <xf numFmtId="1" fontId="0" fillId="22" borderId="0" xfId="0" applyNumberFormat="1" applyFill="1"/>
    <xf numFmtId="1" fontId="0" fillId="22" borderId="0" xfId="0" applyNumberFormat="1" applyFont="1" applyFill="1"/>
    <xf numFmtId="0" fontId="1" fillId="19" borderId="0" xfId="0" applyFont="1" applyFill="1"/>
    <xf numFmtId="1" fontId="1" fillId="22" borderId="0" xfId="0" applyNumberFormat="1" applyFont="1" applyFill="1"/>
    <xf numFmtId="0" fontId="0" fillId="0" borderId="0" xfId="0" applyFont="1"/>
    <xf numFmtId="166" fontId="0" fillId="19" borderId="0" xfId="0" applyNumberFormat="1" applyFill="1"/>
    <xf numFmtId="166" fontId="0" fillId="19" borderId="0" xfId="0" applyNumberFormat="1" applyFont="1" applyFill="1"/>
    <xf numFmtId="0" fontId="1" fillId="27" borderId="0" xfId="0" applyFont="1" applyFill="1"/>
    <xf numFmtId="2" fontId="1" fillId="27" borderId="0" xfId="0" applyNumberFormat="1" applyFont="1" applyFill="1"/>
    <xf numFmtId="166" fontId="0" fillId="11" borderId="0" xfId="0" applyNumberFormat="1" applyFill="1"/>
    <xf numFmtId="1" fontId="0" fillId="11" borderId="0" xfId="0" applyNumberFormat="1" applyFont="1" applyFill="1"/>
    <xf numFmtId="166" fontId="0" fillId="11" borderId="0" xfId="0" applyNumberFormat="1" applyFont="1" applyFill="1"/>
    <xf numFmtId="1" fontId="0" fillId="28" borderId="0" xfId="0" applyNumberFormat="1" applyFill="1"/>
    <xf numFmtId="1" fontId="1" fillId="28" borderId="0" xfId="0" applyNumberFormat="1" applyFont="1" applyFill="1"/>
    <xf numFmtId="1" fontId="0" fillId="21" borderId="0" xfId="0" applyNumberFormat="1" applyFill="1"/>
    <xf numFmtId="166" fontId="0" fillId="21" borderId="0" xfId="0" applyNumberFormat="1" applyFill="1"/>
    <xf numFmtId="1" fontId="0" fillId="29" borderId="0" xfId="0" applyNumberFormat="1" applyFill="1"/>
    <xf numFmtId="166" fontId="0" fillId="29" borderId="0" xfId="0" applyNumberFormat="1" applyFill="1"/>
    <xf numFmtId="1" fontId="0" fillId="29" borderId="0" xfId="0" applyNumberFormat="1" applyFont="1" applyFill="1"/>
    <xf numFmtId="166" fontId="0" fillId="29" borderId="0" xfId="0" applyNumberFormat="1" applyFont="1" applyFill="1"/>
    <xf numFmtId="0" fontId="0" fillId="29" borderId="0" xfId="0" applyFill="1"/>
    <xf numFmtId="166" fontId="0" fillId="11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8</xdr:col>
      <xdr:colOff>215900</xdr:colOff>
      <xdr:row>41</xdr:row>
      <xdr:rowOff>102440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414C63-E0A8-BE4F-9B5E-39CCF5CE6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6819900" cy="680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F0B-6448-2B48-A8A7-E7E6E591B073}">
  <dimension ref="A1:BT109"/>
  <sheetViews>
    <sheetView tabSelected="1" zoomScaleNormal="100" workbookViewId="0">
      <selection activeCell="F13" sqref="F13"/>
    </sheetView>
  </sheetViews>
  <sheetFormatPr defaultColWidth="10.59765625" defaultRowHeight="15.6" x14ac:dyDescent="0.3"/>
  <cols>
    <col min="2" max="2" width="11.8984375" customWidth="1"/>
    <col min="3" max="3" width="8.09765625" customWidth="1"/>
    <col min="4" max="4" width="6.09765625" customWidth="1"/>
    <col min="5" max="5" width="6.59765625" customWidth="1"/>
    <col min="6" max="6" width="8.59765625" customWidth="1"/>
    <col min="12" max="12" width="10.8984375" customWidth="1"/>
    <col min="13" max="13" width="10.5" customWidth="1"/>
    <col min="21" max="21" width="10.5" customWidth="1"/>
    <col min="22" max="22" width="9.8984375" customWidth="1"/>
    <col min="23" max="23" width="8.59765625" customWidth="1"/>
    <col min="24" max="24" width="8.3984375" style="82" customWidth="1"/>
    <col min="25" max="25" width="10.09765625" style="82" customWidth="1"/>
    <col min="26" max="26" width="10.8984375" style="82" customWidth="1"/>
    <col min="27" max="27" width="12.09765625" style="82" customWidth="1"/>
    <col min="28" max="28" width="11.5" style="82" customWidth="1"/>
    <col min="29" max="29" width="10.5" style="82" customWidth="1"/>
    <col min="30" max="30" width="10.59765625" style="82" customWidth="1"/>
    <col min="31" max="31" width="11.3984375" style="82" customWidth="1"/>
    <col min="32" max="32" width="12" style="82" customWidth="1"/>
    <col min="33" max="33" width="8" style="82" customWidth="1"/>
    <col min="34" max="35" width="7.59765625" style="82" customWidth="1"/>
    <col min="36" max="36" width="15.09765625" style="82" customWidth="1"/>
    <col min="37" max="37" width="7.59765625" style="82" customWidth="1"/>
    <col min="38" max="38" width="8.09765625" style="82" customWidth="1"/>
    <col min="39" max="39" width="10.09765625" style="9" customWidth="1"/>
    <col min="40" max="40" width="11.59765625" bestFit="1" customWidth="1"/>
    <col min="41" max="41" width="12.3984375" bestFit="1" customWidth="1"/>
    <col min="42" max="42" width="11.59765625" bestFit="1" customWidth="1"/>
    <col min="43" max="43" width="13.59765625" bestFit="1" customWidth="1"/>
    <col min="44" max="44" width="11" bestFit="1" customWidth="1"/>
    <col min="45" max="45" width="11.59765625" bestFit="1" customWidth="1"/>
    <col min="46" max="46" width="12.3984375" bestFit="1" customWidth="1"/>
    <col min="47" max="47" width="11" bestFit="1" customWidth="1"/>
    <col min="48" max="48" width="9.8984375" customWidth="1"/>
    <col min="49" max="49" width="8.3984375" customWidth="1"/>
    <col min="50" max="50" width="9.59765625" customWidth="1"/>
    <col min="51" max="51" width="9.09765625" customWidth="1"/>
    <col min="52" max="52" width="11.8984375" customWidth="1"/>
    <col min="53" max="53" width="9.3984375" customWidth="1"/>
    <col min="54" max="54" width="9.5" customWidth="1"/>
    <col min="59" max="59" width="10.8984375" bestFit="1" customWidth="1"/>
    <col min="66" max="66" width="9.5" customWidth="1"/>
    <col min="67" max="67" width="8.8984375" customWidth="1"/>
    <col min="68" max="69" width="8.3984375" customWidth="1"/>
  </cols>
  <sheetData>
    <row r="1" spans="1:72" x14ac:dyDescent="0.3">
      <c r="A1" t="s">
        <v>298</v>
      </c>
      <c r="B1" t="s">
        <v>299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300</v>
      </c>
      <c r="I1" s="5" t="s">
        <v>301</v>
      </c>
      <c r="J1" s="5" t="s">
        <v>302</v>
      </c>
      <c r="K1" s="115" t="s">
        <v>303</v>
      </c>
      <c r="L1" s="1" t="s">
        <v>304</v>
      </c>
      <c r="M1" s="1" t="s">
        <v>305</v>
      </c>
      <c r="N1" s="1" t="s">
        <v>306</v>
      </c>
      <c r="O1" s="1" t="s">
        <v>307</v>
      </c>
      <c r="P1" s="1" t="s">
        <v>308</v>
      </c>
      <c r="Q1" s="1" t="s">
        <v>309</v>
      </c>
      <c r="R1" s="1" t="s">
        <v>310</v>
      </c>
      <c r="S1" s="1" t="s">
        <v>311</v>
      </c>
      <c r="T1" s="1" t="s">
        <v>312</v>
      </c>
      <c r="U1" s="1" t="s">
        <v>313</v>
      </c>
      <c r="V1" s="1" t="s">
        <v>314</v>
      </c>
      <c r="W1" s="1" t="s">
        <v>315</v>
      </c>
      <c r="X1" s="102" t="s">
        <v>316</v>
      </c>
      <c r="Y1" s="102" t="s">
        <v>317</v>
      </c>
      <c r="Z1" s="102" t="s">
        <v>318</v>
      </c>
      <c r="AA1" s="103" t="s">
        <v>319</v>
      </c>
      <c r="AB1" s="103" t="s">
        <v>320</v>
      </c>
      <c r="AC1" s="103" t="s">
        <v>321</v>
      </c>
      <c r="AD1" s="103" t="s">
        <v>322</v>
      </c>
      <c r="AE1" s="103" t="s">
        <v>323</v>
      </c>
      <c r="AF1" s="103" t="s">
        <v>324</v>
      </c>
      <c r="AG1" s="103" t="s">
        <v>325</v>
      </c>
      <c r="AH1" s="103" t="s">
        <v>326</v>
      </c>
      <c r="AI1" s="103" t="s">
        <v>327</v>
      </c>
      <c r="AJ1" s="102" t="s">
        <v>328</v>
      </c>
      <c r="AK1" s="102" t="s">
        <v>329</v>
      </c>
      <c r="AL1" s="102" t="s">
        <v>330</v>
      </c>
      <c r="AM1" s="3"/>
      <c r="AN1" s="7" t="s">
        <v>331</v>
      </c>
      <c r="AO1" s="7" t="s">
        <v>332</v>
      </c>
      <c r="AP1" s="7" t="s">
        <v>333</v>
      </c>
      <c r="AQ1" s="7" t="s">
        <v>334</v>
      </c>
      <c r="AR1" s="7" t="s">
        <v>335</v>
      </c>
      <c r="AS1" s="7" t="s">
        <v>336</v>
      </c>
      <c r="AT1" s="7" t="s">
        <v>337</v>
      </c>
      <c r="AU1" s="7" t="s">
        <v>338</v>
      </c>
      <c r="AV1" s="7" t="s">
        <v>339</v>
      </c>
      <c r="AW1" s="7" t="s">
        <v>340</v>
      </c>
      <c r="AX1" s="7" t="s">
        <v>342</v>
      </c>
      <c r="AY1" s="7" t="s">
        <v>341</v>
      </c>
      <c r="AZ1" s="23" t="s">
        <v>343</v>
      </c>
      <c r="BA1" s="2" t="s">
        <v>344</v>
      </c>
      <c r="BB1" s="2" t="s">
        <v>345</v>
      </c>
      <c r="BC1" s="3" t="s">
        <v>346</v>
      </c>
      <c r="BD1" s="6" t="s">
        <v>347</v>
      </c>
      <c r="BE1" s="6" t="s">
        <v>348</v>
      </c>
      <c r="BF1" s="6" t="s">
        <v>349</v>
      </c>
      <c r="BG1" s="6" t="s">
        <v>350</v>
      </c>
      <c r="BH1" s="6" t="s">
        <v>351</v>
      </c>
      <c r="BI1" s="6" t="s">
        <v>352</v>
      </c>
      <c r="BJ1" s="6" t="s">
        <v>353</v>
      </c>
      <c r="BK1" s="6" t="s">
        <v>354</v>
      </c>
      <c r="BL1" s="6" t="s">
        <v>355</v>
      </c>
      <c r="BM1" s="6" t="s">
        <v>356</v>
      </c>
      <c r="BN1" s="6" t="s">
        <v>357</v>
      </c>
      <c r="BO1" s="6" t="s">
        <v>358</v>
      </c>
      <c r="BP1" s="8" t="s">
        <v>359</v>
      </c>
      <c r="BQ1" s="8" t="s">
        <v>360</v>
      </c>
      <c r="BR1" s="3" t="s">
        <v>361</v>
      </c>
      <c r="BS1" s="9" t="s">
        <v>362</v>
      </c>
      <c r="BT1" s="100" t="s">
        <v>363</v>
      </c>
    </row>
    <row r="2" spans="1:72" s="66" customFormat="1" x14ac:dyDescent="0.3">
      <c r="A2" s="66">
        <v>2</v>
      </c>
      <c r="B2" s="67">
        <v>43958</v>
      </c>
      <c r="C2" s="4">
        <v>62</v>
      </c>
      <c r="D2" s="4" t="s">
        <v>58</v>
      </c>
      <c r="E2" s="4">
        <v>171.5</v>
      </c>
      <c r="F2" s="4">
        <v>71.400000000000006</v>
      </c>
      <c r="G2" s="46">
        <f t="shared" ref="G2:G33" si="0">(F2)/(E2/100)^2</f>
        <v>24.275599452609033</v>
      </c>
      <c r="H2" s="4">
        <v>121</v>
      </c>
      <c r="I2" s="4">
        <v>125</v>
      </c>
      <c r="J2" s="4">
        <v>6</v>
      </c>
      <c r="K2" s="4">
        <v>100</v>
      </c>
      <c r="L2" s="77" t="s">
        <v>59</v>
      </c>
      <c r="M2" s="66" t="s">
        <v>53</v>
      </c>
      <c r="N2" s="66">
        <v>2026</v>
      </c>
      <c r="O2" s="66">
        <v>934</v>
      </c>
      <c r="P2" s="66">
        <v>1372</v>
      </c>
      <c r="Q2" s="66">
        <v>4408</v>
      </c>
      <c r="R2" s="66">
        <v>482</v>
      </c>
      <c r="S2" s="66">
        <v>465</v>
      </c>
      <c r="T2" s="66">
        <v>778</v>
      </c>
      <c r="U2" s="68">
        <f>7/((1/N2)+(1/O2)+(1/P2)+(1/Q2)+(1/R2)+(1/S2)+(1/T2))</f>
        <v>871.67196409049006</v>
      </c>
      <c r="V2" s="69">
        <v>1</v>
      </c>
      <c r="W2" s="70">
        <v>0</v>
      </c>
      <c r="X2" s="141"/>
      <c r="Y2" s="141"/>
      <c r="Z2" s="141"/>
      <c r="AA2" s="141"/>
      <c r="AB2" s="141"/>
      <c r="AC2" s="141"/>
      <c r="AD2" s="141"/>
      <c r="AE2" s="141"/>
      <c r="AF2" s="140"/>
      <c r="AG2" s="140"/>
      <c r="AH2" s="140"/>
      <c r="AI2" s="140"/>
      <c r="AJ2" s="140"/>
      <c r="AK2" s="140"/>
      <c r="AL2" s="140"/>
      <c r="AM2" s="106"/>
      <c r="AN2" s="10">
        <v>99999999</v>
      </c>
      <c r="AO2" s="10">
        <v>25959.05</v>
      </c>
      <c r="AP2" s="10">
        <v>10240.16</v>
      </c>
      <c r="AQ2" s="10">
        <v>16958.36</v>
      </c>
      <c r="AR2" s="10">
        <v>4234.82</v>
      </c>
      <c r="AS2" s="10">
        <v>2675.3</v>
      </c>
      <c r="AT2" s="10">
        <v>99999999.989999995</v>
      </c>
      <c r="AU2" s="10">
        <v>8694.65</v>
      </c>
      <c r="AV2" s="23">
        <v>1</v>
      </c>
      <c r="AW2" s="23">
        <v>0</v>
      </c>
      <c r="AX2" s="23" t="s">
        <v>54</v>
      </c>
      <c r="AY2" s="23" t="s">
        <v>52</v>
      </c>
      <c r="AZ2" s="120" t="s">
        <v>55</v>
      </c>
      <c r="BA2" s="8">
        <v>4</v>
      </c>
      <c r="BB2" s="8">
        <v>4</v>
      </c>
      <c r="BC2" s="9" t="s">
        <v>60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8"/>
      <c r="BQ2" s="8"/>
      <c r="BR2" s="9" t="s">
        <v>57</v>
      </c>
      <c r="BS2" s="9"/>
      <c r="BT2" s="100"/>
    </row>
    <row r="3" spans="1:72" s="66" customFormat="1" x14ac:dyDescent="0.3">
      <c r="A3" s="66">
        <v>3</v>
      </c>
      <c r="B3" s="67">
        <v>43956</v>
      </c>
      <c r="C3" s="4">
        <v>44</v>
      </c>
      <c r="D3" s="4" t="s">
        <v>52</v>
      </c>
      <c r="E3" s="4">
        <v>172</v>
      </c>
      <c r="F3" s="4">
        <v>75</v>
      </c>
      <c r="G3" s="46">
        <f t="shared" si="0"/>
        <v>25.351541373715524</v>
      </c>
      <c r="H3" s="4">
        <v>132</v>
      </c>
      <c r="I3" s="4">
        <v>126</v>
      </c>
      <c r="J3" s="4">
        <v>7</v>
      </c>
      <c r="K3" s="4">
        <v>120</v>
      </c>
      <c r="L3" s="77" t="s">
        <v>59</v>
      </c>
      <c r="M3" s="66" t="s">
        <v>53</v>
      </c>
      <c r="N3" s="66">
        <v>767</v>
      </c>
      <c r="O3" s="66">
        <v>143</v>
      </c>
      <c r="P3" s="66">
        <v>975</v>
      </c>
      <c r="Q3" s="66">
        <v>1222</v>
      </c>
      <c r="R3" s="66">
        <v>367</v>
      </c>
      <c r="S3" s="66">
        <v>302</v>
      </c>
      <c r="T3" s="66">
        <v>1247</v>
      </c>
      <c r="U3" s="68">
        <f>7/((1/N3)+(1/O3)+(1/P3)+(1/Q3)+(1/R3)+(1/S3)+(1/T3))</f>
        <v>412.28034426457759</v>
      </c>
      <c r="V3" s="69">
        <v>1</v>
      </c>
      <c r="W3" s="70">
        <v>0</v>
      </c>
      <c r="X3" s="141"/>
      <c r="Y3" s="141"/>
      <c r="Z3" s="141"/>
      <c r="AA3" s="141"/>
      <c r="AB3" s="141"/>
      <c r="AC3" s="141"/>
      <c r="AD3" s="141"/>
      <c r="AE3" s="141"/>
      <c r="AF3" s="140"/>
      <c r="AG3" s="140"/>
      <c r="AH3" s="140"/>
      <c r="AI3" s="140"/>
      <c r="AJ3" s="140"/>
      <c r="AK3" s="140"/>
      <c r="AL3" s="140"/>
      <c r="AM3" s="106"/>
      <c r="AN3" s="10">
        <v>99999999.989999995</v>
      </c>
      <c r="AO3" s="10">
        <v>10701.59</v>
      </c>
      <c r="AP3" s="10">
        <v>99999999.989999995</v>
      </c>
      <c r="AQ3" s="10">
        <v>21075.01</v>
      </c>
      <c r="AR3" s="10">
        <v>2467.11</v>
      </c>
      <c r="AS3" s="10">
        <v>12724.02</v>
      </c>
      <c r="AT3" s="10">
        <v>18986.849999999999</v>
      </c>
      <c r="AU3" s="10">
        <v>10332.02</v>
      </c>
      <c r="AV3" s="23">
        <v>1</v>
      </c>
      <c r="AW3" s="23">
        <v>0</v>
      </c>
      <c r="AX3" s="23" t="s">
        <v>54</v>
      </c>
      <c r="AY3" s="23" t="s">
        <v>52</v>
      </c>
      <c r="AZ3" s="120" t="s">
        <v>55</v>
      </c>
      <c r="BA3" s="8">
        <v>4</v>
      </c>
      <c r="BB3" s="8">
        <v>4</v>
      </c>
      <c r="BC3" s="9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8"/>
      <c r="BQ3" s="8"/>
      <c r="BR3" s="9" t="s">
        <v>57</v>
      </c>
      <c r="BS3" s="9"/>
      <c r="BT3" s="100"/>
    </row>
    <row r="4" spans="1:72" s="66" customFormat="1" x14ac:dyDescent="0.3">
      <c r="A4" s="66">
        <v>6</v>
      </c>
      <c r="B4" s="67">
        <v>43958</v>
      </c>
      <c r="C4" s="4">
        <v>47</v>
      </c>
      <c r="D4" s="4" t="s">
        <v>52</v>
      </c>
      <c r="E4" s="4">
        <v>190.5</v>
      </c>
      <c r="F4" s="4">
        <v>113.6</v>
      </c>
      <c r="G4" s="46">
        <f t="shared" si="0"/>
        <v>31.303173717458545</v>
      </c>
      <c r="H4" s="4">
        <v>140</v>
      </c>
      <c r="I4" s="4">
        <v>130</v>
      </c>
      <c r="J4" s="4">
        <v>9</v>
      </c>
      <c r="K4" s="4">
        <v>110</v>
      </c>
      <c r="L4" s="78">
        <v>1860</v>
      </c>
      <c r="M4" s="66" t="s">
        <v>53</v>
      </c>
      <c r="N4" s="72">
        <v>55</v>
      </c>
      <c r="O4" s="72">
        <v>30</v>
      </c>
      <c r="P4" s="72">
        <v>49</v>
      </c>
      <c r="Q4" s="72">
        <v>39</v>
      </c>
      <c r="R4" s="72">
        <v>40</v>
      </c>
      <c r="S4" s="72">
        <v>50</v>
      </c>
      <c r="T4" s="66">
        <v>141</v>
      </c>
      <c r="U4" s="73">
        <f>7/((1/N4)+(1/O4)+(1/P4)+(1/Q4)+(1/R4)+(1/S4)+(1/T4))</f>
        <v>46.773766429662267</v>
      </c>
      <c r="V4" s="74">
        <v>0</v>
      </c>
      <c r="W4" s="70">
        <v>0</v>
      </c>
      <c r="X4" s="141" t="s">
        <v>173</v>
      </c>
      <c r="Y4" s="141">
        <v>2838</v>
      </c>
      <c r="Z4" s="141">
        <v>1557</v>
      </c>
      <c r="AA4" s="141">
        <v>1836</v>
      </c>
      <c r="AB4" s="141">
        <v>453</v>
      </c>
      <c r="AC4" s="141">
        <v>1115</v>
      </c>
      <c r="AD4" s="141">
        <v>686</v>
      </c>
      <c r="AE4" s="141">
        <v>767</v>
      </c>
      <c r="AF4" s="140">
        <f>7/(1/AE4+1/AD4+1/AC4+1/AB4+1/AA4+1/Z4+1/Y4)</f>
        <v>945.28714437768701</v>
      </c>
      <c r="AG4" s="140">
        <v>1</v>
      </c>
      <c r="AH4" s="140">
        <v>0</v>
      </c>
      <c r="AI4" s="140" t="s">
        <v>52</v>
      </c>
      <c r="AJ4" s="140" t="s">
        <v>189</v>
      </c>
      <c r="AK4" s="140">
        <v>4</v>
      </c>
      <c r="AL4" s="140">
        <v>4</v>
      </c>
      <c r="AM4" s="106" t="s">
        <v>220</v>
      </c>
      <c r="AN4" s="10">
        <v>11144.24</v>
      </c>
      <c r="AO4" s="10">
        <v>7762.25</v>
      </c>
      <c r="AP4" s="10">
        <v>8716.52</v>
      </c>
      <c r="AQ4" s="10">
        <v>7422.18</v>
      </c>
      <c r="AR4" s="10">
        <v>390.28</v>
      </c>
      <c r="AS4" s="10">
        <v>3130.88</v>
      </c>
      <c r="AT4" s="10">
        <v>8338.26</v>
      </c>
      <c r="AU4" s="10">
        <v>2017.53</v>
      </c>
      <c r="AV4" s="23">
        <v>1</v>
      </c>
      <c r="AW4" s="23">
        <v>0</v>
      </c>
      <c r="AX4" s="23" t="s">
        <v>54</v>
      </c>
      <c r="AY4" s="23" t="s">
        <v>52</v>
      </c>
      <c r="AZ4" s="120" t="s">
        <v>55</v>
      </c>
      <c r="BA4" s="8">
        <v>4.5</v>
      </c>
      <c r="BB4" s="8">
        <v>4</v>
      </c>
      <c r="BC4" s="9" t="s">
        <v>62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8"/>
      <c r="BQ4" s="8"/>
      <c r="BR4" s="9" t="s">
        <v>57</v>
      </c>
      <c r="BS4" s="9"/>
      <c r="BT4" s="100"/>
    </row>
    <row r="5" spans="1:72" s="66" customFormat="1" x14ac:dyDescent="0.3">
      <c r="A5" s="66">
        <v>19</v>
      </c>
      <c r="B5" s="67">
        <v>43962</v>
      </c>
      <c r="C5" s="4">
        <v>42</v>
      </c>
      <c r="D5" s="4" t="s">
        <v>52</v>
      </c>
      <c r="E5" s="4">
        <v>180</v>
      </c>
      <c r="F5" s="4">
        <v>98.9</v>
      </c>
      <c r="G5" s="46">
        <f t="shared" si="0"/>
        <v>30.52469135802469</v>
      </c>
      <c r="H5" s="4">
        <v>135</v>
      </c>
      <c r="I5" s="4">
        <v>132</v>
      </c>
      <c r="J5" s="4">
        <v>9</v>
      </c>
      <c r="K5" s="4">
        <v>110</v>
      </c>
      <c r="L5" s="77" t="s">
        <v>59</v>
      </c>
      <c r="M5" s="66" t="s">
        <v>53</v>
      </c>
      <c r="N5" s="66">
        <v>120</v>
      </c>
      <c r="O5" s="75">
        <v>240</v>
      </c>
      <c r="P5" s="66">
        <v>192</v>
      </c>
      <c r="Q5" s="66">
        <v>237</v>
      </c>
      <c r="R5" s="66">
        <v>125</v>
      </c>
      <c r="S5" s="66">
        <v>118</v>
      </c>
      <c r="T5" s="66">
        <v>117</v>
      </c>
      <c r="U5" s="66">
        <v>149</v>
      </c>
      <c r="V5" s="76">
        <v>1</v>
      </c>
      <c r="W5" s="71">
        <v>0</v>
      </c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07"/>
      <c r="AN5" s="10">
        <v>17210.48</v>
      </c>
      <c r="AO5" s="10">
        <v>7457.45</v>
      </c>
      <c r="AP5" s="10">
        <v>53251.97</v>
      </c>
      <c r="AQ5" s="10">
        <v>57043.76</v>
      </c>
      <c r="AR5" s="10">
        <v>1133.47</v>
      </c>
      <c r="AS5" s="10">
        <f>AVERAGE(AR5+AO5+AP5)</f>
        <v>61842.89</v>
      </c>
      <c r="AT5" s="10">
        <v>99999999.989999995</v>
      </c>
      <c r="AU5" s="10">
        <f>7/(1/AN5+1/AO5+1/AP5+1/AQ5+1/AR5+1/AS5+1/AT5)</f>
        <v>6211.544796742598</v>
      </c>
      <c r="AV5" s="23">
        <v>1</v>
      </c>
      <c r="AW5" s="23">
        <v>0</v>
      </c>
      <c r="AX5" s="23" t="s">
        <v>54</v>
      </c>
      <c r="AY5" s="23" t="s">
        <v>52</v>
      </c>
      <c r="AZ5" s="120" t="s">
        <v>55</v>
      </c>
      <c r="BA5" s="8">
        <v>2</v>
      </c>
      <c r="BB5" s="8">
        <v>1</v>
      </c>
      <c r="BC5" s="9" t="s">
        <v>74</v>
      </c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8"/>
      <c r="BQ5" s="8"/>
      <c r="BR5" s="9" t="s">
        <v>57</v>
      </c>
      <c r="BS5" s="9"/>
      <c r="BT5" s="100"/>
    </row>
    <row r="6" spans="1:72" x14ac:dyDescent="0.3">
      <c r="A6">
        <v>1</v>
      </c>
      <c r="B6" s="26">
        <v>43957</v>
      </c>
      <c r="C6" s="4">
        <v>40</v>
      </c>
      <c r="D6" s="4" t="s">
        <v>52</v>
      </c>
      <c r="E6" s="4">
        <v>180.4</v>
      </c>
      <c r="F6" s="4">
        <v>100</v>
      </c>
      <c r="G6" s="46">
        <f t="shared" si="0"/>
        <v>30.727479215933059</v>
      </c>
      <c r="H6" s="4">
        <v>137</v>
      </c>
      <c r="I6" s="4">
        <v>136</v>
      </c>
      <c r="J6" s="4">
        <v>9</v>
      </c>
      <c r="K6" s="4">
        <v>105</v>
      </c>
      <c r="L6" s="43">
        <v>1860</v>
      </c>
      <c r="M6" s="6" t="s">
        <v>53</v>
      </c>
      <c r="N6" s="6">
        <v>198.48</v>
      </c>
      <c r="O6" s="6">
        <v>177.71</v>
      </c>
      <c r="P6" s="6">
        <v>136.25</v>
      </c>
      <c r="Q6" s="12">
        <v>97.55</v>
      </c>
      <c r="R6" s="12">
        <v>47.43</v>
      </c>
      <c r="S6" s="6">
        <v>113.09</v>
      </c>
      <c r="T6" s="6">
        <v>145.04</v>
      </c>
      <c r="U6" s="14">
        <f>7/((1/N6)+(1/O6)+(1/P6)+(1/Q6)+(1/R6)+(1/S6)+(1/T6))</f>
        <v>107.5650400168541</v>
      </c>
      <c r="V6" s="47">
        <v>0</v>
      </c>
      <c r="W6" s="39">
        <v>0</v>
      </c>
      <c r="X6" s="127"/>
      <c r="Y6" s="127"/>
      <c r="Z6" s="127"/>
      <c r="AA6" s="127"/>
      <c r="AB6" s="127"/>
      <c r="AC6" s="127"/>
      <c r="AD6" s="127"/>
      <c r="AE6" s="127"/>
      <c r="AK6" s="127"/>
      <c r="AL6" s="127"/>
      <c r="AN6" s="10">
        <v>4172.07</v>
      </c>
      <c r="AO6" s="10">
        <v>27935.9</v>
      </c>
      <c r="AP6" s="10">
        <v>27504.75</v>
      </c>
      <c r="AQ6" s="10">
        <v>14617.13</v>
      </c>
      <c r="AR6" s="10">
        <v>1541.47</v>
      </c>
      <c r="AS6" s="10">
        <v>14862.95</v>
      </c>
      <c r="AT6" s="10">
        <v>5013.72</v>
      </c>
      <c r="AU6" s="10">
        <v>5402.4</v>
      </c>
      <c r="AV6" s="23">
        <v>1</v>
      </c>
      <c r="AW6" s="23">
        <v>0</v>
      </c>
      <c r="AX6" s="23" t="s">
        <v>54</v>
      </c>
      <c r="AY6" s="23" t="s">
        <v>52</v>
      </c>
      <c r="AZ6" s="120" t="s">
        <v>55</v>
      </c>
      <c r="BA6" s="8">
        <v>3</v>
      </c>
      <c r="BB6" s="8">
        <v>4</v>
      </c>
      <c r="BC6" s="9" t="s">
        <v>56</v>
      </c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8"/>
      <c r="BQ6" s="8"/>
      <c r="BR6" s="9" t="s">
        <v>57</v>
      </c>
      <c r="BS6" s="9"/>
      <c r="BT6" s="100"/>
    </row>
    <row r="7" spans="1:72" x14ac:dyDescent="0.3">
      <c r="A7">
        <v>4</v>
      </c>
      <c r="B7" s="26">
        <v>43958</v>
      </c>
      <c r="C7" s="4">
        <v>35</v>
      </c>
      <c r="D7" s="4" t="s">
        <v>58</v>
      </c>
      <c r="E7" s="4">
        <v>157.5</v>
      </c>
      <c r="F7" s="4">
        <v>47.7</v>
      </c>
      <c r="G7" s="46">
        <f t="shared" si="0"/>
        <v>19.229024943310659</v>
      </c>
      <c r="H7" s="4">
        <v>144</v>
      </c>
      <c r="I7" s="4">
        <v>110</v>
      </c>
      <c r="J7" s="4">
        <v>4</v>
      </c>
      <c r="K7" s="4">
        <v>85</v>
      </c>
      <c r="L7" s="43" t="s">
        <v>59</v>
      </c>
      <c r="M7" s="6" t="s">
        <v>53</v>
      </c>
      <c r="N7" s="12">
        <v>8.1300000000000008</v>
      </c>
      <c r="O7" s="12">
        <v>5.19</v>
      </c>
      <c r="P7" s="12">
        <v>7.92</v>
      </c>
      <c r="Q7" s="12">
        <v>9.27</v>
      </c>
      <c r="R7" s="12">
        <v>21.53</v>
      </c>
      <c r="S7" s="12">
        <v>6.9</v>
      </c>
      <c r="T7" s="12">
        <v>9.73</v>
      </c>
      <c r="U7" s="14">
        <f>7/((1/N7)+(1/O7)+(1/P7)+(1/Q7)+(1/R7)+(1/S7)+(1/T7))</f>
        <v>8.2941707636759006</v>
      </c>
      <c r="V7" s="47">
        <v>0</v>
      </c>
      <c r="W7" s="39">
        <v>0</v>
      </c>
      <c r="X7" s="127" t="s">
        <v>235</v>
      </c>
      <c r="Y7" s="127">
        <v>11455</v>
      </c>
      <c r="Z7" s="127">
        <v>13817</v>
      </c>
      <c r="AA7" s="127">
        <v>7836</v>
      </c>
      <c r="AB7" s="127">
        <v>24748</v>
      </c>
      <c r="AC7" s="127">
        <v>2814</v>
      </c>
      <c r="AD7" s="127">
        <v>16099</v>
      </c>
      <c r="AE7" s="127">
        <v>15947</v>
      </c>
      <c r="AF7" s="82">
        <v>8665</v>
      </c>
      <c r="AG7" s="82">
        <v>1</v>
      </c>
      <c r="AH7" s="82">
        <v>0</v>
      </c>
      <c r="AI7" s="82" t="s">
        <v>52</v>
      </c>
      <c r="AJ7" s="82" t="s">
        <v>292</v>
      </c>
      <c r="AK7" s="82">
        <v>3.5</v>
      </c>
      <c r="AL7" s="82">
        <v>4</v>
      </c>
      <c r="AN7" s="19">
        <v>8590.0499999999993</v>
      </c>
      <c r="AO7" s="19">
        <v>11560.94</v>
      </c>
      <c r="AP7" s="19">
        <v>50606.63</v>
      </c>
      <c r="AQ7" s="19">
        <v>4880.49</v>
      </c>
      <c r="AR7" s="19">
        <v>6017.73</v>
      </c>
      <c r="AS7" s="19">
        <v>27551.75</v>
      </c>
      <c r="AT7" s="19">
        <v>99999999.989999995</v>
      </c>
      <c r="AU7" s="19">
        <v>11110.22</v>
      </c>
      <c r="AV7" s="23">
        <v>1</v>
      </c>
      <c r="AW7" s="23">
        <v>1</v>
      </c>
      <c r="AX7" s="23" t="s">
        <v>54</v>
      </c>
      <c r="AY7" s="23" t="s">
        <v>52</v>
      </c>
      <c r="AZ7" s="120" t="s">
        <v>55</v>
      </c>
      <c r="BA7" s="8">
        <v>3.5</v>
      </c>
      <c r="BB7" s="8">
        <v>4</v>
      </c>
      <c r="BC7" s="9" t="s">
        <v>61</v>
      </c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8"/>
      <c r="BQ7" s="8"/>
      <c r="BR7" s="9" t="s">
        <v>57</v>
      </c>
      <c r="BS7" s="9"/>
      <c r="BT7" s="100"/>
    </row>
    <row r="8" spans="1:72" s="66" customFormat="1" x14ac:dyDescent="0.3">
      <c r="A8" s="20">
        <v>5</v>
      </c>
      <c r="B8" s="27">
        <v>43973</v>
      </c>
      <c r="C8" s="4">
        <v>66</v>
      </c>
      <c r="D8" s="4" t="s">
        <v>52</v>
      </c>
      <c r="E8" s="4">
        <v>175</v>
      </c>
      <c r="F8" s="4">
        <v>69</v>
      </c>
      <c r="G8" s="46">
        <f t="shared" si="0"/>
        <v>22.530612244897959</v>
      </c>
      <c r="H8" s="4">
        <v>141</v>
      </c>
      <c r="I8" s="4">
        <v>119</v>
      </c>
      <c r="J8" s="4">
        <v>7</v>
      </c>
      <c r="K8" s="4">
        <v>100</v>
      </c>
      <c r="L8" s="61" t="s">
        <v>59</v>
      </c>
      <c r="M8" s="6" t="s">
        <v>53</v>
      </c>
      <c r="N8" s="6">
        <v>1929</v>
      </c>
      <c r="O8" s="6">
        <v>1248</v>
      </c>
      <c r="P8" s="6">
        <v>1449</v>
      </c>
      <c r="Q8" s="6">
        <v>119</v>
      </c>
      <c r="R8" s="52">
        <v>1331</v>
      </c>
      <c r="S8" s="52">
        <v>298</v>
      </c>
      <c r="T8" s="6">
        <v>3007</v>
      </c>
      <c r="U8" s="60">
        <v>983</v>
      </c>
      <c r="V8" s="51">
        <v>1</v>
      </c>
      <c r="W8" s="39">
        <v>1</v>
      </c>
      <c r="X8" s="128"/>
      <c r="Y8" s="128"/>
      <c r="Z8" s="128"/>
      <c r="AA8" s="128"/>
      <c r="AB8" s="128"/>
      <c r="AC8" s="128"/>
      <c r="AD8" s="128"/>
      <c r="AE8" s="128"/>
      <c r="AF8" s="104"/>
      <c r="AG8" s="104"/>
      <c r="AH8" s="104"/>
      <c r="AI8" s="104"/>
      <c r="AJ8" s="104"/>
      <c r="AK8" s="128"/>
      <c r="AL8" s="128"/>
      <c r="AM8" s="106"/>
      <c r="AN8" s="10">
        <v>2380.5300000000002</v>
      </c>
      <c r="AO8" s="10">
        <v>3725.67</v>
      </c>
      <c r="AP8" s="10">
        <v>3238.58</v>
      </c>
      <c r="AQ8" s="10">
        <v>3548.77</v>
      </c>
      <c r="AR8" s="10">
        <v>1127.6400000000001</v>
      </c>
      <c r="AS8" s="10">
        <v>4882.4799999999996</v>
      </c>
      <c r="AT8" s="10">
        <v>3428.3</v>
      </c>
      <c r="AU8" s="10">
        <v>2629.25</v>
      </c>
      <c r="AV8" s="23">
        <v>1</v>
      </c>
      <c r="AW8" s="23">
        <v>0</v>
      </c>
      <c r="AX8" s="23" t="s">
        <v>54</v>
      </c>
      <c r="AY8" s="23" t="s">
        <v>52</v>
      </c>
      <c r="AZ8" s="120" t="s">
        <v>55</v>
      </c>
      <c r="BA8" s="8">
        <v>3</v>
      </c>
      <c r="BB8" s="8">
        <v>5</v>
      </c>
      <c r="BC8" s="9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8"/>
      <c r="BQ8" s="8"/>
      <c r="BR8" s="9" t="s">
        <v>57</v>
      </c>
      <c r="BS8" s="9"/>
      <c r="BT8" s="100"/>
    </row>
    <row r="9" spans="1:72" x14ac:dyDescent="0.3">
      <c r="A9">
        <v>7</v>
      </c>
      <c r="B9" s="26">
        <v>43958</v>
      </c>
      <c r="C9" s="4">
        <v>70</v>
      </c>
      <c r="D9" s="4" t="s">
        <v>52</v>
      </c>
      <c r="E9" s="4">
        <v>167</v>
      </c>
      <c r="F9" s="4">
        <v>72.7</v>
      </c>
      <c r="G9" s="46">
        <f t="shared" si="0"/>
        <v>26.067625228584749</v>
      </c>
      <c r="H9" s="4">
        <v>132</v>
      </c>
      <c r="I9" s="4">
        <v>118</v>
      </c>
      <c r="J9" s="4">
        <v>3</v>
      </c>
      <c r="K9" s="4">
        <v>10.5</v>
      </c>
      <c r="L9" s="43" t="s">
        <v>59</v>
      </c>
      <c r="M9" s="6" t="s">
        <v>53</v>
      </c>
      <c r="N9" s="38">
        <v>33.22</v>
      </c>
      <c r="O9" s="38">
        <v>97.88</v>
      </c>
      <c r="P9" s="38">
        <v>87.16</v>
      </c>
      <c r="Q9" s="38">
        <v>38.729999999999997</v>
      </c>
      <c r="R9" s="38">
        <v>30.55</v>
      </c>
      <c r="S9" s="38">
        <v>13.51</v>
      </c>
      <c r="T9" s="38">
        <v>19.739999999999998</v>
      </c>
      <c r="U9" s="38">
        <v>29.79</v>
      </c>
      <c r="V9" s="47">
        <v>0</v>
      </c>
      <c r="W9" s="39">
        <v>0</v>
      </c>
      <c r="X9" s="128"/>
      <c r="Y9" s="128"/>
      <c r="Z9" s="128"/>
      <c r="AA9" s="128"/>
      <c r="AB9" s="128"/>
      <c r="AC9" s="128"/>
      <c r="AD9" s="128"/>
      <c r="AE9" s="128"/>
      <c r="AF9" s="104"/>
      <c r="AG9" s="104"/>
      <c r="AH9" s="104"/>
      <c r="AI9" s="104"/>
      <c r="AJ9" s="104"/>
      <c r="AK9" s="128"/>
      <c r="AL9" s="128"/>
      <c r="AM9" s="106"/>
      <c r="AN9" s="10">
        <v>44311.82</v>
      </c>
      <c r="AO9" s="10">
        <v>99999999.989999995</v>
      </c>
      <c r="AP9" s="10">
        <v>99999999.989999995</v>
      </c>
      <c r="AQ9" s="10">
        <v>4500.29</v>
      </c>
      <c r="AR9" s="10">
        <v>7248.16</v>
      </c>
      <c r="AS9" s="10">
        <v>99999999.989999995</v>
      </c>
      <c r="AT9" s="10">
        <v>99999999.989999995</v>
      </c>
      <c r="AU9" s="10">
        <v>18287.21</v>
      </c>
      <c r="AV9" s="23">
        <v>1</v>
      </c>
      <c r="AW9" s="23">
        <v>0</v>
      </c>
      <c r="AX9" s="23" t="s">
        <v>54</v>
      </c>
      <c r="AY9" s="23" t="s">
        <v>52</v>
      </c>
      <c r="AZ9" s="120" t="s">
        <v>55</v>
      </c>
      <c r="BA9" s="8">
        <v>3</v>
      </c>
      <c r="BB9" s="8">
        <v>3</v>
      </c>
      <c r="BC9" s="9" t="s">
        <v>63</v>
      </c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8"/>
      <c r="BQ9" s="8"/>
      <c r="BR9" s="9" t="s">
        <v>57</v>
      </c>
      <c r="BS9" s="9"/>
      <c r="BT9" s="100"/>
    </row>
    <row r="10" spans="1:72" x14ac:dyDescent="0.3">
      <c r="A10">
        <v>8</v>
      </c>
      <c r="B10" s="26">
        <v>43958</v>
      </c>
      <c r="C10" s="4">
        <v>32</v>
      </c>
      <c r="D10" s="4" t="s">
        <v>58</v>
      </c>
      <c r="E10" s="4">
        <v>167</v>
      </c>
      <c r="F10" s="4">
        <v>64</v>
      </c>
      <c r="G10" s="46">
        <f t="shared" si="0"/>
        <v>22.948115744558788</v>
      </c>
      <c r="H10" s="4">
        <v>117</v>
      </c>
      <c r="I10" s="4">
        <v>114</v>
      </c>
      <c r="J10" s="53" t="s">
        <v>64</v>
      </c>
      <c r="K10" s="4">
        <v>95</v>
      </c>
      <c r="L10" s="43" t="s">
        <v>59</v>
      </c>
      <c r="M10" s="6" t="s">
        <v>53</v>
      </c>
      <c r="N10" s="6">
        <v>2368.0500000000002</v>
      </c>
      <c r="O10" s="6">
        <v>346.23</v>
      </c>
      <c r="P10" s="6">
        <v>1054.18</v>
      </c>
      <c r="Q10" s="6">
        <v>581.28</v>
      </c>
      <c r="R10" s="6">
        <v>640.39</v>
      </c>
      <c r="S10" s="6">
        <v>784.89</v>
      </c>
      <c r="T10" s="6">
        <v>367.45</v>
      </c>
      <c r="U10" s="15">
        <f t="shared" ref="U10:U16" si="1">7/((1/N10)+(1/O10)+(1/P10)+(1/Q10)+(1/R10)+(1/S10)+(1/T10))</f>
        <v>606.76672560733925</v>
      </c>
      <c r="V10" s="48">
        <v>1</v>
      </c>
      <c r="W10" s="39">
        <v>0</v>
      </c>
      <c r="X10" s="133" t="s">
        <v>235</v>
      </c>
      <c r="Y10" s="133">
        <v>38374</v>
      </c>
      <c r="Z10" s="133">
        <v>15294</v>
      </c>
      <c r="AA10" s="133">
        <v>59543</v>
      </c>
      <c r="AB10" s="133">
        <v>26391</v>
      </c>
      <c r="AC10" s="133">
        <v>3503</v>
      </c>
      <c r="AD10" s="133">
        <v>99999999</v>
      </c>
      <c r="AE10" s="133">
        <v>29577</v>
      </c>
      <c r="AF10" s="132">
        <v>15042</v>
      </c>
      <c r="AG10" s="132">
        <v>1</v>
      </c>
      <c r="AH10" s="132">
        <v>0</v>
      </c>
      <c r="AI10" s="132" t="s">
        <v>52</v>
      </c>
      <c r="AJ10" s="132" t="s">
        <v>273</v>
      </c>
      <c r="AK10" s="133">
        <v>5</v>
      </c>
      <c r="AL10" s="133">
        <v>5</v>
      </c>
      <c r="AM10" s="106" t="s">
        <v>223</v>
      </c>
      <c r="AN10" s="10">
        <v>99999999.989999995</v>
      </c>
      <c r="AO10" s="10">
        <v>21063.41</v>
      </c>
      <c r="AP10" s="10">
        <v>16710.12</v>
      </c>
      <c r="AQ10" s="10">
        <v>7149.92</v>
      </c>
      <c r="AR10" s="10">
        <v>3460.6</v>
      </c>
      <c r="AS10" s="10">
        <v>19645.2</v>
      </c>
      <c r="AT10" s="10">
        <v>41004.29</v>
      </c>
      <c r="AU10" s="10">
        <v>11448.22</v>
      </c>
      <c r="AV10" s="23">
        <v>1</v>
      </c>
      <c r="AW10" s="23">
        <v>0</v>
      </c>
      <c r="AX10" s="23" t="s">
        <v>54</v>
      </c>
      <c r="AY10" s="23" t="s">
        <v>52</v>
      </c>
      <c r="AZ10" s="120" t="s">
        <v>55</v>
      </c>
      <c r="BA10" s="8">
        <v>2</v>
      </c>
      <c r="BB10" s="8">
        <v>4</v>
      </c>
      <c r="BC10" s="9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8"/>
      <c r="BQ10" s="8"/>
      <c r="BR10" s="9" t="s">
        <v>57</v>
      </c>
      <c r="BS10" s="9"/>
      <c r="BT10" s="100"/>
    </row>
    <row r="11" spans="1:72" x14ac:dyDescent="0.3">
      <c r="A11">
        <v>9</v>
      </c>
      <c r="B11" s="26">
        <v>43958</v>
      </c>
      <c r="C11" s="4">
        <v>34</v>
      </c>
      <c r="D11" s="4" t="s">
        <v>52</v>
      </c>
      <c r="E11" s="4">
        <v>180</v>
      </c>
      <c r="F11" s="4">
        <v>72.7</v>
      </c>
      <c r="G11" s="46">
        <f t="shared" si="0"/>
        <v>22.438271604938272</v>
      </c>
      <c r="H11" s="4">
        <v>129</v>
      </c>
      <c r="I11" s="4">
        <v>129</v>
      </c>
      <c r="J11" s="4">
        <v>6</v>
      </c>
      <c r="K11" s="4">
        <v>105</v>
      </c>
      <c r="L11" s="43">
        <v>1860</v>
      </c>
      <c r="M11" s="6" t="s">
        <v>53</v>
      </c>
      <c r="N11" s="6">
        <v>487.2</v>
      </c>
      <c r="O11" s="6">
        <v>429.76</v>
      </c>
      <c r="P11" s="6">
        <v>715.84</v>
      </c>
      <c r="Q11" s="6">
        <v>721.4</v>
      </c>
      <c r="R11" s="6">
        <v>235.53</v>
      </c>
      <c r="S11" s="6">
        <v>510.38</v>
      </c>
      <c r="T11" s="6">
        <v>542.23</v>
      </c>
      <c r="U11" s="15">
        <f t="shared" si="1"/>
        <v>460.16657118342869</v>
      </c>
      <c r="V11" s="48">
        <v>1</v>
      </c>
      <c r="W11" s="39">
        <v>0</v>
      </c>
      <c r="X11" s="133" t="s">
        <v>235</v>
      </c>
      <c r="Y11" s="133">
        <v>17813</v>
      </c>
      <c r="Z11" s="133">
        <v>23094</v>
      </c>
      <c r="AA11" s="133">
        <v>38783</v>
      </c>
      <c r="AB11" s="133">
        <v>99999999</v>
      </c>
      <c r="AC11" s="133">
        <v>10386</v>
      </c>
      <c r="AD11" s="133">
        <v>5446</v>
      </c>
      <c r="AE11" s="133">
        <v>132447</v>
      </c>
      <c r="AF11" s="132">
        <v>16962</v>
      </c>
      <c r="AG11" s="132">
        <v>1</v>
      </c>
      <c r="AH11" s="132">
        <v>0</v>
      </c>
      <c r="AI11" s="132" t="s">
        <v>52</v>
      </c>
      <c r="AJ11" s="132" t="s">
        <v>273</v>
      </c>
      <c r="AK11" s="133">
        <v>5</v>
      </c>
      <c r="AL11" s="133">
        <v>5</v>
      </c>
      <c r="AM11" s="106" t="s">
        <v>223</v>
      </c>
      <c r="AN11" s="10">
        <v>63515.24</v>
      </c>
      <c r="AO11" s="10">
        <v>99999999.989999995</v>
      </c>
      <c r="AP11" s="10">
        <v>117942.15</v>
      </c>
      <c r="AQ11" s="10">
        <v>99999999</v>
      </c>
      <c r="AR11" s="10">
        <v>6439.1</v>
      </c>
      <c r="AS11" s="10">
        <v>99999999.989999995</v>
      </c>
      <c r="AT11" s="10">
        <v>114392.75</v>
      </c>
      <c r="AU11" s="10">
        <v>37175.5</v>
      </c>
      <c r="AV11" s="23">
        <v>1</v>
      </c>
      <c r="AW11" s="23">
        <v>0</v>
      </c>
      <c r="AX11" s="23" t="s">
        <v>54</v>
      </c>
      <c r="AY11" s="23" t="s">
        <v>52</v>
      </c>
      <c r="AZ11" s="120" t="s">
        <v>55</v>
      </c>
      <c r="BA11" s="8">
        <v>4</v>
      </c>
      <c r="BB11" s="8">
        <v>5</v>
      </c>
      <c r="BC11" s="9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8"/>
      <c r="BQ11" s="8"/>
      <c r="BR11" s="9" t="s">
        <v>57</v>
      </c>
      <c r="BS11" s="9"/>
      <c r="BT11" s="101">
        <v>44004</v>
      </c>
    </row>
    <row r="12" spans="1:72" x14ac:dyDescent="0.3">
      <c r="A12">
        <v>11</v>
      </c>
      <c r="B12" s="26">
        <v>43959</v>
      </c>
      <c r="C12" s="4">
        <v>32</v>
      </c>
      <c r="D12" s="4" t="s">
        <v>52</v>
      </c>
      <c r="E12" s="4">
        <v>182</v>
      </c>
      <c r="F12" s="4">
        <v>90</v>
      </c>
      <c r="G12" s="46">
        <f t="shared" si="0"/>
        <v>27.170631566235961</v>
      </c>
      <c r="H12" s="4">
        <v>148</v>
      </c>
      <c r="I12" s="4">
        <v>135</v>
      </c>
      <c r="J12" s="4">
        <v>10</v>
      </c>
      <c r="K12" s="4">
        <v>120</v>
      </c>
      <c r="L12" s="43">
        <v>1860</v>
      </c>
      <c r="M12" s="6" t="s">
        <v>53</v>
      </c>
      <c r="N12" s="12">
        <v>98.81</v>
      </c>
      <c r="O12" s="12">
        <v>77.56</v>
      </c>
      <c r="P12" s="12">
        <v>27.87</v>
      </c>
      <c r="Q12" s="12">
        <v>53.15</v>
      </c>
      <c r="R12" s="12">
        <v>66.83</v>
      </c>
      <c r="S12" s="12">
        <v>30.52</v>
      </c>
      <c r="T12" s="12">
        <v>40.53</v>
      </c>
      <c r="U12" s="14">
        <f t="shared" si="1"/>
        <v>46.632143567006473</v>
      </c>
      <c r="V12" s="47">
        <v>0</v>
      </c>
      <c r="W12" s="39">
        <v>0</v>
      </c>
      <c r="X12" s="127" t="s">
        <v>173</v>
      </c>
      <c r="Y12" s="127">
        <v>3904</v>
      </c>
      <c r="Z12" s="127">
        <v>13045</v>
      </c>
      <c r="AA12" s="127">
        <v>4631</v>
      </c>
      <c r="AB12" s="127">
        <v>4559</v>
      </c>
      <c r="AC12" s="127">
        <v>979</v>
      </c>
      <c r="AD12" s="127">
        <v>16126</v>
      </c>
      <c r="AE12" s="127">
        <v>4503</v>
      </c>
      <c r="AF12" s="105">
        <f>7/(1/Y12+1/Z12+1/AA12+1/AB12+1/AC12+1/AD12+1/AE12)</f>
        <v>3375.7325572879968</v>
      </c>
      <c r="AG12" s="104">
        <v>1</v>
      </c>
      <c r="AH12" s="104">
        <v>0</v>
      </c>
      <c r="AI12" s="104" t="s">
        <v>52</v>
      </c>
      <c r="AJ12" s="104" t="s">
        <v>192</v>
      </c>
      <c r="AK12" s="128">
        <v>5</v>
      </c>
      <c r="AL12" s="128">
        <v>5</v>
      </c>
      <c r="AM12" s="106"/>
      <c r="AN12" s="10">
        <v>1454</v>
      </c>
      <c r="AO12" s="10">
        <v>304</v>
      </c>
      <c r="AP12" s="10">
        <v>125</v>
      </c>
      <c r="AQ12" s="10">
        <v>430</v>
      </c>
      <c r="AR12" s="10">
        <v>1297</v>
      </c>
      <c r="AS12" s="10">
        <v>911</v>
      </c>
      <c r="AT12" s="10">
        <v>1172</v>
      </c>
      <c r="AU12" s="10">
        <f>7/((1/AN12)+(1/AO12)+(1/AP12)+(1/AQ12)+(1/AR12)+(1/AS12)+(1/AT12))</f>
        <v>411.16585071616129</v>
      </c>
      <c r="AV12" s="23">
        <v>1</v>
      </c>
      <c r="AW12" s="23">
        <v>0</v>
      </c>
      <c r="AX12" s="23" t="s">
        <v>54</v>
      </c>
      <c r="AY12" s="23" t="s">
        <v>52</v>
      </c>
      <c r="AZ12" s="120" t="s">
        <v>55</v>
      </c>
      <c r="BA12" s="8">
        <v>4</v>
      </c>
      <c r="BB12" s="8">
        <v>4</v>
      </c>
      <c r="BC12" s="9" t="s">
        <v>68</v>
      </c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8"/>
      <c r="BQ12" s="8"/>
      <c r="BR12" s="9" t="s">
        <v>69</v>
      </c>
      <c r="BS12" s="9"/>
      <c r="BT12" s="101">
        <v>43976</v>
      </c>
    </row>
    <row r="13" spans="1:72" x14ac:dyDescent="0.3">
      <c r="A13">
        <v>12</v>
      </c>
      <c r="B13" s="26">
        <v>43959</v>
      </c>
      <c r="C13" s="4">
        <v>35</v>
      </c>
      <c r="D13" s="4" t="s">
        <v>52</v>
      </c>
      <c r="E13" s="4">
        <v>170</v>
      </c>
      <c r="F13" s="4">
        <v>62</v>
      </c>
      <c r="G13" s="46">
        <f t="shared" si="0"/>
        <v>21.453287197231838</v>
      </c>
      <c r="H13" s="4">
        <v>126</v>
      </c>
      <c r="I13" s="4">
        <v>120</v>
      </c>
      <c r="J13" s="4">
        <v>6</v>
      </c>
      <c r="K13" s="4">
        <v>104</v>
      </c>
      <c r="L13" s="43">
        <v>1860</v>
      </c>
      <c r="M13" s="6" t="s">
        <v>53</v>
      </c>
      <c r="N13" s="6">
        <v>162</v>
      </c>
      <c r="O13" s="6">
        <v>304</v>
      </c>
      <c r="P13" s="6">
        <v>379</v>
      </c>
      <c r="Q13" s="6">
        <v>623</v>
      </c>
      <c r="R13" s="12">
        <v>71.5</v>
      </c>
      <c r="S13" s="6">
        <v>141</v>
      </c>
      <c r="T13" s="6">
        <v>275</v>
      </c>
      <c r="U13" s="15">
        <f t="shared" si="1"/>
        <v>182.19417257995622</v>
      </c>
      <c r="V13" s="49">
        <v>1</v>
      </c>
      <c r="W13" s="39">
        <v>0</v>
      </c>
      <c r="X13" s="128"/>
      <c r="Y13" s="128"/>
      <c r="Z13" s="128"/>
      <c r="AA13" s="128"/>
      <c r="AB13" s="128"/>
      <c r="AC13" s="128"/>
      <c r="AD13" s="128"/>
      <c r="AE13" s="128"/>
      <c r="AF13" s="104"/>
      <c r="AG13" s="104"/>
      <c r="AH13" s="104"/>
      <c r="AI13" s="104"/>
      <c r="AJ13" s="104"/>
      <c r="AK13" s="128"/>
      <c r="AL13" s="128"/>
      <c r="AM13" s="106"/>
      <c r="AN13" s="10">
        <v>43783</v>
      </c>
      <c r="AO13" s="10">
        <v>45135</v>
      </c>
      <c r="AP13" s="10">
        <v>18215</v>
      </c>
      <c r="AQ13" s="10">
        <v>6454</v>
      </c>
      <c r="AR13" s="10">
        <v>2039</v>
      </c>
      <c r="AS13" s="10">
        <v>7391</v>
      </c>
      <c r="AT13" s="10">
        <v>48154</v>
      </c>
      <c r="AU13" s="10">
        <v>77884</v>
      </c>
      <c r="AV13" s="23">
        <v>1</v>
      </c>
      <c r="AW13" s="23">
        <v>0</v>
      </c>
      <c r="AX13" s="23" t="s">
        <v>54</v>
      </c>
      <c r="AY13" s="23" t="s">
        <v>52</v>
      </c>
      <c r="AZ13" s="120" t="s">
        <v>55</v>
      </c>
      <c r="BA13" s="8">
        <v>4</v>
      </c>
      <c r="BB13" s="8">
        <v>4</v>
      </c>
      <c r="BC13" s="9" t="s">
        <v>70</v>
      </c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8"/>
      <c r="BQ13" s="8"/>
      <c r="BR13" s="9" t="s">
        <v>69</v>
      </c>
      <c r="BS13" s="9"/>
      <c r="BT13" s="100"/>
    </row>
    <row r="14" spans="1:72" x14ac:dyDescent="0.3">
      <c r="A14">
        <v>13</v>
      </c>
      <c r="B14" s="26">
        <v>43959</v>
      </c>
      <c r="C14" s="4">
        <v>31</v>
      </c>
      <c r="D14" s="4" t="s">
        <v>58</v>
      </c>
      <c r="E14" s="4">
        <v>163</v>
      </c>
      <c r="F14" s="4">
        <v>58</v>
      </c>
      <c r="G14" s="46">
        <f t="shared" si="0"/>
        <v>21.829952199932254</v>
      </c>
      <c r="H14" s="4">
        <v>121</v>
      </c>
      <c r="I14" s="4">
        <v>115</v>
      </c>
      <c r="J14" s="4">
        <v>3</v>
      </c>
      <c r="K14" s="4">
        <v>100</v>
      </c>
      <c r="L14" s="43" t="s">
        <v>59</v>
      </c>
      <c r="M14" s="6" t="s">
        <v>53</v>
      </c>
      <c r="N14" s="6">
        <v>1877</v>
      </c>
      <c r="O14" s="6">
        <v>3064</v>
      </c>
      <c r="P14" s="6">
        <v>1380</v>
      </c>
      <c r="Q14" s="6">
        <v>1335</v>
      </c>
      <c r="R14" s="6">
        <v>574</v>
      </c>
      <c r="S14" s="6">
        <v>810</v>
      </c>
      <c r="T14" s="6">
        <v>2292</v>
      </c>
      <c r="U14" s="15">
        <f t="shared" si="1"/>
        <v>1218.2672885589307</v>
      </c>
      <c r="V14" s="49">
        <v>1</v>
      </c>
      <c r="W14" s="39">
        <v>0</v>
      </c>
      <c r="X14" s="133" t="s">
        <v>235</v>
      </c>
      <c r="Y14" s="133">
        <v>28214</v>
      </c>
      <c r="Z14" s="133">
        <v>10971</v>
      </c>
      <c r="AA14" s="133">
        <v>9756</v>
      </c>
      <c r="AB14" s="133">
        <v>20018</v>
      </c>
      <c r="AC14" s="133">
        <v>2287</v>
      </c>
      <c r="AD14" s="133">
        <v>99999999</v>
      </c>
      <c r="AE14" s="133">
        <v>20762</v>
      </c>
      <c r="AF14" s="132">
        <v>9158</v>
      </c>
      <c r="AG14" s="132">
        <v>1</v>
      </c>
      <c r="AH14" s="132">
        <v>0</v>
      </c>
      <c r="AI14" s="132" t="s">
        <v>52</v>
      </c>
      <c r="AJ14" s="132" t="s">
        <v>274</v>
      </c>
      <c r="AK14" s="133">
        <v>4</v>
      </c>
      <c r="AL14" s="133">
        <v>3.5</v>
      </c>
      <c r="AM14" s="106" t="s">
        <v>238</v>
      </c>
      <c r="AN14" s="10">
        <v>25913</v>
      </c>
      <c r="AO14" s="10">
        <v>10208</v>
      </c>
      <c r="AP14" s="10">
        <v>30872</v>
      </c>
      <c r="AQ14" s="10">
        <v>15709</v>
      </c>
      <c r="AR14" s="10">
        <v>1199</v>
      </c>
      <c r="AS14" s="10">
        <v>53426</v>
      </c>
      <c r="AT14" s="10">
        <v>99999999.989999995</v>
      </c>
      <c r="AU14" s="10">
        <v>6451</v>
      </c>
      <c r="AV14" s="23">
        <v>1</v>
      </c>
      <c r="AW14" s="23">
        <v>0</v>
      </c>
      <c r="AX14" s="23" t="s">
        <v>54</v>
      </c>
      <c r="AY14" s="23" t="s">
        <v>52</v>
      </c>
      <c r="AZ14" s="120" t="s">
        <v>55</v>
      </c>
      <c r="BA14" s="8">
        <v>3</v>
      </c>
      <c r="BB14" s="8">
        <v>4</v>
      </c>
      <c r="BC14" s="9" t="s">
        <v>71</v>
      </c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8"/>
      <c r="BQ14" s="8"/>
      <c r="BR14" s="9" t="s">
        <v>69</v>
      </c>
      <c r="BS14" s="9"/>
      <c r="BT14" s="100"/>
    </row>
    <row r="15" spans="1:72" x14ac:dyDescent="0.3">
      <c r="A15">
        <v>14</v>
      </c>
      <c r="B15" s="26">
        <v>43960</v>
      </c>
      <c r="C15" s="4">
        <v>29</v>
      </c>
      <c r="D15" s="4" t="s">
        <v>58</v>
      </c>
      <c r="E15" s="4">
        <v>164</v>
      </c>
      <c r="F15" s="4">
        <v>54</v>
      </c>
      <c r="G15" s="46">
        <f t="shared" si="0"/>
        <v>20.077334919690664</v>
      </c>
      <c r="H15" s="4">
        <v>115</v>
      </c>
      <c r="I15" s="4">
        <v>114</v>
      </c>
      <c r="J15" s="53" t="s">
        <v>64</v>
      </c>
      <c r="K15" s="4">
        <v>90</v>
      </c>
      <c r="L15" s="43" t="s">
        <v>59</v>
      </c>
      <c r="M15" s="6" t="s">
        <v>53</v>
      </c>
      <c r="N15" s="6">
        <v>1395</v>
      </c>
      <c r="O15" s="6">
        <v>409</v>
      </c>
      <c r="P15" s="6">
        <v>665</v>
      </c>
      <c r="Q15" s="6">
        <v>696</v>
      </c>
      <c r="R15" s="6">
        <v>611</v>
      </c>
      <c r="S15" s="6">
        <v>372</v>
      </c>
      <c r="T15" s="6">
        <v>526</v>
      </c>
      <c r="U15" s="15">
        <f t="shared" si="1"/>
        <v>567.79705274704486</v>
      </c>
      <c r="V15" s="49">
        <v>1</v>
      </c>
      <c r="W15" s="39">
        <v>0</v>
      </c>
      <c r="X15" s="133" t="s">
        <v>235</v>
      </c>
      <c r="Y15" s="133">
        <v>25715.66</v>
      </c>
      <c r="Z15" s="133">
        <v>15599.62</v>
      </c>
      <c r="AA15" s="133">
        <v>28520.74</v>
      </c>
      <c r="AB15" s="133">
        <v>17360</v>
      </c>
      <c r="AC15" s="133">
        <v>1692</v>
      </c>
      <c r="AD15" s="133">
        <v>32082</v>
      </c>
      <c r="AE15" s="133">
        <v>60344</v>
      </c>
      <c r="AF15" s="132">
        <v>8390</v>
      </c>
      <c r="AG15" s="132">
        <v>1</v>
      </c>
      <c r="AH15" s="132">
        <v>0</v>
      </c>
      <c r="AI15" s="132" t="s">
        <v>52</v>
      </c>
      <c r="AJ15" s="132" t="s">
        <v>275</v>
      </c>
      <c r="AK15" s="133">
        <v>4</v>
      </c>
      <c r="AL15" s="133">
        <v>4</v>
      </c>
      <c r="AM15" s="106"/>
      <c r="AN15" s="10">
        <v>49093</v>
      </c>
      <c r="AO15" s="10">
        <v>10763</v>
      </c>
      <c r="AP15" s="10">
        <v>7802</v>
      </c>
      <c r="AQ15" s="10">
        <v>2499</v>
      </c>
      <c r="AR15" s="10">
        <v>1091</v>
      </c>
      <c r="AS15" s="10">
        <v>68742</v>
      </c>
      <c r="AT15" s="10">
        <v>24053</v>
      </c>
      <c r="AU15" s="10">
        <v>4337</v>
      </c>
      <c r="AV15" s="23">
        <v>1</v>
      </c>
      <c r="AW15" s="23">
        <v>0</v>
      </c>
      <c r="AX15" s="23" t="s">
        <v>54</v>
      </c>
      <c r="AY15" s="23" t="s">
        <v>52</v>
      </c>
      <c r="AZ15" s="120" t="s">
        <v>55</v>
      </c>
      <c r="BA15" s="8">
        <v>3</v>
      </c>
      <c r="BB15" s="8">
        <v>5</v>
      </c>
      <c r="BC15" s="9" t="s">
        <v>72</v>
      </c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8"/>
      <c r="BQ15" s="8"/>
      <c r="BR15" s="9" t="s">
        <v>69</v>
      </c>
      <c r="BS15" s="9"/>
      <c r="BT15" s="100"/>
    </row>
    <row r="16" spans="1:72" x14ac:dyDescent="0.3">
      <c r="A16">
        <v>15</v>
      </c>
      <c r="B16" s="26">
        <v>43961</v>
      </c>
      <c r="C16" s="4">
        <v>33</v>
      </c>
      <c r="D16" s="4" t="s">
        <v>52</v>
      </c>
      <c r="E16" s="4">
        <v>178</v>
      </c>
      <c r="F16" s="4">
        <v>74</v>
      </c>
      <c r="G16" s="46">
        <f t="shared" si="0"/>
        <v>23.355636914530994</v>
      </c>
      <c r="H16" s="4">
        <v>132</v>
      </c>
      <c r="I16" s="4">
        <v>130</v>
      </c>
      <c r="J16" s="4">
        <v>6</v>
      </c>
      <c r="K16" s="4">
        <v>105</v>
      </c>
      <c r="L16" s="43">
        <v>8210</v>
      </c>
      <c r="M16" s="6" t="s">
        <v>53</v>
      </c>
      <c r="N16" s="6">
        <v>777.56</v>
      </c>
      <c r="O16" s="6">
        <v>369.77</v>
      </c>
      <c r="P16" s="6">
        <v>490.08</v>
      </c>
      <c r="Q16" s="6">
        <v>234.05</v>
      </c>
      <c r="R16" s="6">
        <v>367.66</v>
      </c>
      <c r="S16" s="6">
        <v>443.08</v>
      </c>
      <c r="T16" s="6">
        <v>692.2</v>
      </c>
      <c r="U16" s="15">
        <f t="shared" si="1"/>
        <v>418.53425352093262</v>
      </c>
      <c r="V16" s="49">
        <v>1</v>
      </c>
      <c r="W16" s="39">
        <v>0</v>
      </c>
      <c r="X16" s="133" t="s">
        <v>231</v>
      </c>
      <c r="Y16" s="133">
        <v>9999999</v>
      </c>
      <c r="Z16" s="133">
        <v>99999999</v>
      </c>
      <c r="AA16" s="133">
        <v>24424</v>
      </c>
      <c r="AB16" s="133">
        <v>19822</v>
      </c>
      <c r="AC16" s="133">
        <v>2748</v>
      </c>
      <c r="AD16" s="133">
        <v>9921</v>
      </c>
      <c r="AE16" s="133">
        <v>57569</v>
      </c>
      <c r="AF16" s="132">
        <v>12207</v>
      </c>
      <c r="AG16" s="132">
        <v>1</v>
      </c>
      <c r="AH16" s="132">
        <v>0</v>
      </c>
      <c r="AI16" s="132" t="s">
        <v>52</v>
      </c>
      <c r="AJ16" s="132" t="s">
        <v>275</v>
      </c>
      <c r="AK16" s="133">
        <v>5</v>
      </c>
      <c r="AL16" s="133">
        <v>4</v>
      </c>
      <c r="AM16" s="106"/>
      <c r="AN16" s="10">
        <v>2508.4</v>
      </c>
      <c r="AO16" s="10">
        <v>3460.08</v>
      </c>
      <c r="AP16" s="10">
        <v>2467.79</v>
      </c>
      <c r="AQ16" s="10">
        <v>4767.99</v>
      </c>
      <c r="AR16" s="10">
        <v>2598.6999999999998</v>
      </c>
      <c r="AS16" s="10">
        <v>3244.5</v>
      </c>
      <c r="AT16" s="10">
        <v>1497.24</v>
      </c>
      <c r="AU16" s="10">
        <v>2628.08</v>
      </c>
      <c r="AV16" s="23">
        <v>1</v>
      </c>
      <c r="AW16" s="23">
        <v>0</v>
      </c>
      <c r="AX16" s="23" t="s">
        <v>54</v>
      </c>
      <c r="AY16" s="23" t="s">
        <v>52</v>
      </c>
      <c r="AZ16" s="120" t="s">
        <v>55</v>
      </c>
      <c r="BA16" s="8">
        <v>4</v>
      </c>
      <c r="BB16" s="8">
        <v>5</v>
      </c>
      <c r="BC16" s="9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8"/>
      <c r="BQ16" s="8"/>
      <c r="BR16" s="9" t="s">
        <v>57</v>
      </c>
      <c r="BS16" s="9"/>
      <c r="BT16" s="100"/>
    </row>
    <row r="17" spans="1:72" s="66" customFormat="1" x14ac:dyDescent="0.3">
      <c r="A17" s="20">
        <v>18</v>
      </c>
      <c r="B17" s="27">
        <v>43962</v>
      </c>
      <c r="C17" s="4">
        <v>55</v>
      </c>
      <c r="D17" s="4" t="s">
        <v>58</v>
      </c>
      <c r="E17" s="4">
        <v>163</v>
      </c>
      <c r="F17" s="4">
        <v>67.7</v>
      </c>
      <c r="G17" s="46">
        <f t="shared" si="0"/>
        <v>25.48082351612782</v>
      </c>
      <c r="H17" s="4">
        <v>116</v>
      </c>
      <c r="I17" s="4">
        <v>110</v>
      </c>
      <c r="J17" s="53" t="s">
        <v>64</v>
      </c>
      <c r="K17" s="4">
        <v>90</v>
      </c>
      <c r="L17" s="61" t="s">
        <v>73</v>
      </c>
      <c r="M17" s="6" t="s">
        <v>53</v>
      </c>
      <c r="N17" s="6">
        <v>134</v>
      </c>
      <c r="O17" s="12">
        <v>48</v>
      </c>
      <c r="P17" s="6">
        <v>132</v>
      </c>
      <c r="Q17" s="6">
        <v>139</v>
      </c>
      <c r="R17" s="12">
        <v>43</v>
      </c>
      <c r="S17" s="6">
        <v>70.19</v>
      </c>
      <c r="T17" s="6">
        <v>138</v>
      </c>
      <c r="U17" s="12">
        <v>79.900000000000006</v>
      </c>
      <c r="V17" s="47">
        <v>0</v>
      </c>
      <c r="W17" s="39">
        <v>1</v>
      </c>
      <c r="X17" s="128"/>
      <c r="Y17" s="128"/>
      <c r="Z17" s="128"/>
      <c r="AA17" s="128"/>
      <c r="AB17" s="128"/>
      <c r="AC17" s="128"/>
      <c r="AD17" s="128"/>
      <c r="AE17" s="128"/>
      <c r="AF17" s="104"/>
      <c r="AG17" s="104"/>
      <c r="AH17" s="104"/>
      <c r="AI17" s="104"/>
      <c r="AJ17" s="104"/>
      <c r="AK17" s="128"/>
      <c r="AL17" s="128"/>
      <c r="AM17" s="106"/>
      <c r="AN17" s="10">
        <v>6302.81</v>
      </c>
      <c r="AO17" s="10">
        <v>4167.24</v>
      </c>
      <c r="AP17" s="10">
        <v>3221.63</v>
      </c>
      <c r="AQ17" s="10">
        <v>4757.16</v>
      </c>
      <c r="AR17" s="10">
        <v>619.17999999999995</v>
      </c>
      <c r="AS17" s="10">
        <v>2008.13</v>
      </c>
      <c r="AT17" s="10">
        <v>15225.4</v>
      </c>
      <c r="AU17" s="10">
        <v>2259.58</v>
      </c>
      <c r="AV17" s="23">
        <v>1</v>
      </c>
      <c r="AW17" s="23">
        <v>0</v>
      </c>
      <c r="AX17" s="23" t="s">
        <v>54</v>
      </c>
      <c r="AY17" s="23" t="s">
        <v>52</v>
      </c>
      <c r="AZ17" s="120" t="s">
        <v>55</v>
      </c>
      <c r="BA17" s="8">
        <v>3</v>
      </c>
      <c r="BB17" s="8">
        <v>4</v>
      </c>
      <c r="BC17" s="9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8"/>
      <c r="BQ17" s="8"/>
      <c r="BR17" s="9" t="s">
        <v>57</v>
      </c>
      <c r="BS17" s="9"/>
      <c r="BT17" s="100"/>
    </row>
    <row r="18" spans="1:72" x14ac:dyDescent="0.3">
      <c r="A18">
        <v>17</v>
      </c>
      <c r="B18" s="26">
        <v>43962</v>
      </c>
      <c r="C18" s="4">
        <v>46</v>
      </c>
      <c r="D18" s="4" t="s">
        <v>52</v>
      </c>
      <c r="E18" s="4">
        <v>178</v>
      </c>
      <c r="F18" s="4">
        <v>75</v>
      </c>
      <c r="G18" s="46">
        <f t="shared" si="0"/>
        <v>23.671253629592222</v>
      </c>
      <c r="H18" s="4">
        <v>133</v>
      </c>
      <c r="I18" s="4">
        <v>126</v>
      </c>
      <c r="J18" s="4">
        <v>6</v>
      </c>
      <c r="K18" s="4">
        <v>105</v>
      </c>
      <c r="L18" s="43" t="s">
        <v>59</v>
      </c>
      <c r="M18" s="6" t="s">
        <v>53</v>
      </c>
      <c r="N18" s="6">
        <v>161.69</v>
      </c>
      <c r="O18" s="6">
        <v>134.29</v>
      </c>
      <c r="P18" s="6">
        <v>184.13</v>
      </c>
      <c r="Q18" s="12">
        <v>84.57</v>
      </c>
      <c r="R18" s="6">
        <v>233.69</v>
      </c>
      <c r="S18" s="6">
        <v>138.66999999999999</v>
      </c>
      <c r="T18" s="6">
        <v>270.25</v>
      </c>
      <c r="U18" s="13">
        <f>7/((1/N18)+(1/O18)+(1/P18)+(1/Q18)+(1/R18)+(1/S18)+(1/T18))</f>
        <v>151.91786302347145</v>
      </c>
      <c r="V18" s="49">
        <v>1</v>
      </c>
      <c r="W18" s="39">
        <v>0</v>
      </c>
      <c r="X18" s="133" t="s">
        <v>231</v>
      </c>
      <c r="Y18" s="133">
        <v>24091</v>
      </c>
      <c r="Z18" s="133">
        <v>7167</v>
      </c>
      <c r="AA18" s="133">
        <v>27507</v>
      </c>
      <c r="AB18" s="133">
        <v>8965</v>
      </c>
      <c r="AC18" s="133">
        <v>5159</v>
      </c>
      <c r="AD18" s="133">
        <v>2746</v>
      </c>
      <c r="AE18" s="133">
        <v>315</v>
      </c>
      <c r="AF18" s="132">
        <v>1724</v>
      </c>
      <c r="AG18" s="132">
        <v>1</v>
      </c>
      <c r="AH18" s="132">
        <v>1</v>
      </c>
      <c r="AI18" s="132" t="s">
        <v>52</v>
      </c>
      <c r="AJ18" s="132" t="s">
        <v>290</v>
      </c>
      <c r="AK18" s="133">
        <v>4</v>
      </c>
      <c r="AL18" s="133">
        <v>3.5</v>
      </c>
      <c r="AM18" s="106" t="s">
        <v>238</v>
      </c>
      <c r="AN18" s="10">
        <v>27741.13</v>
      </c>
      <c r="AO18" s="10">
        <v>2729.55</v>
      </c>
      <c r="AP18" s="10">
        <v>6124.81</v>
      </c>
      <c r="AQ18" s="10">
        <v>26406</v>
      </c>
      <c r="AR18" s="10">
        <v>2885.47</v>
      </c>
      <c r="AS18" s="10">
        <v>7134.07</v>
      </c>
      <c r="AT18" s="10">
        <v>99999999.989999995</v>
      </c>
      <c r="AU18" s="10">
        <v>6420.29</v>
      </c>
      <c r="AV18" s="23">
        <v>1</v>
      </c>
      <c r="AW18" s="23">
        <v>0</v>
      </c>
      <c r="AX18" s="23" t="s">
        <v>54</v>
      </c>
      <c r="AY18" s="23" t="s">
        <v>52</v>
      </c>
      <c r="AZ18" s="120" t="s">
        <v>55</v>
      </c>
      <c r="BA18" s="8">
        <v>4</v>
      </c>
      <c r="BB18" s="8">
        <v>4</v>
      </c>
      <c r="BC18" s="9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8"/>
      <c r="BQ18" s="8"/>
      <c r="BR18" s="9" t="s">
        <v>57</v>
      </c>
      <c r="BS18" s="9"/>
      <c r="BT18" s="100"/>
    </row>
    <row r="19" spans="1:72" x14ac:dyDescent="0.3">
      <c r="A19">
        <v>20</v>
      </c>
      <c r="B19" s="26">
        <v>43962</v>
      </c>
      <c r="C19" s="4">
        <v>29</v>
      </c>
      <c r="D19" s="4" t="s">
        <v>58</v>
      </c>
      <c r="E19" s="4">
        <v>167</v>
      </c>
      <c r="F19" s="4">
        <v>58</v>
      </c>
      <c r="G19" s="46">
        <f t="shared" si="0"/>
        <v>20.796729893506402</v>
      </c>
      <c r="H19" s="4">
        <v>116</v>
      </c>
      <c r="I19" s="4">
        <v>110</v>
      </c>
      <c r="J19" s="53" t="s">
        <v>64</v>
      </c>
      <c r="K19" s="4">
        <v>97.5</v>
      </c>
      <c r="L19" s="43" t="s">
        <v>59</v>
      </c>
      <c r="M19" s="6" t="s">
        <v>53</v>
      </c>
      <c r="N19" s="12">
        <v>48.58</v>
      </c>
      <c r="O19" s="12">
        <v>74.099999999999994</v>
      </c>
      <c r="P19" s="12">
        <v>41.21</v>
      </c>
      <c r="Q19" s="12">
        <v>40.9</v>
      </c>
      <c r="R19" s="12">
        <v>25.78</v>
      </c>
      <c r="S19" s="12">
        <v>39.85</v>
      </c>
      <c r="T19" s="12">
        <v>52.25</v>
      </c>
      <c r="U19" s="14">
        <v>42.22</v>
      </c>
      <c r="V19" s="47">
        <v>0</v>
      </c>
      <c r="W19" s="39">
        <v>1</v>
      </c>
      <c r="X19" s="133" t="s">
        <v>235</v>
      </c>
      <c r="Y19" s="133">
        <v>8540.27</v>
      </c>
      <c r="Z19" s="133">
        <v>8631.06</v>
      </c>
      <c r="AA19" s="133">
        <v>14614.33</v>
      </c>
      <c r="AB19" s="133">
        <v>10058.66</v>
      </c>
      <c r="AC19" s="133">
        <v>4450</v>
      </c>
      <c r="AD19" s="133">
        <v>183.97</v>
      </c>
      <c r="AE19" s="133">
        <v>139.93</v>
      </c>
      <c r="AF19" s="132">
        <v>530</v>
      </c>
      <c r="AG19" s="132">
        <v>1</v>
      </c>
      <c r="AH19" s="132">
        <v>0</v>
      </c>
      <c r="AI19" s="132" t="s">
        <v>52</v>
      </c>
      <c r="AJ19" s="132" t="s">
        <v>249</v>
      </c>
      <c r="AK19" s="133">
        <v>3</v>
      </c>
      <c r="AL19" s="133">
        <v>3</v>
      </c>
      <c r="AM19" s="106" t="s">
        <v>252</v>
      </c>
      <c r="AN19" s="10">
        <v>22803.759999999998</v>
      </c>
      <c r="AO19" s="10">
        <v>51519.13</v>
      </c>
      <c r="AP19" s="10">
        <v>99999999.989999995</v>
      </c>
      <c r="AQ19" s="10">
        <v>4387.1000000000004</v>
      </c>
      <c r="AR19" s="10">
        <v>1934.46</v>
      </c>
      <c r="AS19" s="10">
        <v>99999999.989999995</v>
      </c>
      <c r="AT19" s="10">
        <v>85100.67</v>
      </c>
      <c r="AU19" s="10">
        <v>8537.48</v>
      </c>
      <c r="AV19" s="23">
        <v>1</v>
      </c>
      <c r="AW19" s="23">
        <v>0</v>
      </c>
      <c r="AX19" s="23" t="s">
        <v>54</v>
      </c>
      <c r="AY19" s="23" t="s">
        <v>52</v>
      </c>
      <c r="AZ19" s="120" t="s">
        <v>55</v>
      </c>
      <c r="BA19" s="8">
        <v>2</v>
      </c>
      <c r="BB19" s="8">
        <v>3</v>
      </c>
      <c r="BC19" s="9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8"/>
      <c r="BQ19" s="8"/>
      <c r="BR19" s="9" t="s">
        <v>57</v>
      </c>
      <c r="BS19" s="9"/>
      <c r="BT19" s="100"/>
    </row>
    <row r="20" spans="1:72" x14ac:dyDescent="0.3">
      <c r="A20">
        <v>21</v>
      </c>
      <c r="B20" s="26">
        <v>43964</v>
      </c>
      <c r="C20" s="4">
        <v>37</v>
      </c>
      <c r="D20" s="4" t="s">
        <v>52</v>
      </c>
      <c r="E20" s="4">
        <v>178</v>
      </c>
      <c r="F20" s="4">
        <v>72.7</v>
      </c>
      <c r="G20" s="46">
        <f t="shared" si="0"/>
        <v>22.945335184951396</v>
      </c>
      <c r="H20" s="4">
        <v>126</v>
      </c>
      <c r="I20" s="4">
        <v>115</v>
      </c>
      <c r="J20" s="4">
        <v>3</v>
      </c>
      <c r="K20" s="4">
        <v>95</v>
      </c>
      <c r="L20" s="43">
        <v>8210</v>
      </c>
      <c r="M20" s="6" t="s">
        <v>53</v>
      </c>
      <c r="N20" s="6">
        <v>432.84</v>
      </c>
      <c r="O20" s="6">
        <v>321.20999999999998</v>
      </c>
      <c r="P20" s="6">
        <v>238.19</v>
      </c>
      <c r="Q20" s="6">
        <v>155.21</v>
      </c>
      <c r="R20" s="6">
        <v>183.96</v>
      </c>
      <c r="S20" s="6">
        <v>120.35</v>
      </c>
      <c r="T20" s="6">
        <v>180.16</v>
      </c>
      <c r="U20" s="13">
        <v>197.96</v>
      </c>
      <c r="V20" s="49">
        <v>1</v>
      </c>
      <c r="W20" s="21">
        <v>0</v>
      </c>
      <c r="X20" s="127" t="s">
        <v>235</v>
      </c>
      <c r="Y20" s="127">
        <v>11869</v>
      </c>
      <c r="Z20" s="127">
        <v>8666</v>
      </c>
      <c r="AA20" s="127">
        <v>3896</v>
      </c>
      <c r="AB20" s="127">
        <v>3330</v>
      </c>
      <c r="AC20" s="127">
        <v>641</v>
      </c>
      <c r="AD20" s="127">
        <v>7430</v>
      </c>
      <c r="AE20" s="127">
        <v>16987</v>
      </c>
      <c r="AF20" s="82">
        <v>2787</v>
      </c>
      <c r="AG20" s="105">
        <v>1</v>
      </c>
      <c r="AH20" s="105">
        <v>0</v>
      </c>
      <c r="AI20" s="105" t="s">
        <v>52</v>
      </c>
      <c r="AJ20" s="105" t="s">
        <v>249</v>
      </c>
      <c r="AK20" s="127">
        <v>5</v>
      </c>
      <c r="AL20" s="127">
        <v>5</v>
      </c>
      <c r="AM20" s="107"/>
      <c r="AN20" s="10">
        <v>49760.84</v>
      </c>
      <c r="AO20" s="10">
        <v>999.99</v>
      </c>
      <c r="AP20" s="10">
        <v>15234.81</v>
      </c>
      <c r="AQ20" s="10">
        <v>44310.55</v>
      </c>
      <c r="AR20" s="10">
        <v>659.05</v>
      </c>
      <c r="AS20" s="10">
        <v>6057.76</v>
      </c>
      <c r="AT20" s="10">
        <v>99999999.989999995</v>
      </c>
      <c r="AU20" s="10">
        <v>2508.02</v>
      </c>
      <c r="AV20" s="23">
        <v>1</v>
      </c>
      <c r="AW20" s="23">
        <v>0</v>
      </c>
      <c r="AX20" s="23" t="s">
        <v>54</v>
      </c>
      <c r="AY20" s="23" t="s">
        <v>52</v>
      </c>
      <c r="AZ20" s="120" t="s">
        <v>55</v>
      </c>
      <c r="BA20" s="8">
        <v>3</v>
      </c>
      <c r="BB20" s="8">
        <v>5</v>
      </c>
      <c r="BC20" s="9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8"/>
      <c r="BQ20" s="8"/>
      <c r="BR20" s="9" t="s">
        <v>57</v>
      </c>
      <c r="BS20" s="9"/>
      <c r="BT20" s="100"/>
    </row>
    <row r="21" spans="1:72" x14ac:dyDescent="0.3">
      <c r="A21">
        <v>22</v>
      </c>
      <c r="B21" s="26">
        <v>43964</v>
      </c>
      <c r="C21" s="4">
        <v>34</v>
      </c>
      <c r="D21" s="4" t="s">
        <v>58</v>
      </c>
      <c r="E21" s="4">
        <v>168</v>
      </c>
      <c r="F21" s="4">
        <v>54</v>
      </c>
      <c r="G21" s="46">
        <f t="shared" si="0"/>
        <v>19.132653061224492</v>
      </c>
      <c r="H21" s="4">
        <v>112</v>
      </c>
      <c r="I21" s="4">
        <v>120</v>
      </c>
      <c r="J21" s="53" t="s">
        <v>64</v>
      </c>
      <c r="K21" s="4">
        <v>100</v>
      </c>
      <c r="L21" s="43" t="s">
        <v>73</v>
      </c>
      <c r="M21" s="6" t="s">
        <v>53</v>
      </c>
      <c r="N21" s="6">
        <v>231.8</v>
      </c>
      <c r="O21" s="6">
        <v>58.85</v>
      </c>
      <c r="P21" s="6">
        <v>242.73</v>
      </c>
      <c r="Q21" s="6">
        <v>126.41</v>
      </c>
      <c r="R21" s="12">
        <v>73</v>
      </c>
      <c r="S21" s="12">
        <v>28</v>
      </c>
      <c r="T21" s="6">
        <v>179</v>
      </c>
      <c r="U21" s="14">
        <v>79</v>
      </c>
      <c r="V21" s="47">
        <v>0</v>
      </c>
      <c r="W21" s="21">
        <v>0</v>
      </c>
      <c r="X21" s="131" t="s">
        <v>235</v>
      </c>
      <c r="Y21" s="131">
        <v>35284</v>
      </c>
      <c r="Z21" s="131">
        <v>8194</v>
      </c>
      <c r="AA21" s="131">
        <v>7749</v>
      </c>
      <c r="AB21" s="131">
        <v>14400</v>
      </c>
      <c r="AC21" s="131">
        <v>2085</v>
      </c>
      <c r="AD21" s="131">
        <v>30413</v>
      </c>
      <c r="AE21" s="143">
        <v>11235</v>
      </c>
      <c r="AF21" s="19">
        <v>7366</v>
      </c>
      <c r="AG21" s="23">
        <v>1</v>
      </c>
      <c r="AH21" s="23">
        <v>0</v>
      </c>
      <c r="AI21" s="23" t="s">
        <v>52</v>
      </c>
      <c r="AJ21" s="23" t="s">
        <v>276</v>
      </c>
      <c r="AK21" s="131">
        <v>3</v>
      </c>
      <c r="AL21" s="131">
        <v>5</v>
      </c>
      <c r="AM21" s="107" t="s">
        <v>256</v>
      </c>
      <c r="AN21" s="10">
        <v>1990.6</v>
      </c>
      <c r="AO21" s="10">
        <v>1322.21</v>
      </c>
      <c r="AP21" s="10">
        <v>1043.29</v>
      </c>
      <c r="AQ21" s="10">
        <v>1479.68</v>
      </c>
      <c r="AR21" s="10">
        <v>859.36</v>
      </c>
      <c r="AS21" s="10">
        <v>2365.5</v>
      </c>
      <c r="AT21" s="10">
        <v>6281.92</v>
      </c>
      <c r="AU21" s="10">
        <v>1509.08</v>
      </c>
      <c r="AV21" s="23">
        <v>1</v>
      </c>
      <c r="AW21" s="23">
        <v>0</v>
      </c>
      <c r="AX21" s="23" t="s">
        <v>54</v>
      </c>
      <c r="AY21" s="23" t="s">
        <v>52</v>
      </c>
      <c r="AZ21" s="120" t="s">
        <v>55</v>
      </c>
      <c r="BA21" s="8">
        <v>3</v>
      </c>
      <c r="BB21" s="8">
        <v>2</v>
      </c>
      <c r="BC21" s="9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8"/>
      <c r="BQ21" s="8"/>
      <c r="BR21" s="9" t="s">
        <v>57</v>
      </c>
      <c r="BS21" s="9"/>
      <c r="BT21" s="100"/>
    </row>
    <row r="22" spans="1:72" x14ac:dyDescent="0.3">
      <c r="A22">
        <v>23</v>
      </c>
      <c r="B22" s="26">
        <v>43965</v>
      </c>
      <c r="C22" s="4">
        <v>40</v>
      </c>
      <c r="D22" s="4" t="s">
        <v>52</v>
      </c>
      <c r="E22" s="4">
        <v>169</v>
      </c>
      <c r="F22" s="4">
        <v>53</v>
      </c>
      <c r="G22" s="46">
        <f t="shared" si="0"/>
        <v>18.556773222226116</v>
      </c>
      <c r="H22" s="4">
        <v>132</v>
      </c>
      <c r="I22" s="4">
        <v>118</v>
      </c>
      <c r="J22" s="4">
        <v>3</v>
      </c>
      <c r="K22" s="4">
        <v>92</v>
      </c>
      <c r="L22" s="43" t="s">
        <v>59</v>
      </c>
      <c r="M22" s="6" t="s">
        <v>53</v>
      </c>
      <c r="N22" s="6">
        <v>980.47</v>
      </c>
      <c r="O22" s="6">
        <v>441.23</v>
      </c>
      <c r="P22" s="6">
        <v>750.38</v>
      </c>
      <c r="Q22" s="6">
        <v>576.82000000000005</v>
      </c>
      <c r="R22" s="6">
        <v>350.82</v>
      </c>
      <c r="S22" s="6">
        <v>643.04</v>
      </c>
      <c r="T22" s="6">
        <v>829.86</v>
      </c>
      <c r="U22" s="13">
        <v>585.05999999999995</v>
      </c>
      <c r="V22" s="49">
        <v>1</v>
      </c>
      <c r="W22" s="21">
        <v>0</v>
      </c>
      <c r="X22" s="127" t="s">
        <v>157</v>
      </c>
      <c r="Y22" s="127">
        <v>47858</v>
      </c>
      <c r="Z22" s="127">
        <v>29915</v>
      </c>
      <c r="AA22" s="127">
        <v>33186</v>
      </c>
      <c r="AB22" s="127">
        <v>23058</v>
      </c>
      <c r="AC22" s="127">
        <v>3676</v>
      </c>
      <c r="AD22" s="127">
        <v>99999999</v>
      </c>
      <c r="AE22" s="127">
        <v>70143</v>
      </c>
      <c r="AF22" s="105">
        <v>16903</v>
      </c>
      <c r="AG22" s="105">
        <v>1</v>
      </c>
      <c r="AH22" s="105">
        <v>1</v>
      </c>
      <c r="AI22" s="105" t="s">
        <v>52</v>
      </c>
      <c r="AJ22" s="105" t="s">
        <v>191</v>
      </c>
      <c r="AK22" s="127">
        <v>4</v>
      </c>
      <c r="AL22" s="127">
        <v>5</v>
      </c>
      <c r="AM22" s="107"/>
      <c r="AN22" s="10">
        <v>44216.95</v>
      </c>
      <c r="AO22" s="10">
        <v>43703.42</v>
      </c>
      <c r="AP22" s="10">
        <v>78311.8</v>
      </c>
      <c r="AQ22" s="10">
        <v>64417.05</v>
      </c>
      <c r="AR22" s="10">
        <v>1885.82</v>
      </c>
      <c r="AS22" s="10">
        <v>42290.21</v>
      </c>
      <c r="AT22" s="10">
        <v>99999999.989999995</v>
      </c>
      <c r="AU22" s="10">
        <v>11167.6</v>
      </c>
      <c r="AV22" s="23">
        <v>1</v>
      </c>
      <c r="AW22" s="23">
        <v>0</v>
      </c>
      <c r="AX22" s="23" t="s">
        <v>54</v>
      </c>
      <c r="AY22" s="23" t="s">
        <v>52</v>
      </c>
      <c r="AZ22" s="120" t="s">
        <v>55</v>
      </c>
      <c r="BA22" s="8">
        <v>4</v>
      </c>
      <c r="BB22" s="8">
        <v>4</v>
      </c>
      <c r="BC22" s="9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Q22" s="8"/>
      <c r="BR22" s="9" t="s">
        <v>57</v>
      </c>
      <c r="BS22" s="9"/>
      <c r="BT22" s="101">
        <v>43979</v>
      </c>
    </row>
    <row r="23" spans="1:72" x14ac:dyDescent="0.3">
      <c r="A23">
        <v>24</v>
      </c>
      <c r="B23" s="26">
        <v>43965</v>
      </c>
      <c r="C23" s="4">
        <v>36</v>
      </c>
      <c r="D23" s="4" t="s">
        <v>52</v>
      </c>
      <c r="E23" s="4">
        <v>178</v>
      </c>
      <c r="F23" s="4">
        <v>83</v>
      </c>
      <c r="G23" s="46">
        <f t="shared" si="0"/>
        <v>26.196187350082059</v>
      </c>
      <c r="H23" s="4">
        <v>135</v>
      </c>
      <c r="I23" s="4">
        <v>124</v>
      </c>
      <c r="J23" s="4">
        <v>7</v>
      </c>
      <c r="K23" s="4">
        <v>115</v>
      </c>
      <c r="L23" s="43">
        <v>8210</v>
      </c>
      <c r="M23" s="6" t="s">
        <v>53</v>
      </c>
      <c r="N23" s="6">
        <v>269.68</v>
      </c>
      <c r="O23" s="6">
        <v>120.25</v>
      </c>
      <c r="P23" s="6">
        <v>149.16999999999999</v>
      </c>
      <c r="Q23" s="6">
        <v>131.27000000000001</v>
      </c>
      <c r="R23" s="12">
        <v>97.77</v>
      </c>
      <c r="S23" s="6">
        <v>179.59</v>
      </c>
      <c r="T23" s="6">
        <v>365.92</v>
      </c>
      <c r="U23" s="13">
        <v>155.99</v>
      </c>
      <c r="V23" s="49">
        <v>1</v>
      </c>
      <c r="W23" s="21">
        <v>0</v>
      </c>
      <c r="X23" s="131" t="s">
        <v>231</v>
      </c>
      <c r="Y23" s="131">
        <v>27219</v>
      </c>
      <c r="Z23" s="131">
        <v>7256</v>
      </c>
      <c r="AA23" s="131">
        <v>17555</v>
      </c>
      <c r="AB23" s="131">
        <v>5047</v>
      </c>
      <c r="AC23" s="131">
        <v>1786</v>
      </c>
      <c r="AD23" s="131">
        <v>4553</v>
      </c>
      <c r="AE23" s="131">
        <v>5295</v>
      </c>
      <c r="AF23" s="23">
        <f>7/(1/AE23+1/AD23+1/AC23+1/AB23+1/AA23+1/Z23+1/Y23)</f>
        <v>5006.9360754772579</v>
      </c>
      <c r="AG23" s="23">
        <v>1</v>
      </c>
      <c r="AH23" s="23">
        <v>0</v>
      </c>
      <c r="AI23" s="23" t="s">
        <v>52</v>
      </c>
      <c r="AJ23" s="23" t="s">
        <v>275</v>
      </c>
      <c r="AK23" s="131">
        <v>4</v>
      </c>
      <c r="AL23" s="131">
        <v>4</v>
      </c>
      <c r="AM23" s="107" t="s">
        <v>244</v>
      </c>
      <c r="AN23" s="10">
        <v>28368.31</v>
      </c>
      <c r="AO23" s="10">
        <v>7914.87</v>
      </c>
      <c r="AP23" s="10">
        <v>14597.25</v>
      </c>
      <c r="AQ23" s="10">
        <v>5531.33</v>
      </c>
      <c r="AR23" s="10">
        <v>2414.89</v>
      </c>
      <c r="AS23" s="10">
        <v>15527.22</v>
      </c>
      <c r="AT23" s="10">
        <v>46180.53</v>
      </c>
      <c r="AU23" s="10">
        <v>7683.5</v>
      </c>
      <c r="AV23" s="23">
        <v>1</v>
      </c>
      <c r="AW23" s="23">
        <v>1</v>
      </c>
      <c r="AX23" s="23" t="s">
        <v>54</v>
      </c>
      <c r="AY23" s="23" t="s">
        <v>52</v>
      </c>
      <c r="AZ23" s="120" t="s">
        <v>55</v>
      </c>
      <c r="BA23" s="8">
        <v>2</v>
      </c>
      <c r="BB23" s="8">
        <v>3</v>
      </c>
      <c r="BC23" s="9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Q23" s="8"/>
      <c r="BR23" s="9" t="s">
        <v>57</v>
      </c>
      <c r="BS23" s="9"/>
      <c r="BT23" s="100"/>
    </row>
    <row r="24" spans="1:72" x14ac:dyDescent="0.3">
      <c r="A24">
        <v>25</v>
      </c>
      <c r="B24" s="26">
        <v>43965</v>
      </c>
      <c r="C24" s="4">
        <v>36</v>
      </c>
      <c r="D24" s="4" t="s">
        <v>52</v>
      </c>
      <c r="E24" s="4">
        <v>190</v>
      </c>
      <c r="F24" s="4">
        <v>110</v>
      </c>
      <c r="G24" s="46">
        <f t="shared" si="0"/>
        <v>30.470914127423825</v>
      </c>
      <c r="H24" s="4">
        <v>139</v>
      </c>
      <c r="I24" s="4">
        <v>117</v>
      </c>
      <c r="J24" s="4">
        <v>4</v>
      </c>
      <c r="K24" s="4">
        <v>95</v>
      </c>
      <c r="L24" s="43">
        <v>1860</v>
      </c>
      <c r="M24" s="6" t="s">
        <v>53</v>
      </c>
      <c r="N24" s="6">
        <v>174.85</v>
      </c>
      <c r="O24" s="12">
        <v>93.82</v>
      </c>
      <c r="P24" s="6">
        <v>187.36</v>
      </c>
      <c r="Q24" s="6">
        <v>127.94</v>
      </c>
      <c r="R24" s="6">
        <v>112.95</v>
      </c>
      <c r="S24" s="6">
        <v>134.34</v>
      </c>
      <c r="T24" s="6">
        <v>220.89</v>
      </c>
      <c r="U24" s="13">
        <v>139.01</v>
      </c>
      <c r="V24" s="49">
        <v>1</v>
      </c>
      <c r="W24" s="21">
        <v>0</v>
      </c>
      <c r="X24" s="131" t="s">
        <v>231</v>
      </c>
      <c r="Y24" s="131">
        <v>7643</v>
      </c>
      <c r="Z24" s="131">
        <v>6397</v>
      </c>
      <c r="AA24" s="131">
        <v>4570</v>
      </c>
      <c r="AB24" s="131">
        <v>8170</v>
      </c>
      <c r="AC24" s="131">
        <v>2927</v>
      </c>
      <c r="AD24" s="131">
        <v>7242</v>
      </c>
      <c r="AE24" s="131">
        <v>7311</v>
      </c>
      <c r="AF24" s="23">
        <v>5623</v>
      </c>
      <c r="AG24" s="23">
        <v>1</v>
      </c>
      <c r="AH24" s="23">
        <v>0</v>
      </c>
      <c r="AI24" s="23" t="s">
        <v>52</v>
      </c>
      <c r="AJ24" s="23" t="s">
        <v>277</v>
      </c>
      <c r="AK24" s="131">
        <v>4</v>
      </c>
      <c r="AL24" s="131">
        <v>5</v>
      </c>
      <c r="AM24" s="107" t="s">
        <v>232</v>
      </c>
      <c r="AN24" s="10">
        <v>153412.70000000001</v>
      </c>
      <c r="AO24" s="10">
        <v>134286.45000000001</v>
      </c>
      <c r="AP24" s="10">
        <v>99999999.989999995</v>
      </c>
      <c r="AQ24" s="10">
        <v>1436.53</v>
      </c>
      <c r="AR24" s="10">
        <v>4865.83</v>
      </c>
      <c r="AS24" s="10">
        <v>17314.099999999999</v>
      </c>
      <c r="AT24" s="10">
        <v>31200.75</v>
      </c>
      <c r="AU24" s="10">
        <v>6962.28</v>
      </c>
      <c r="AV24" s="23">
        <v>1</v>
      </c>
      <c r="AW24" s="23">
        <v>0</v>
      </c>
      <c r="AX24" s="23" t="s">
        <v>54</v>
      </c>
      <c r="AY24" s="23" t="s">
        <v>52</v>
      </c>
      <c r="AZ24" s="120" t="s">
        <v>55</v>
      </c>
      <c r="BA24" s="8">
        <v>4.5</v>
      </c>
      <c r="BB24" s="8">
        <v>5</v>
      </c>
      <c r="BC24" s="9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Q24" s="8"/>
      <c r="BR24" s="9" t="s">
        <v>57</v>
      </c>
      <c r="BS24" s="9"/>
      <c r="BT24" s="100"/>
    </row>
    <row r="25" spans="1:72" s="20" customFormat="1" x14ac:dyDescent="0.3">
      <c r="A25" s="20">
        <v>26</v>
      </c>
      <c r="B25" s="27">
        <v>43965</v>
      </c>
      <c r="C25" s="4">
        <v>31</v>
      </c>
      <c r="D25" s="4" t="s">
        <v>58</v>
      </c>
      <c r="E25" s="4">
        <v>168</v>
      </c>
      <c r="F25" s="4">
        <v>53</v>
      </c>
      <c r="G25" s="46">
        <f t="shared" si="0"/>
        <v>18.778344671201818</v>
      </c>
      <c r="H25" s="4">
        <v>123</v>
      </c>
      <c r="I25" s="4">
        <v>115</v>
      </c>
      <c r="J25" s="4">
        <v>3</v>
      </c>
      <c r="K25" s="4">
        <v>90</v>
      </c>
      <c r="L25" s="43" t="s">
        <v>73</v>
      </c>
      <c r="M25" s="6" t="s">
        <v>53</v>
      </c>
      <c r="N25" s="6">
        <v>124</v>
      </c>
      <c r="O25" s="6">
        <v>108</v>
      </c>
      <c r="P25" s="6">
        <v>116</v>
      </c>
      <c r="Q25" s="6">
        <v>131</v>
      </c>
      <c r="R25" s="52">
        <v>154</v>
      </c>
      <c r="S25" s="12">
        <v>70</v>
      </c>
      <c r="T25" s="6">
        <v>167</v>
      </c>
      <c r="U25" s="13">
        <v>116</v>
      </c>
      <c r="V25" s="51">
        <v>1</v>
      </c>
      <c r="W25" s="39">
        <v>1</v>
      </c>
      <c r="X25" s="141"/>
      <c r="Y25" s="141"/>
      <c r="Z25" s="141"/>
      <c r="AA25" s="141"/>
      <c r="AB25" s="141"/>
      <c r="AC25" s="141"/>
      <c r="AD25" s="141"/>
      <c r="AE25" s="141"/>
      <c r="AF25" s="140"/>
      <c r="AG25" s="140"/>
      <c r="AH25" s="140"/>
      <c r="AI25" s="140"/>
      <c r="AJ25" s="140"/>
      <c r="AK25" s="141"/>
      <c r="AL25" s="141"/>
      <c r="AM25" s="140"/>
      <c r="AN25" s="10">
        <v>137.97</v>
      </c>
      <c r="AO25" s="10">
        <v>436.38</v>
      </c>
      <c r="AP25" s="19">
        <v>160.78</v>
      </c>
      <c r="AQ25" s="19">
        <v>218.4</v>
      </c>
      <c r="AR25" s="25">
        <v>90.87</v>
      </c>
      <c r="AS25" s="19">
        <v>285.68</v>
      </c>
      <c r="AT25" s="19">
        <v>431.29</v>
      </c>
      <c r="AU25" s="22">
        <f>7/((1/AN25)+(1/AO25)+(1/AP25)+(1/AQ25)+(1/AR25)+(1/AS25)+(1/AT25))</f>
        <v>188.36575372827005</v>
      </c>
      <c r="AV25" s="23">
        <v>1</v>
      </c>
      <c r="AW25" s="23">
        <v>1</v>
      </c>
      <c r="AX25" s="23" t="s">
        <v>54</v>
      </c>
      <c r="AY25" s="23" t="s">
        <v>52</v>
      </c>
      <c r="AZ25" s="120" t="s">
        <v>55</v>
      </c>
      <c r="BA25" s="8">
        <v>3</v>
      </c>
      <c r="BB25" s="8">
        <v>3</v>
      </c>
      <c r="BC25" s="9" t="s">
        <v>76</v>
      </c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Q25" s="8"/>
      <c r="BR25" s="9" t="s">
        <v>57</v>
      </c>
      <c r="BS25" s="9"/>
      <c r="BT25" s="100"/>
    </row>
    <row r="26" spans="1:72" s="79" customFormat="1" x14ac:dyDescent="0.3">
      <c r="A26" s="20">
        <v>16</v>
      </c>
      <c r="B26" s="27">
        <v>43977</v>
      </c>
      <c r="C26" s="4">
        <v>33</v>
      </c>
      <c r="D26" s="4" t="s">
        <v>52</v>
      </c>
      <c r="E26" s="4">
        <v>186</v>
      </c>
      <c r="F26" s="4">
        <v>85</v>
      </c>
      <c r="G26" s="46">
        <f t="shared" si="0"/>
        <v>24.56931437160365</v>
      </c>
      <c r="H26" s="4">
        <v>135</v>
      </c>
      <c r="I26" s="4">
        <v>127</v>
      </c>
      <c r="J26" s="4">
        <v>7</v>
      </c>
      <c r="K26" s="4">
        <v>102</v>
      </c>
      <c r="L26" s="61" t="s">
        <v>59</v>
      </c>
      <c r="M26" s="6" t="s">
        <v>53</v>
      </c>
      <c r="N26" s="6">
        <v>2028.9</v>
      </c>
      <c r="O26" s="6">
        <v>929.43</v>
      </c>
      <c r="P26" s="6">
        <v>354.47</v>
      </c>
      <c r="Q26" s="6">
        <v>641.96</v>
      </c>
      <c r="R26" s="6">
        <v>498.59</v>
      </c>
      <c r="S26" s="6">
        <v>643.03</v>
      </c>
      <c r="T26" s="6">
        <v>1503.23</v>
      </c>
      <c r="U26" s="6">
        <v>688.05</v>
      </c>
      <c r="V26" s="21">
        <v>1</v>
      </c>
      <c r="W26" s="39">
        <v>1</v>
      </c>
      <c r="X26" s="127" t="s">
        <v>173</v>
      </c>
      <c r="Y26" s="127">
        <v>1548</v>
      </c>
      <c r="Z26" s="127">
        <v>2574</v>
      </c>
      <c r="AA26" s="127">
        <v>3329</v>
      </c>
      <c r="AB26" s="127">
        <v>3781</v>
      </c>
      <c r="AC26" s="127">
        <v>1381</v>
      </c>
      <c r="AD26" s="127">
        <v>2808</v>
      </c>
      <c r="AE26" s="127">
        <v>3558</v>
      </c>
      <c r="AF26" s="105">
        <v>2364</v>
      </c>
      <c r="AG26" s="82">
        <v>1</v>
      </c>
      <c r="AH26" s="82">
        <v>0</v>
      </c>
      <c r="AI26" s="82" t="s">
        <v>52</v>
      </c>
      <c r="AJ26" s="82" t="s">
        <v>193</v>
      </c>
      <c r="AK26" s="127">
        <v>4</v>
      </c>
      <c r="AL26" s="127">
        <v>5</v>
      </c>
      <c r="AM26" s="106" t="s">
        <v>194</v>
      </c>
      <c r="AN26" s="10">
        <v>99999999.989999995</v>
      </c>
      <c r="AO26" s="10">
        <v>25005.16</v>
      </c>
      <c r="AP26" s="10">
        <v>57789</v>
      </c>
      <c r="AQ26" s="10">
        <v>17914.84</v>
      </c>
      <c r="AR26" s="10">
        <v>1936.41</v>
      </c>
      <c r="AS26" s="10">
        <v>61832.75</v>
      </c>
      <c r="AT26" s="10">
        <v>99999999.989999995</v>
      </c>
      <c r="AU26" s="10">
        <v>10840.47</v>
      </c>
      <c r="AV26" s="23">
        <v>1</v>
      </c>
      <c r="AW26" s="23">
        <v>0</v>
      </c>
      <c r="AX26" s="23" t="s">
        <v>54</v>
      </c>
      <c r="AY26" s="23" t="s">
        <v>52</v>
      </c>
      <c r="AZ26" s="120" t="s">
        <v>55</v>
      </c>
      <c r="BA26" s="8">
        <v>4</v>
      </c>
      <c r="BB26" s="8">
        <v>4</v>
      </c>
      <c r="BC26" s="9"/>
      <c r="BD26" s="6" t="s">
        <v>89</v>
      </c>
      <c r="BE26" s="6">
        <v>99999999</v>
      </c>
      <c r="BF26" s="6">
        <v>40262</v>
      </c>
      <c r="BG26" s="6">
        <v>30604</v>
      </c>
      <c r="BH26" s="6">
        <v>7132</v>
      </c>
      <c r="BI26" s="6">
        <v>1127</v>
      </c>
      <c r="BJ26" s="6">
        <v>26237</v>
      </c>
      <c r="BK26" s="6">
        <v>24142</v>
      </c>
      <c r="BL26" s="6">
        <v>6011</v>
      </c>
      <c r="BM26" s="6">
        <v>1</v>
      </c>
      <c r="BN26" s="6" t="s">
        <v>55</v>
      </c>
      <c r="BO26" s="6">
        <v>1</v>
      </c>
      <c r="BP26" s="8">
        <v>4</v>
      </c>
      <c r="BQ26" s="8">
        <v>4</v>
      </c>
      <c r="BR26" s="9" t="s">
        <v>69</v>
      </c>
      <c r="BS26" s="9"/>
      <c r="BT26" s="101">
        <v>43980</v>
      </c>
    </row>
    <row r="27" spans="1:72" s="20" customFormat="1" x14ac:dyDescent="0.3">
      <c r="A27" s="20">
        <v>27</v>
      </c>
      <c r="B27" s="26">
        <v>43969</v>
      </c>
      <c r="C27" s="4">
        <v>30</v>
      </c>
      <c r="D27" s="4" t="s">
        <v>52</v>
      </c>
      <c r="E27" s="4">
        <v>174</v>
      </c>
      <c r="F27" s="4">
        <v>80</v>
      </c>
      <c r="G27" s="46">
        <f t="shared" si="0"/>
        <v>26.423569824283259</v>
      </c>
      <c r="H27" s="4">
        <v>147</v>
      </c>
      <c r="I27" s="4">
        <v>129</v>
      </c>
      <c r="J27" s="4">
        <v>10</v>
      </c>
      <c r="K27" s="4">
        <v>100</v>
      </c>
      <c r="L27" s="43" t="s">
        <v>87</v>
      </c>
      <c r="M27" s="6" t="s">
        <v>53</v>
      </c>
      <c r="N27" s="6">
        <v>157.4</v>
      </c>
      <c r="O27" s="12">
        <v>99.7</v>
      </c>
      <c r="P27" s="12">
        <v>95.7</v>
      </c>
      <c r="Q27" s="6">
        <v>112.5</v>
      </c>
      <c r="R27" s="12">
        <v>88.4</v>
      </c>
      <c r="S27" s="12">
        <v>71.099999999999994</v>
      </c>
      <c r="T27" s="6">
        <v>130.69999999999999</v>
      </c>
      <c r="U27" s="6">
        <v>101.8</v>
      </c>
      <c r="V27" s="54">
        <v>0</v>
      </c>
      <c r="W27" s="21">
        <v>0</v>
      </c>
      <c r="X27" s="127" t="s">
        <v>157</v>
      </c>
      <c r="Y27" s="127">
        <v>10905</v>
      </c>
      <c r="Z27" s="127">
        <v>27432</v>
      </c>
      <c r="AA27" s="127">
        <v>6921</v>
      </c>
      <c r="AB27" s="127">
        <v>36019</v>
      </c>
      <c r="AC27" s="127">
        <v>1385</v>
      </c>
      <c r="AD27" s="127">
        <v>16667</v>
      </c>
      <c r="AE27" s="127">
        <v>7975</v>
      </c>
      <c r="AF27" s="105">
        <v>5796</v>
      </c>
      <c r="AG27" s="105">
        <v>1</v>
      </c>
      <c r="AH27" s="105">
        <v>1</v>
      </c>
      <c r="AI27" s="105" t="s">
        <v>52</v>
      </c>
      <c r="AJ27" s="105" t="s">
        <v>191</v>
      </c>
      <c r="AK27" s="127">
        <v>5</v>
      </c>
      <c r="AL27" s="127">
        <v>5</v>
      </c>
      <c r="AM27" s="107"/>
      <c r="AN27" s="19">
        <v>17785</v>
      </c>
      <c r="AO27" s="19">
        <v>7471</v>
      </c>
      <c r="AP27" s="19">
        <v>7392</v>
      </c>
      <c r="AQ27" s="19">
        <v>12133</v>
      </c>
      <c r="AR27" s="19">
        <v>1464</v>
      </c>
      <c r="AS27" s="19">
        <v>27121</v>
      </c>
      <c r="AT27" s="19">
        <v>18494</v>
      </c>
      <c r="AU27" s="19">
        <v>5923</v>
      </c>
      <c r="AV27" s="23">
        <v>1</v>
      </c>
      <c r="AW27" s="23">
        <v>0</v>
      </c>
      <c r="AX27" s="23" t="s">
        <v>54</v>
      </c>
      <c r="AY27" s="23" t="s">
        <v>52</v>
      </c>
      <c r="AZ27" s="120" t="s">
        <v>55</v>
      </c>
      <c r="BA27" s="8">
        <v>4</v>
      </c>
      <c r="BB27" s="8">
        <v>4</v>
      </c>
      <c r="BC27" s="9" t="s">
        <v>88</v>
      </c>
      <c r="BD27" s="6" t="s">
        <v>89</v>
      </c>
      <c r="BE27" s="6">
        <v>24574</v>
      </c>
      <c r="BF27" s="6">
        <v>99999999</v>
      </c>
      <c r="BG27" s="6">
        <v>99999999</v>
      </c>
      <c r="BH27" s="6">
        <v>66327</v>
      </c>
      <c r="BI27" s="6">
        <v>15050</v>
      </c>
      <c r="BJ27" s="6">
        <v>4702</v>
      </c>
      <c r="BK27" s="6">
        <v>74279</v>
      </c>
      <c r="BL27" s="6">
        <v>20092</v>
      </c>
      <c r="BM27" s="6">
        <v>1</v>
      </c>
      <c r="BN27" s="6" t="s">
        <v>55</v>
      </c>
      <c r="BO27" s="6">
        <v>0</v>
      </c>
      <c r="BP27" s="8">
        <v>5</v>
      </c>
      <c r="BQ27" s="8">
        <v>4</v>
      </c>
      <c r="BR27" s="9" t="s">
        <v>69</v>
      </c>
      <c r="BS27" s="9"/>
      <c r="BT27" s="100"/>
    </row>
    <row r="28" spans="1:72" x14ac:dyDescent="0.3">
      <c r="A28" s="20">
        <v>32</v>
      </c>
      <c r="B28" s="26">
        <v>43972</v>
      </c>
      <c r="C28" s="4">
        <v>36</v>
      </c>
      <c r="D28" s="4" t="s">
        <v>52</v>
      </c>
      <c r="E28" s="4">
        <v>183</v>
      </c>
      <c r="F28" s="4">
        <v>76</v>
      </c>
      <c r="G28" s="46">
        <f t="shared" si="0"/>
        <v>22.694018931589476</v>
      </c>
      <c r="H28" s="4">
        <v>143</v>
      </c>
      <c r="I28" s="4">
        <v>130</v>
      </c>
      <c r="J28" s="4">
        <v>9</v>
      </c>
      <c r="K28" s="4">
        <v>120</v>
      </c>
      <c r="L28" s="65" t="s">
        <v>59</v>
      </c>
      <c r="M28" s="6" t="s">
        <v>53</v>
      </c>
      <c r="N28" s="6">
        <v>167.5</v>
      </c>
      <c r="O28" s="12">
        <v>96.1</v>
      </c>
      <c r="P28" s="6">
        <v>134</v>
      </c>
      <c r="Q28" s="6">
        <v>160.5</v>
      </c>
      <c r="R28" s="6">
        <v>128.9</v>
      </c>
      <c r="S28" s="6">
        <v>109.7</v>
      </c>
      <c r="T28" s="6">
        <v>162.5</v>
      </c>
      <c r="U28" s="6">
        <v>131.80000000000001</v>
      </c>
      <c r="V28" s="6">
        <v>1</v>
      </c>
      <c r="W28" s="6">
        <v>0</v>
      </c>
      <c r="X28" s="131" t="s">
        <v>235</v>
      </c>
      <c r="Y28" s="131">
        <v>12636</v>
      </c>
      <c r="Z28" s="131">
        <v>28318</v>
      </c>
      <c r="AA28" s="131">
        <v>19663</v>
      </c>
      <c r="AB28" s="131">
        <v>19085</v>
      </c>
      <c r="AC28" s="131">
        <v>2016</v>
      </c>
      <c r="AD28" s="131">
        <v>99999999</v>
      </c>
      <c r="AE28" s="131">
        <v>99999999</v>
      </c>
      <c r="AF28" s="19">
        <v>9809</v>
      </c>
      <c r="AG28" s="19">
        <v>1</v>
      </c>
      <c r="AH28" s="19">
        <v>0</v>
      </c>
      <c r="AI28" s="19" t="s">
        <v>52</v>
      </c>
      <c r="AJ28" s="19" t="s">
        <v>287</v>
      </c>
      <c r="AK28" s="19">
        <v>4</v>
      </c>
      <c r="AL28" s="19">
        <v>3.5</v>
      </c>
      <c r="AM28" s="9" t="s">
        <v>288</v>
      </c>
      <c r="AN28" s="19">
        <v>8209</v>
      </c>
      <c r="AO28" s="19">
        <v>70152</v>
      </c>
      <c r="AP28" s="19">
        <v>10602</v>
      </c>
      <c r="AQ28" s="19">
        <v>92753</v>
      </c>
      <c r="AR28" s="19">
        <v>3099</v>
      </c>
      <c r="AS28" s="19">
        <v>99999999</v>
      </c>
      <c r="AT28" s="19">
        <v>99999999</v>
      </c>
      <c r="AU28" s="19">
        <v>12414</v>
      </c>
      <c r="AV28" s="19">
        <v>1</v>
      </c>
      <c r="AW28" s="19">
        <v>0</v>
      </c>
      <c r="AX28" s="19" t="s">
        <v>54</v>
      </c>
      <c r="AY28" s="19" t="s">
        <v>52</v>
      </c>
      <c r="AZ28" s="121" t="s">
        <v>55</v>
      </c>
      <c r="BA28" s="8">
        <v>3.5</v>
      </c>
      <c r="BB28" s="8">
        <v>4</v>
      </c>
      <c r="BC28" s="9" t="s">
        <v>90</v>
      </c>
      <c r="BD28" s="6" t="s">
        <v>89</v>
      </c>
      <c r="BE28" s="6">
        <v>15832</v>
      </c>
      <c r="BF28" s="6">
        <v>10259</v>
      </c>
      <c r="BG28" s="6">
        <v>6879</v>
      </c>
      <c r="BH28" s="6">
        <v>3763</v>
      </c>
      <c r="BI28" s="6">
        <v>2367</v>
      </c>
      <c r="BJ28" s="6">
        <v>21509</v>
      </c>
      <c r="BK28" s="6">
        <v>12576</v>
      </c>
      <c r="BL28" s="6">
        <v>6249</v>
      </c>
      <c r="BM28" s="6">
        <v>1</v>
      </c>
      <c r="BN28" s="6" t="s">
        <v>55</v>
      </c>
      <c r="BO28" s="6">
        <v>0</v>
      </c>
      <c r="BP28" s="8">
        <v>4</v>
      </c>
      <c r="BQ28" s="8">
        <v>4</v>
      </c>
      <c r="BR28" s="9" t="s">
        <v>69</v>
      </c>
      <c r="BS28" s="9"/>
      <c r="BT28" s="100"/>
    </row>
    <row r="29" spans="1:72" x14ac:dyDescent="0.3">
      <c r="A29" s="20">
        <v>28</v>
      </c>
      <c r="B29" s="26">
        <v>43972</v>
      </c>
      <c r="C29" s="4">
        <v>43</v>
      </c>
      <c r="D29" s="4" t="s">
        <v>58</v>
      </c>
      <c r="E29" s="4">
        <v>161</v>
      </c>
      <c r="F29" s="4">
        <v>52</v>
      </c>
      <c r="G29" s="46">
        <f t="shared" si="0"/>
        <v>20.060954438486167</v>
      </c>
      <c r="H29" s="4">
        <v>124</v>
      </c>
      <c r="I29" s="4">
        <v>111</v>
      </c>
      <c r="J29" s="4">
        <v>3</v>
      </c>
      <c r="K29" s="4">
        <v>100</v>
      </c>
      <c r="L29" s="43" t="s">
        <v>73</v>
      </c>
      <c r="M29" s="6" t="s">
        <v>53</v>
      </c>
      <c r="N29" s="6">
        <v>156</v>
      </c>
      <c r="O29" s="12">
        <v>87.9</v>
      </c>
      <c r="P29" s="6">
        <v>142.5</v>
      </c>
      <c r="Q29" s="6">
        <v>150.69999999999999</v>
      </c>
      <c r="R29" s="6">
        <v>138.5</v>
      </c>
      <c r="S29" s="6">
        <v>105</v>
      </c>
      <c r="T29" s="6">
        <v>332</v>
      </c>
      <c r="U29" s="6">
        <v>136.69999999999999</v>
      </c>
      <c r="V29" s="21">
        <v>1</v>
      </c>
      <c r="W29" s="21">
        <v>0</v>
      </c>
      <c r="X29" s="131" t="s">
        <v>231</v>
      </c>
      <c r="Y29" s="131">
        <v>5238</v>
      </c>
      <c r="Z29" s="131">
        <v>7818</v>
      </c>
      <c r="AA29" s="131">
        <v>49709</v>
      </c>
      <c r="AB29" s="131">
        <v>11694</v>
      </c>
      <c r="AC29" s="131">
        <v>874</v>
      </c>
      <c r="AD29" s="131">
        <v>4895</v>
      </c>
      <c r="AE29" s="131">
        <v>20067</v>
      </c>
      <c r="AF29" s="23">
        <v>3841</v>
      </c>
      <c r="AG29" s="23">
        <v>1</v>
      </c>
      <c r="AH29" s="23">
        <v>0</v>
      </c>
      <c r="AI29" s="23" t="s">
        <v>52</v>
      </c>
      <c r="AJ29" s="23" t="s">
        <v>272</v>
      </c>
      <c r="AK29" s="131">
        <v>4</v>
      </c>
      <c r="AL29" s="131">
        <v>4</v>
      </c>
      <c r="AM29" s="107"/>
      <c r="AN29" s="19">
        <v>6833</v>
      </c>
      <c r="AO29" s="19">
        <v>7480.1</v>
      </c>
      <c r="AP29" s="19">
        <v>4661.8</v>
      </c>
      <c r="AQ29" s="19">
        <v>2345</v>
      </c>
      <c r="AR29" s="19">
        <v>8157</v>
      </c>
      <c r="AS29" s="19">
        <v>14181</v>
      </c>
      <c r="AT29" s="19">
        <v>79249</v>
      </c>
      <c r="AU29" s="19">
        <v>6213</v>
      </c>
      <c r="AV29" s="23">
        <v>1</v>
      </c>
      <c r="AW29" s="23">
        <v>0</v>
      </c>
      <c r="AX29" s="23" t="s">
        <v>54</v>
      </c>
      <c r="AY29" s="23" t="s">
        <v>52</v>
      </c>
      <c r="AZ29" s="121" t="s">
        <v>55</v>
      </c>
      <c r="BA29" s="8">
        <v>4</v>
      </c>
      <c r="BB29" s="8">
        <v>4</v>
      </c>
      <c r="BC29" s="9"/>
      <c r="BD29" s="6" t="s">
        <v>89</v>
      </c>
      <c r="BE29" s="6">
        <v>30862</v>
      </c>
      <c r="BF29" s="6">
        <v>30345</v>
      </c>
      <c r="BG29" s="6">
        <v>15934</v>
      </c>
      <c r="BH29" s="6">
        <v>1862</v>
      </c>
      <c r="BI29" s="6">
        <v>9308</v>
      </c>
      <c r="BJ29" s="6">
        <v>3947</v>
      </c>
      <c r="BK29" s="6">
        <v>7941</v>
      </c>
      <c r="BL29" s="6">
        <v>6078</v>
      </c>
      <c r="BM29" s="6">
        <v>1</v>
      </c>
      <c r="BN29" s="6" t="s">
        <v>55</v>
      </c>
      <c r="BO29" s="6">
        <v>0</v>
      </c>
      <c r="BP29" s="8">
        <v>5</v>
      </c>
      <c r="BQ29" s="8">
        <v>4</v>
      </c>
      <c r="BR29" s="9" t="s">
        <v>69</v>
      </c>
      <c r="BS29" s="9" t="s">
        <v>91</v>
      </c>
      <c r="BT29" s="100"/>
    </row>
    <row r="30" spans="1:72" s="20" customFormat="1" x14ac:dyDescent="0.3">
      <c r="A30" s="20">
        <v>36</v>
      </c>
      <c r="B30" s="27">
        <v>43972</v>
      </c>
      <c r="C30" s="4">
        <v>35</v>
      </c>
      <c r="D30" s="4" t="s">
        <v>58</v>
      </c>
      <c r="E30" s="4">
        <v>163</v>
      </c>
      <c r="F30" s="4">
        <v>54</v>
      </c>
      <c r="G30" s="46">
        <f t="shared" si="0"/>
        <v>20.324438255109339</v>
      </c>
      <c r="H30" s="4">
        <v>126</v>
      </c>
      <c r="I30" s="4">
        <v>110</v>
      </c>
      <c r="J30" s="4">
        <v>3</v>
      </c>
      <c r="K30" s="4">
        <v>90</v>
      </c>
      <c r="L30" s="43" t="s">
        <v>73</v>
      </c>
      <c r="M30" s="6" t="s">
        <v>53</v>
      </c>
      <c r="N30" s="12">
        <v>34.700000000000003</v>
      </c>
      <c r="O30" s="12">
        <v>31.5</v>
      </c>
      <c r="P30" s="12">
        <v>35.5</v>
      </c>
      <c r="Q30" s="12">
        <v>62.3</v>
      </c>
      <c r="R30" s="12">
        <v>25.4</v>
      </c>
      <c r="S30" s="12">
        <v>7</v>
      </c>
      <c r="T30" s="12">
        <v>42.2</v>
      </c>
      <c r="U30" s="12">
        <v>23</v>
      </c>
      <c r="V30" s="54">
        <v>0</v>
      </c>
      <c r="W30" s="21">
        <v>0</v>
      </c>
      <c r="X30" s="139"/>
      <c r="Y30" s="139"/>
      <c r="Z30" s="139"/>
      <c r="AA30" s="139"/>
      <c r="AB30" s="139"/>
      <c r="AC30" s="139"/>
      <c r="AD30" s="139"/>
      <c r="AE30" s="139"/>
      <c r="AF30" s="138"/>
      <c r="AG30" s="138"/>
      <c r="AH30" s="138"/>
      <c r="AI30" s="138"/>
      <c r="AJ30" s="138"/>
      <c r="AK30" s="139"/>
      <c r="AL30" s="139"/>
      <c r="AM30" s="138"/>
      <c r="AN30" s="63">
        <v>6572</v>
      </c>
      <c r="AO30" s="63">
        <v>2532</v>
      </c>
      <c r="AP30" s="63">
        <v>62939</v>
      </c>
      <c r="AQ30" s="63">
        <v>68726</v>
      </c>
      <c r="AR30" s="63">
        <v>5185</v>
      </c>
      <c r="AS30" s="63">
        <v>54260</v>
      </c>
      <c r="AT30" s="63">
        <v>20560</v>
      </c>
      <c r="AU30" s="63">
        <v>8358</v>
      </c>
      <c r="AV30" s="23">
        <v>1</v>
      </c>
      <c r="AW30" s="23">
        <v>0</v>
      </c>
      <c r="AX30" s="23" t="s">
        <v>54</v>
      </c>
      <c r="AY30" s="23" t="s">
        <v>52</v>
      </c>
      <c r="AZ30" s="121" t="s">
        <v>55</v>
      </c>
      <c r="BA30" s="8">
        <v>3</v>
      </c>
      <c r="BB30" s="8">
        <v>3</v>
      </c>
      <c r="BC30" s="9" t="s">
        <v>92</v>
      </c>
      <c r="BD30" s="6" t="s">
        <v>89</v>
      </c>
      <c r="BE30" s="6">
        <v>7270</v>
      </c>
      <c r="BF30" s="6">
        <v>3381</v>
      </c>
      <c r="BG30" s="6">
        <v>6142</v>
      </c>
      <c r="BH30" s="6">
        <v>472</v>
      </c>
      <c r="BI30" s="6">
        <v>520</v>
      </c>
      <c r="BJ30" s="6">
        <v>1069</v>
      </c>
      <c r="BK30" s="6">
        <v>99999999</v>
      </c>
      <c r="BL30" s="6">
        <v>1256</v>
      </c>
      <c r="BM30" s="6">
        <v>1</v>
      </c>
      <c r="BN30" s="6" t="s">
        <v>55</v>
      </c>
      <c r="BO30" s="6">
        <v>0</v>
      </c>
      <c r="BP30" s="8">
        <v>2</v>
      </c>
      <c r="BQ30" s="8">
        <v>2</v>
      </c>
      <c r="BR30" s="9" t="s">
        <v>69</v>
      </c>
      <c r="BS30" s="9" t="s">
        <v>93</v>
      </c>
      <c r="BT30" s="100"/>
    </row>
    <row r="31" spans="1:72" s="20" customFormat="1" x14ac:dyDescent="0.3">
      <c r="A31" s="20">
        <v>34</v>
      </c>
      <c r="B31" s="27">
        <v>43972</v>
      </c>
      <c r="C31" s="4">
        <v>40</v>
      </c>
      <c r="D31" s="4" t="s">
        <v>58</v>
      </c>
      <c r="E31" s="4">
        <v>171</v>
      </c>
      <c r="F31" s="4">
        <v>89</v>
      </c>
      <c r="G31" s="46">
        <f t="shared" si="0"/>
        <v>30.436715570602924</v>
      </c>
      <c r="H31" s="4">
        <v>137</v>
      </c>
      <c r="I31" s="4">
        <v>111</v>
      </c>
      <c r="J31" s="4">
        <v>4</v>
      </c>
      <c r="K31" s="4">
        <v>96</v>
      </c>
      <c r="L31" s="43" t="s">
        <v>59</v>
      </c>
      <c r="M31" s="6" t="s">
        <v>53</v>
      </c>
      <c r="N31" s="6">
        <v>619.5</v>
      </c>
      <c r="O31" s="6">
        <v>557</v>
      </c>
      <c r="P31" s="6">
        <v>584</v>
      </c>
      <c r="Q31" s="6">
        <v>424</v>
      </c>
      <c r="R31" s="6">
        <v>156</v>
      </c>
      <c r="S31" s="6">
        <v>234</v>
      </c>
      <c r="T31" s="6">
        <v>309</v>
      </c>
      <c r="U31" s="6">
        <v>327</v>
      </c>
      <c r="V31" s="21">
        <v>1</v>
      </c>
      <c r="W31" s="21">
        <v>1</v>
      </c>
      <c r="X31" s="127"/>
      <c r="Y31" s="127"/>
      <c r="Z31" s="127"/>
      <c r="AA31" s="127"/>
      <c r="AB31" s="127"/>
      <c r="AC31" s="127"/>
      <c r="AD31" s="127"/>
      <c r="AE31" s="127"/>
      <c r="AF31" s="105"/>
      <c r="AG31" s="105"/>
      <c r="AH31" s="105"/>
      <c r="AI31" s="105"/>
      <c r="AJ31" s="105"/>
      <c r="AK31" s="127"/>
      <c r="AL31" s="127"/>
      <c r="AM31" s="107"/>
      <c r="AN31" s="10">
        <v>47177</v>
      </c>
      <c r="AO31" s="10">
        <v>8592</v>
      </c>
      <c r="AP31" s="19">
        <v>5386</v>
      </c>
      <c r="AQ31" s="19">
        <v>2224</v>
      </c>
      <c r="AR31" s="64">
        <v>1346</v>
      </c>
      <c r="AS31" s="19">
        <v>3268</v>
      </c>
      <c r="AT31" s="19">
        <v>25600</v>
      </c>
      <c r="AU31" s="22">
        <f>7/(1/AT31+1/AS31+1/AR31+1/AQ31+1/AP31+1/AO31+1/AN31)</f>
        <v>3761.6347904094946</v>
      </c>
      <c r="AV31" s="23">
        <v>1</v>
      </c>
      <c r="AW31" s="23">
        <v>0</v>
      </c>
      <c r="AX31" s="23" t="s">
        <v>54</v>
      </c>
      <c r="AY31" s="23" t="s">
        <v>52</v>
      </c>
      <c r="AZ31" s="121" t="s">
        <v>55</v>
      </c>
      <c r="BA31" s="8">
        <v>5</v>
      </c>
      <c r="BB31" s="8">
        <v>3</v>
      </c>
      <c r="BC31" s="9"/>
      <c r="BD31" s="6" t="s">
        <v>89</v>
      </c>
      <c r="BE31" s="6">
        <v>4019</v>
      </c>
      <c r="BF31" s="6">
        <v>6951</v>
      </c>
      <c r="BG31" s="6">
        <v>31294</v>
      </c>
      <c r="BH31" s="6">
        <v>1278</v>
      </c>
      <c r="BI31" s="6">
        <v>4726</v>
      </c>
      <c r="BJ31" s="6">
        <v>22487</v>
      </c>
      <c r="BK31" s="6">
        <v>99999999</v>
      </c>
      <c r="BL31" s="6">
        <v>4797</v>
      </c>
      <c r="BM31" s="6">
        <v>1</v>
      </c>
      <c r="BN31" s="6" t="s">
        <v>55</v>
      </c>
      <c r="BO31" s="6">
        <v>0</v>
      </c>
      <c r="BP31" s="8">
        <v>1</v>
      </c>
      <c r="BQ31" s="8">
        <v>5</v>
      </c>
      <c r="BR31" s="9" t="s">
        <v>69</v>
      </c>
      <c r="BS31" s="9" t="s">
        <v>94</v>
      </c>
      <c r="BT31" s="100"/>
    </row>
    <row r="32" spans="1:72" x14ac:dyDescent="0.3">
      <c r="A32">
        <v>10</v>
      </c>
      <c r="B32" s="26">
        <v>43972</v>
      </c>
      <c r="C32" s="4">
        <v>36</v>
      </c>
      <c r="D32" s="4" t="s">
        <v>52</v>
      </c>
      <c r="E32" s="4">
        <v>185</v>
      </c>
      <c r="F32" s="4">
        <v>79.5</v>
      </c>
      <c r="G32" s="46">
        <f t="shared" si="0"/>
        <v>23.228634039444849</v>
      </c>
      <c r="H32" s="4">
        <v>121</v>
      </c>
      <c r="I32" s="4">
        <v>119</v>
      </c>
      <c r="J32" s="4">
        <v>6</v>
      </c>
      <c r="K32" s="4">
        <v>105</v>
      </c>
      <c r="L32" s="61" t="s">
        <v>65</v>
      </c>
      <c r="M32" s="6" t="s">
        <v>53</v>
      </c>
      <c r="N32" s="6">
        <v>108.4</v>
      </c>
      <c r="O32" s="6">
        <v>111.8</v>
      </c>
      <c r="P32" s="52">
        <v>148.25</v>
      </c>
      <c r="Q32" s="52">
        <v>128.06</v>
      </c>
      <c r="R32" s="52">
        <v>164.1</v>
      </c>
      <c r="S32" s="52">
        <v>114.2</v>
      </c>
      <c r="T32" s="52">
        <v>199.2</v>
      </c>
      <c r="U32" s="60">
        <v>133.1</v>
      </c>
      <c r="V32" s="51">
        <v>1</v>
      </c>
      <c r="W32" s="39">
        <v>1</v>
      </c>
      <c r="X32" s="131" t="s">
        <v>235</v>
      </c>
      <c r="Y32" s="131">
        <v>16660</v>
      </c>
      <c r="Z32" s="131">
        <v>12925</v>
      </c>
      <c r="AA32" s="131">
        <v>31978</v>
      </c>
      <c r="AB32" s="131">
        <v>61640</v>
      </c>
      <c r="AC32" s="131">
        <v>1997</v>
      </c>
      <c r="AD32" s="131">
        <v>6968</v>
      </c>
      <c r="AE32" s="131">
        <v>20172</v>
      </c>
      <c r="AF32" s="23">
        <v>7966</v>
      </c>
      <c r="AG32" s="19">
        <v>1</v>
      </c>
      <c r="AH32" s="19">
        <v>0</v>
      </c>
      <c r="AI32" s="19" t="s">
        <v>52</v>
      </c>
      <c r="AJ32" s="19" t="s">
        <v>273</v>
      </c>
      <c r="AK32" s="131">
        <v>5</v>
      </c>
      <c r="AL32" s="131">
        <v>3</v>
      </c>
      <c r="AM32" s="9" t="s">
        <v>234</v>
      </c>
      <c r="AN32" s="10">
        <v>169950.25</v>
      </c>
      <c r="AO32" s="10">
        <v>171987.7</v>
      </c>
      <c r="AP32" s="10">
        <v>90670.080000000002</v>
      </c>
      <c r="AQ32" s="10">
        <v>4010.92</v>
      </c>
      <c r="AR32" s="10">
        <v>18129.080000000002</v>
      </c>
      <c r="AS32" s="10">
        <v>59878.07</v>
      </c>
      <c r="AT32" s="10">
        <v>25995.29</v>
      </c>
      <c r="AU32" s="10">
        <v>18306.599999999999</v>
      </c>
      <c r="AV32" s="23">
        <v>1</v>
      </c>
      <c r="AW32" s="23">
        <v>0</v>
      </c>
      <c r="AX32" s="23" t="s">
        <v>54</v>
      </c>
      <c r="AY32" s="23" t="s">
        <v>52</v>
      </c>
      <c r="AZ32" s="121" t="s">
        <v>55</v>
      </c>
      <c r="BA32" s="8">
        <v>4</v>
      </c>
      <c r="BB32" s="8">
        <v>4</v>
      </c>
      <c r="BC32" s="9"/>
      <c r="BD32" s="6" t="s">
        <v>89</v>
      </c>
      <c r="BE32" s="6">
        <v>8764</v>
      </c>
      <c r="BF32" s="6">
        <v>11576</v>
      </c>
      <c r="BG32" s="6">
        <v>58756</v>
      </c>
      <c r="BH32" s="6">
        <v>27193</v>
      </c>
      <c r="BI32" s="6">
        <v>856</v>
      </c>
      <c r="BJ32" s="6">
        <v>5653</v>
      </c>
      <c r="BK32" s="6">
        <v>13905</v>
      </c>
      <c r="BL32" s="6">
        <v>4187</v>
      </c>
      <c r="BM32" s="6">
        <v>1</v>
      </c>
      <c r="BN32" s="6" t="s">
        <v>55</v>
      </c>
      <c r="BO32" s="6">
        <v>0</v>
      </c>
      <c r="BP32" s="8">
        <v>5</v>
      </c>
      <c r="BQ32" s="8">
        <v>4</v>
      </c>
      <c r="BR32" s="9" t="s">
        <v>67</v>
      </c>
      <c r="BS32" s="9"/>
      <c r="BT32" s="100"/>
    </row>
    <row r="33" spans="1:72" s="20" customFormat="1" x14ac:dyDescent="0.3">
      <c r="A33" s="20">
        <v>29</v>
      </c>
      <c r="B33" s="27">
        <v>43972</v>
      </c>
      <c r="C33" s="4">
        <v>35</v>
      </c>
      <c r="D33" s="4" t="s">
        <v>52</v>
      </c>
      <c r="E33" s="4">
        <v>179</v>
      </c>
      <c r="F33" s="4">
        <v>79</v>
      </c>
      <c r="G33" s="46">
        <f t="shared" si="0"/>
        <v>24.655909615804749</v>
      </c>
      <c r="H33" s="4">
        <v>145</v>
      </c>
      <c r="I33" s="4">
        <v>122</v>
      </c>
      <c r="J33" s="4">
        <v>7</v>
      </c>
      <c r="K33" s="4">
        <v>108</v>
      </c>
      <c r="L33" s="43" t="s">
        <v>87</v>
      </c>
      <c r="M33" s="6" t="s">
        <v>53</v>
      </c>
      <c r="N33" s="12">
        <v>52.94</v>
      </c>
      <c r="O33" s="12">
        <v>99.5</v>
      </c>
      <c r="P33" s="6">
        <v>111</v>
      </c>
      <c r="Q33" s="6">
        <v>103</v>
      </c>
      <c r="R33" s="12">
        <v>81</v>
      </c>
      <c r="S33" s="12">
        <v>79</v>
      </c>
      <c r="T33" s="6">
        <v>112.5</v>
      </c>
      <c r="U33" s="12">
        <v>86</v>
      </c>
      <c r="V33" s="54">
        <v>0</v>
      </c>
      <c r="W33" s="21">
        <v>0</v>
      </c>
      <c r="X33" s="131" t="s">
        <v>235</v>
      </c>
      <c r="Y33" s="131">
        <v>4650.7</v>
      </c>
      <c r="Z33" s="131">
        <v>4282.6499999999996</v>
      </c>
      <c r="AA33" s="131">
        <v>6598.77</v>
      </c>
      <c r="AB33" s="131">
        <v>8988.16</v>
      </c>
      <c r="AC33" s="131">
        <v>1148.02</v>
      </c>
      <c r="AD33" s="131">
        <v>4327</v>
      </c>
      <c r="AE33" s="131">
        <v>5083.62</v>
      </c>
      <c r="AF33" s="23">
        <v>3482</v>
      </c>
      <c r="AG33" s="23">
        <v>1</v>
      </c>
      <c r="AH33" s="23">
        <v>0</v>
      </c>
      <c r="AI33" s="23" t="s">
        <v>52</v>
      </c>
      <c r="AJ33" s="23" t="s">
        <v>273</v>
      </c>
      <c r="AK33" s="131">
        <v>4.5</v>
      </c>
      <c r="AL33" s="131">
        <v>4.5</v>
      </c>
      <c r="AM33" s="107"/>
      <c r="AN33" s="10">
        <v>1315</v>
      </c>
      <c r="AO33" s="10">
        <v>1952</v>
      </c>
      <c r="AP33" s="19">
        <v>1633</v>
      </c>
      <c r="AQ33" s="19">
        <v>1542</v>
      </c>
      <c r="AR33" s="64">
        <v>1027</v>
      </c>
      <c r="AS33" s="19">
        <v>2314</v>
      </c>
      <c r="AT33" s="19">
        <v>12001</v>
      </c>
      <c r="AU33" s="22">
        <v>1740</v>
      </c>
      <c r="AV33" s="23">
        <v>1</v>
      </c>
      <c r="AW33" s="23">
        <v>1</v>
      </c>
      <c r="AX33" s="23" t="s">
        <v>54</v>
      </c>
      <c r="AY33" s="23" t="s">
        <v>52</v>
      </c>
      <c r="AZ33" s="121" t="s">
        <v>55</v>
      </c>
      <c r="BA33" s="8">
        <v>4</v>
      </c>
      <c r="BB33" s="8">
        <v>4.5</v>
      </c>
      <c r="BC33" s="9" t="s">
        <v>95</v>
      </c>
      <c r="BD33" s="6" t="s">
        <v>89</v>
      </c>
      <c r="BE33" s="6">
        <v>16462</v>
      </c>
      <c r="BF33" s="6">
        <v>12599</v>
      </c>
      <c r="BG33" s="6">
        <v>13684</v>
      </c>
      <c r="BH33" s="6">
        <v>17140</v>
      </c>
      <c r="BI33" s="6">
        <v>1797</v>
      </c>
      <c r="BJ33" s="6">
        <v>15996</v>
      </c>
      <c r="BK33" s="6">
        <v>63064</v>
      </c>
      <c r="BL33" s="6">
        <v>7722</v>
      </c>
      <c r="BM33" s="6">
        <v>1</v>
      </c>
      <c r="BN33" s="6" t="s">
        <v>55</v>
      </c>
      <c r="BO33" s="6">
        <v>0</v>
      </c>
      <c r="BP33" s="8">
        <v>5</v>
      </c>
      <c r="BQ33" s="8">
        <v>4.5</v>
      </c>
      <c r="BR33" s="9" t="s">
        <v>69</v>
      </c>
      <c r="BS33" s="9" t="s">
        <v>90</v>
      </c>
      <c r="BT33" s="100"/>
    </row>
    <row r="34" spans="1:72" s="20" customFormat="1" x14ac:dyDescent="0.3">
      <c r="A34" s="20">
        <v>37</v>
      </c>
      <c r="B34" s="27">
        <v>43973</v>
      </c>
      <c r="C34" s="4">
        <v>55</v>
      </c>
      <c r="D34" s="4" t="s">
        <v>58</v>
      </c>
      <c r="E34" s="4">
        <v>165</v>
      </c>
      <c r="F34" s="4">
        <v>95</v>
      </c>
      <c r="G34" s="46">
        <f t="shared" ref="G34:G65" si="2">(F34)/(E34/100)^2</f>
        <v>34.894398530762174</v>
      </c>
      <c r="H34" s="4">
        <v>124</v>
      </c>
      <c r="I34" s="4">
        <v>125</v>
      </c>
      <c r="J34" s="4">
        <v>6</v>
      </c>
      <c r="K34" s="4">
        <v>99</v>
      </c>
      <c r="L34" s="43" t="s">
        <v>59</v>
      </c>
      <c r="M34" s="6" t="s">
        <v>53</v>
      </c>
      <c r="N34" s="6">
        <v>443</v>
      </c>
      <c r="O34" s="6">
        <v>467</v>
      </c>
      <c r="P34" s="6">
        <v>531</v>
      </c>
      <c r="Q34" s="6">
        <v>496</v>
      </c>
      <c r="R34" s="6">
        <v>167</v>
      </c>
      <c r="S34" s="6">
        <v>155</v>
      </c>
      <c r="T34" s="6">
        <v>407</v>
      </c>
      <c r="U34" s="6">
        <v>302</v>
      </c>
      <c r="V34" s="21">
        <v>1</v>
      </c>
      <c r="W34" s="21">
        <v>0</v>
      </c>
      <c r="X34" s="127"/>
      <c r="Y34" s="127"/>
      <c r="Z34" s="127"/>
      <c r="AA34" s="127"/>
      <c r="AB34" s="127"/>
      <c r="AC34" s="127"/>
      <c r="AD34" s="127"/>
      <c r="AE34" s="127"/>
      <c r="AF34" s="105"/>
      <c r="AG34" s="105"/>
      <c r="AH34" s="105"/>
      <c r="AI34" s="105"/>
      <c r="AJ34" s="105"/>
      <c r="AK34" s="127"/>
      <c r="AL34" s="127"/>
      <c r="AM34" s="107"/>
      <c r="AN34" s="10">
        <v>91266</v>
      </c>
      <c r="AO34" s="10">
        <v>49532</v>
      </c>
      <c r="AP34" s="19">
        <v>16370</v>
      </c>
      <c r="AQ34" s="19">
        <v>14504</v>
      </c>
      <c r="AR34" s="64">
        <v>7289</v>
      </c>
      <c r="AS34" s="19">
        <v>47485</v>
      </c>
      <c r="AT34" s="19">
        <v>46675</v>
      </c>
      <c r="AU34" s="22">
        <v>20537</v>
      </c>
      <c r="AV34" s="23">
        <v>1</v>
      </c>
      <c r="AW34" s="23">
        <v>0</v>
      </c>
      <c r="AX34" s="23" t="s">
        <v>54</v>
      </c>
      <c r="AY34" s="23" t="s">
        <v>52</v>
      </c>
      <c r="AZ34" s="121" t="s">
        <v>55</v>
      </c>
      <c r="BA34" s="8">
        <v>3</v>
      </c>
      <c r="BB34" s="8">
        <v>3</v>
      </c>
      <c r="BC34" s="9" t="s">
        <v>96</v>
      </c>
      <c r="BD34" s="6" t="s">
        <v>89</v>
      </c>
      <c r="BE34" s="6">
        <v>62749</v>
      </c>
      <c r="BF34" s="6">
        <v>21275</v>
      </c>
      <c r="BG34" s="6">
        <v>18081</v>
      </c>
      <c r="BH34" s="6">
        <v>18081</v>
      </c>
      <c r="BI34" s="6">
        <v>1728</v>
      </c>
      <c r="BJ34" s="6">
        <v>3272</v>
      </c>
      <c r="BK34" s="6">
        <v>15614</v>
      </c>
      <c r="BL34" s="6">
        <v>6295</v>
      </c>
      <c r="BM34" s="6">
        <v>1</v>
      </c>
      <c r="BN34" s="6" t="s">
        <v>55</v>
      </c>
      <c r="BO34" s="6">
        <v>0</v>
      </c>
      <c r="BP34" s="8">
        <v>4</v>
      </c>
      <c r="BQ34" s="8">
        <v>5</v>
      </c>
      <c r="BR34" s="9" t="s">
        <v>69</v>
      </c>
      <c r="BS34" s="9" t="s">
        <v>97</v>
      </c>
      <c r="BT34" s="100"/>
    </row>
    <row r="35" spans="1:72" s="20" customFormat="1" x14ac:dyDescent="0.3">
      <c r="A35" s="20">
        <v>38</v>
      </c>
      <c r="B35" s="27">
        <v>43973</v>
      </c>
      <c r="C35" s="4">
        <v>42</v>
      </c>
      <c r="D35" s="4" t="s">
        <v>58</v>
      </c>
      <c r="E35" s="4">
        <v>158</v>
      </c>
      <c r="F35" s="4">
        <v>59</v>
      </c>
      <c r="G35" s="46">
        <f t="shared" si="2"/>
        <v>23.634033007530842</v>
      </c>
      <c r="H35" s="4">
        <v>135</v>
      </c>
      <c r="I35" s="4">
        <v>124</v>
      </c>
      <c r="J35" s="4">
        <v>7</v>
      </c>
      <c r="K35" s="4">
        <v>90</v>
      </c>
      <c r="L35" s="43" t="s">
        <v>59</v>
      </c>
      <c r="M35" s="6" t="s">
        <v>53</v>
      </c>
      <c r="N35" s="6">
        <v>930</v>
      </c>
      <c r="O35" s="6">
        <v>839</v>
      </c>
      <c r="P35" s="6">
        <v>640</v>
      </c>
      <c r="Q35" s="6">
        <v>117</v>
      </c>
      <c r="R35" s="6">
        <v>104</v>
      </c>
      <c r="S35" s="6">
        <v>249</v>
      </c>
      <c r="T35" s="6">
        <v>421</v>
      </c>
      <c r="U35" s="6">
        <v>247</v>
      </c>
      <c r="V35" s="21">
        <v>1</v>
      </c>
      <c r="W35" s="21">
        <v>0</v>
      </c>
      <c r="X35" s="127"/>
      <c r="Y35" s="127"/>
      <c r="Z35" s="127"/>
      <c r="AA35" s="127"/>
      <c r="AB35" s="127"/>
      <c r="AC35" s="127"/>
      <c r="AD35" s="127"/>
      <c r="AE35" s="127"/>
      <c r="AF35" s="105"/>
      <c r="AG35" s="105"/>
      <c r="AH35" s="105"/>
      <c r="AI35" s="105"/>
      <c r="AJ35" s="105"/>
      <c r="AK35" s="127"/>
      <c r="AL35" s="127"/>
      <c r="AM35" s="107"/>
      <c r="AN35" s="10">
        <v>16979</v>
      </c>
      <c r="AO35" s="10">
        <v>99999999</v>
      </c>
      <c r="AP35" s="19">
        <v>55203</v>
      </c>
      <c r="AQ35" s="19">
        <v>18595</v>
      </c>
      <c r="AR35" s="64">
        <v>1642</v>
      </c>
      <c r="AS35" s="19">
        <v>3558</v>
      </c>
      <c r="AT35" s="19">
        <v>15160</v>
      </c>
      <c r="AU35" s="22">
        <v>6439</v>
      </c>
      <c r="AV35" s="23">
        <v>1</v>
      </c>
      <c r="AW35" s="23">
        <v>0</v>
      </c>
      <c r="AX35" s="23" t="s">
        <v>54</v>
      </c>
      <c r="AY35" s="23" t="s">
        <v>52</v>
      </c>
      <c r="AZ35" s="121" t="s">
        <v>55</v>
      </c>
      <c r="BA35" s="8">
        <v>2</v>
      </c>
      <c r="BB35" s="8">
        <v>4</v>
      </c>
      <c r="BC35" s="9" t="s">
        <v>98</v>
      </c>
      <c r="BD35" s="6" t="s">
        <v>89</v>
      </c>
      <c r="BE35" s="6">
        <v>99999999</v>
      </c>
      <c r="BF35" s="6">
        <v>22455</v>
      </c>
      <c r="BG35" s="6">
        <v>44913</v>
      </c>
      <c r="BH35" s="6">
        <v>8140</v>
      </c>
      <c r="BI35" s="6">
        <v>946</v>
      </c>
      <c r="BJ35" s="6">
        <v>4562</v>
      </c>
      <c r="BK35" s="6">
        <v>2124</v>
      </c>
      <c r="BL35" s="6">
        <v>3615</v>
      </c>
      <c r="BM35" s="6">
        <v>1</v>
      </c>
      <c r="BN35" s="6" t="s">
        <v>55</v>
      </c>
      <c r="BO35" s="6">
        <v>0</v>
      </c>
      <c r="BP35" s="8">
        <v>3</v>
      </c>
      <c r="BQ35" s="8">
        <v>2</v>
      </c>
      <c r="BR35" s="9" t="s">
        <v>69</v>
      </c>
      <c r="BS35" s="9" t="s">
        <v>99</v>
      </c>
      <c r="BT35" s="100"/>
    </row>
    <row r="36" spans="1:72" s="20" customFormat="1" x14ac:dyDescent="0.3">
      <c r="A36" s="20">
        <v>31</v>
      </c>
      <c r="B36" s="27">
        <v>43973</v>
      </c>
      <c r="C36" s="4">
        <v>30</v>
      </c>
      <c r="D36" s="4" t="s">
        <v>58</v>
      </c>
      <c r="E36" s="4">
        <v>167</v>
      </c>
      <c r="F36" s="4">
        <v>70</v>
      </c>
      <c r="G36" s="46">
        <f t="shared" si="2"/>
        <v>25.099501595611173</v>
      </c>
      <c r="H36" s="4">
        <v>140</v>
      </c>
      <c r="I36" s="4">
        <v>119</v>
      </c>
      <c r="J36" s="4">
        <v>7</v>
      </c>
      <c r="K36" s="4">
        <v>89</v>
      </c>
      <c r="L36" s="61" t="s">
        <v>73</v>
      </c>
      <c r="M36" s="6" t="s">
        <v>53</v>
      </c>
      <c r="N36" s="6">
        <v>236</v>
      </c>
      <c r="O36" s="16">
        <v>125</v>
      </c>
      <c r="P36" s="6">
        <v>120</v>
      </c>
      <c r="Q36" s="6">
        <v>112.5</v>
      </c>
      <c r="R36" s="12">
        <v>49</v>
      </c>
      <c r="S36" s="6">
        <v>125.7</v>
      </c>
      <c r="T36" s="6">
        <v>197</v>
      </c>
      <c r="U36" s="6">
        <v>112</v>
      </c>
      <c r="V36" s="49">
        <v>1</v>
      </c>
      <c r="W36" s="21">
        <v>0</v>
      </c>
      <c r="X36" s="127"/>
      <c r="Y36" s="127"/>
      <c r="Z36" s="127"/>
      <c r="AA36" s="127"/>
      <c r="AB36" s="127"/>
      <c r="AC36" s="127"/>
      <c r="AD36" s="127"/>
      <c r="AE36" s="127"/>
      <c r="AF36" s="105"/>
      <c r="AG36" s="105"/>
      <c r="AH36" s="105"/>
      <c r="AI36" s="105"/>
      <c r="AJ36" s="105"/>
      <c r="AK36" s="127"/>
      <c r="AL36" s="127"/>
      <c r="AM36" s="107"/>
      <c r="AN36" s="10">
        <v>9466.2999999999993</v>
      </c>
      <c r="AO36" s="10">
        <v>41248.1</v>
      </c>
      <c r="AP36" s="10">
        <v>99999999</v>
      </c>
      <c r="AQ36" s="10">
        <v>98897</v>
      </c>
      <c r="AR36" s="10">
        <v>2874</v>
      </c>
      <c r="AS36" s="10">
        <v>99999999</v>
      </c>
      <c r="AT36" s="10">
        <v>57614</v>
      </c>
      <c r="AU36" s="10">
        <v>13852</v>
      </c>
      <c r="AV36" s="23">
        <v>1</v>
      </c>
      <c r="AW36" s="23">
        <v>0</v>
      </c>
      <c r="AX36" s="23" t="s">
        <v>54</v>
      </c>
      <c r="AY36" s="23" t="s">
        <v>52</v>
      </c>
      <c r="AZ36" s="121" t="s">
        <v>55</v>
      </c>
      <c r="BA36" s="8">
        <v>2</v>
      </c>
      <c r="BB36" s="8">
        <v>4</v>
      </c>
      <c r="BC36" s="9" t="s">
        <v>100</v>
      </c>
      <c r="BD36" s="6" t="s">
        <v>89</v>
      </c>
      <c r="BE36" s="6">
        <v>219</v>
      </c>
      <c r="BF36" s="6">
        <v>493</v>
      </c>
      <c r="BG36" s="6">
        <v>149</v>
      </c>
      <c r="BH36" s="6">
        <v>271</v>
      </c>
      <c r="BI36" s="6">
        <v>1262</v>
      </c>
      <c r="BJ36" s="6">
        <v>7906</v>
      </c>
      <c r="BK36" s="6">
        <v>2316</v>
      </c>
      <c r="BL36" s="6">
        <v>382</v>
      </c>
      <c r="BM36" s="6">
        <v>1</v>
      </c>
      <c r="BN36" s="6" t="s">
        <v>55</v>
      </c>
      <c r="BO36" s="6">
        <v>0</v>
      </c>
      <c r="BP36" s="8">
        <v>4.5</v>
      </c>
      <c r="BQ36" s="8">
        <v>4</v>
      </c>
      <c r="BR36" s="9" t="s">
        <v>69</v>
      </c>
      <c r="BS36" s="9" t="s">
        <v>101</v>
      </c>
      <c r="BT36" s="100"/>
    </row>
    <row r="37" spans="1:72" s="20" customFormat="1" x14ac:dyDescent="0.3">
      <c r="A37" s="20">
        <v>39</v>
      </c>
      <c r="B37" s="27">
        <v>43973</v>
      </c>
      <c r="C37" s="4">
        <v>56</v>
      </c>
      <c r="D37" s="4" t="s">
        <v>58</v>
      </c>
      <c r="E37" s="4">
        <v>152</v>
      </c>
      <c r="F37" s="4">
        <v>49</v>
      </c>
      <c r="G37" s="46">
        <f t="shared" si="2"/>
        <v>21.208448753462605</v>
      </c>
      <c r="H37" s="4">
        <v>134</v>
      </c>
      <c r="I37" s="4">
        <v>108</v>
      </c>
      <c r="J37" s="4">
        <v>1</v>
      </c>
      <c r="K37" s="4">
        <v>93</v>
      </c>
      <c r="L37" s="43" t="s">
        <v>73</v>
      </c>
      <c r="M37" s="6" t="s">
        <v>53</v>
      </c>
      <c r="N37" s="12">
        <v>36.1</v>
      </c>
      <c r="O37" s="12">
        <v>25.4</v>
      </c>
      <c r="P37" s="12">
        <v>26.6</v>
      </c>
      <c r="Q37" s="12">
        <v>25</v>
      </c>
      <c r="R37" s="12">
        <v>25.7</v>
      </c>
      <c r="S37" s="12">
        <v>28.4</v>
      </c>
      <c r="T37" s="12">
        <v>20.100000000000001</v>
      </c>
      <c r="U37" s="12">
        <v>26.1</v>
      </c>
      <c r="V37" s="54">
        <v>0</v>
      </c>
      <c r="W37" s="21">
        <v>0</v>
      </c>
      <c r="X37" s="127"/>
      <c r="Y37" s="127"/>
      <c r="Z37" s="127"/>
      <c r="AA37" s="127"/>
      <c r="AB37" s="127"/>
      <c r="AC37" s="127"/>
      <c r="AD37" s="127"/>
      <c r="AE37" s="127"/>
      <c r="AF37" s="105"/>
      <c r="AG37" s="105"/>
      <c r="AH37" s="105"/>
      <c r="AI37" s="105"/>
      <c r="AJ37" s="105"/>
      <c r="AK37" s="127"/>
      <c r="AL37" s="127"/>
      <c r="AM37" s="107"/>
      <c r="AN37" s="10">
        <v>9197</v>
      </c>
      <c r="AO37" s="10">
        <v>14330</v>
      </c>
      <c r="AP37" s="19">
        <v>11103</v>
      </c>
      <c r="AQ37" s="19">
        <v>222.5</v>
      </c>
      <c r="AR37" s="64">
        <v>127.7</v>
      </c>
      <c r="AS37" s="19">
        <v>751</v>
      </c>
      <c r="AT37" s="19">
        <v>6229.4</v>
      </c>
      <c r="AU37" s="22">
        <v>497</v>
      </c>
      <c r="AV37" s="23">
        <v>1</v>
      </c>
      <c r="AW37" s="23">
        <v>0</v>
      </c>
      <c r="AX37" s="23" t="s">
        <v>54</v>
      </c>
      <c r="AY37" s="23" t="s">
        <v>52</v>
      </c>
      <c r="AZ37" s="121" t="s">
        <v>55</v>
      </c>
      <c r="BA37" s="8">
        <v>4</v>
      </c>
      <c r="BB37" s="8">
        <v>5</v>
      </c>
      <c r="BC37" s="9" t="s">
        <v>102</v>
      </c>
      <c r="BD37" s="6" t="s">
        <v>89</v>
      </c>
      <c r="BE37" s="6">
        <v>4084</v>
      </c>
      <c r="BF37" s="6">
        <v>3582</v>
      </c>
      <c r="BG37" s="52">
        <v>4892</v>
      </c>
      <c r="BH37" s="52">
        <v>3092</v>
      </c>
      <c r="BI37" s="52">
        <v>1351</v>
      </c>
      <c r="BJ37" s="52">
        <v>3481</v>
      </c>
      <c r="BK37" s="98">
        <v>9218</v>
      </c>
      <c r="BL37" s="98">
        <v>3200</v>
      </c>
      <c r="BM37" s="52">
        <v>1</v>
      </c>
      <c r="BN37" s="6" t="s">
        <v>55</v>
      </c>
      <c r="BO37" s="6">
        <v>1</v>
      </c>
      <c r="BP37" s="8">
        <v>4</v>
      </c>
      <c r="BQ37" s="8">
        <v>5</v>
      </c>
      <c r="BR37" s="9" t="s">
        <v>69</v>
      </c>
      <c r="BS37" s="9" t="s">
        <v>103</v>
      </c>
      <c r="BT37" s="100"/>
    </row>
    <row r="38" spans="1:72" s="20" customFormat="1" x14ac:dyDescent="0.3">
      <c r="A38" s="20">
        <v>41</v>
      </c>
      <c r="B38" s="27">
        <v>43973</v>
      </c>
      <c r="C38" s="4">
        <v>41</v>
      </c>
      <c r="D38" s="4" t="s">
        <v>52</v>
      </c>
      <c r="E38" s="4">
        <v>196</v>
      </c>
      <c r="F38" s="4">
        <v>82</v>
      </c>
      <c r="G38" s="46">
        <f t="shared" si="2"/>
        <v>21.345272802998753</v>
      </c>
      <c r="H38" s="4">
        <v>140</v>
      </c>
      <c r="I38" s="4">
        <v>133</v>
      </c>
      <c r="J38" s="4">
        <v>9</v>
      </c>
      <c r="K38" s="4">
        <v>120</v>
      </c>
      <c r="L38" s="43" t="s">
        <v>87</v>
      </c>
      <c r="M38" s="6" t="s">
        <v>53</v>
      </c>
      <c r="N38" s="6">
        <v>143</v>
      </c>
      <c r="O38" s="12">
        <v>75</v>
      </c>
      <c r="P38" s="6">
        <v>121</v>
      </c>
      <c r="Q38" s="12">
        <v>62</v>
      </c>
      <c r="R38" s="12">
        <v>50</v>
      </c>
      <c r="S38" s="12">
        <v>63</v>
      </c>
      <c r="T38" s="12">
        <v>77</v>
      </c>
      <c r="U38" s="12">
        <v>75</v>
      </c>
      <c r="V38" s="54">
        <v>0</v>
      </c>
      <c r="W38" s="21">
        <v>0</v>
      </c>
      <c r="X38" s="127"/>
      <c r="Y38" s="127"/>
      <c r="Z38" s="127"/>
      <c r="AA38" s="127"/>
      <c r="AB38" s="127"/>
      <c r="AC38" s="127"/>
      <c r="AD38" s="127"/>
      <c r="AE38" s="127"/>
      <c r="AF38" s="105"/>
      <c r="AG38" s="105"/>
      <c r="AH38" s="105"/>
      <c r="AI38" s="105"/>
      <c r="AJ38" s="105"/>
      <c r="AK38" s="127"/>
      <c r="AL38" s="127"/>
      <c r="AM38" s="107"/>
      <c r="AN38" s="10">
        <v>25092</v>
      </c>
      <c r="AO38" s="10">
        <v>5816</v>
      </c>
      <c r="AP38" s="19">
        <v>32156</v>
      </c>
      <c r="AQ38" s="19">
        <v>193</v>
      </c>
      <c r="AR38" s="64">
        <v>1299</v>
      </c>
      <c r="AS38" s="19">
        <v>7119</v>
      </c>
      <c r="AT38" s="19">
        <v>32912</v>
      </c>
      <c r="AU38" s="22">
        <v>1101</v>
      </c>
      <c r="AV38" s="23">
        <v>1</v>
      </c>
      <c r="AW38" s="23">
        <v>0</v>
      </c>
      <c r="AX38" s="23" t="s">
        <v>54</v>
      </c>
      <c r="AY38" s="23" t="s">
        <v>52</v>
      </c>
      <c r="AZ38" s="121" t="s">
        <v>55</v>
      </c>
      <c r="BA38" s="8">
        <v>5</v>
      </c>
      <c r="BB38" s="8">
        <v>5</v>
      </c>
      <c r="BC38" s="9"/>
      <c r="BD38" s="6" t="s">
        <v>89</v>
      </c>
      <c r="BE38" s="6">
        <v>6417</v>
      </c>
      <c r="BF38" s="6">
        <v>14296</v>
      </c>
      <c r="BG38" s="6">
        <v>6039</v>
      </c>
      <c r="BH38" s="6">
        <v>7062</v>
      </c>
      <c r="BI38" s="6">
        <v>506</v>
      </c>
      <c r="BJ38" s="6">
        <v>5548</v>
      </c>
      <c r="BK38" s="6">
        <v>183</v>
      </c>
      <c r="BL38" s="6">
        <v>859</v>
      </c>
      <c r="BM38" s="6">
        <v>1</v>
      </c>
      <c r="BN38" s="6" t="s">
        <v>55</v>
      </c>
      <c r="BO38" s="6">
        <v>0</v>
      </c>
      <c r="BP38" s="8">
        <v>2</v>
      </c>
      <c r="BQ38" s="8">
        <v>2</v>
      </c>
      <c r="BR38" s="9" t="s">
        <v>69</v>
      </c>
      <c r="BS38" s="9" t="s">
        <v>104</v>
      </c>
      <c r="BT38" s="100"/>
    </row>
    <row r="39" spans="1:72" s="20" customFormat="1" x14ac:dyDescent="0.3">
      <c r="A39" s="20">
        <v>40</v>
      </c>
      <c r="B39" s="27">
        <v>43973</v>
      </c>
      <c r="C39" s="4">
        <v>45</v>
      </c>
      <c r="D39" s="4" t="s">
        <v>58</v>
      </c>
      <c r="E39" s="4">
        <v>153</v>
      </c>
      <c r="F39" s="4">
        <v>60</v>
      </c>
      <c r="G39" s="46">
        <f t="shared" si="2"/>
        <v>25.631167499679609</v>
      </c>
      <c r="H39" s="4">
        <v>140</v>
      </c>
      <c r="I39" s="4">
        <v>109</v>
      </c>
      <c r="J39" s="4">
        <v>2</v>
      </c>
      <c r="K39" s="4">
        <v>96</v>
      </c>
      <c r="L39" s="43" t="s">
        <v>59</v>
      </c>
      <c r="M39" s="6" t="s">
        <v>53</v>
      </c>
      <c r="N39" s="6">
        <v>690</v>
      </c>
      <c r="O39" s="6">
        <v>315</v>
      </c>
      <c r="P39" s="6">
        <v>298</v>
      </c>
      <c r="Q39" s="6">
        <v>428</v>
      </c>
      <c r="R39" s="6">
        <v>253</v>
      </c>
      <c r="S39" s="6">
        <v>180</v>
      </c>
      <c r="T39" s="6">
        <v>191</v>
      </c>
      <c r="U39" s="6">
        <v>279</v>
      </c>
      <c r="V39" s="21">
        <v>1</v>
      </c>
      <c r="W39" s="21">
        <v>0</v>
      </c>
      <c r="X39" s="127"/>
      <c r="Y39" s="127"/>
      <c r="Z39" s="127"/>
      <c r="AA39" s="127"/>
      <c r="AB39" s="127"/>
      <c r="AC39" s="127"/>
      <c r="AD39" s="127"/>
      <c r="AE39" s="127"/>
      <c r="AF39" s="105"/>
      <c r="AG39" s="105"/>
      <c r="AH39" s="105"/>
      <c r="AI39" s="105"/>
      <c r="AJ39" s="105"/>
      <c r="AK39" s="127"/>
      <c r="AL39" s="127"/>
      <c r="AM39" s="107"/>
      <c r="AN39" s="10">
        <v>68716</v>
      </c>
      <c r="AO39" s="10">
        <v>38126</v>
      </c>
      <c r="AP39" s="19">
        <v>22160</v>
      </c>
      <c r="AQ39" s="19">
        <v>10318</v>
      </c>
      <c r="AR39" s="64">
        <v>3658</v>
      </c>
      <c r="AS39" s="19">
        <v>29782</v>
      </c>
      <c r="AT39" s="19">
        <v>28922</v>
      </c>
      <c r="AU39" s="22">
        <v>13351</v>
      </c>
      <c r="AV39" s="23">
        <v>1</v>
      </c>
      <c r="AW39" s="23">
        <v>0</v>
      </c>
      <c r="AX39" s="23" t="s">
        <v>54</v>
      </c>
      <c r="AY39" s="23" t="s">
        <v>52</v>
      </c>
      <c r="AZ39" s="121" t="s">
        <v>55</v>
      </c>
      <c r="BA39" s="8">
        <v>3</v>
      </c>
      <c r="BB39" s="8">
        <v>4</v>
      </c>
      <c r="BC39" s="9" t="s">
        <v>105</v>
      </c>
      <c r="BD39" s="6" t="s">
        <v>89</v>
      </c>
      <c r="BE39" s="6">
        <v>1032</v>
      </c>
      <c r="BF39" s="6">
        <v>266</v>
      </c>
      <c r="BG39" s="6">
        <v>7139</v>
      </c>
      <c r="BH39" s="6">
        <v>99999999</v>
      </c>
      <c r="BI39" s="6">
        <v>3024</v>
      </c>
      <c r="BJ39" s="6">
        <v>45644</v>
      </c>
      <c r="BK39" s="6">
        <v>15171</v>
      </c>
      <c r="BL39" s="6">
        <v>1322</v>
      </c>
      <c r="BM39" s="6">
        <v>1</v>
      </c>
      <c r="BN39" s="6" t="s">
        <v>55</v>
      </c>
      <c r="BO39" s="6">
        <v>0</v>
      </c>
      <c r="BP39" s="8">
        <v>3.5</v>
      </c>
      <c r="BQ39" s="8">
        <v>4</v>
      </c>
      <c r="BR39" s="9" t="s">
        <v>69</v>
      </c>
      <c r="BS39" s="9" t="s">
        <v>106</v>
      </c>
      <c r="BT39" s="100"/>
    </row>
    <row r="40" spans="1:72" s="20" customFormat="1" x14ac:dyDescent="0.3">
      <c r="A40" s="20">
        <v>42</v>
      </c>
      <c r="B40" s="27">
        <v>43974</v>
      </c>
      <c r="C40" s="4">
        <v>42</v>
      </c>
      <c r="D40" s="4" t="s">
        <v>52</v>
      </c>
      <c r="E40" s="4">
        <v>187</v>
      </c>
      <c r="F40" s="4">
        <v>73</v>
      </c>
      <c r="G40" s="46">
        <f t="shared" si="2"/>
        <v>20.875632703251448</v>
      </c>
      <c r="H40" s="4">
        <v>125</v>
      </c>
      <c r="I40" s="4">
        <v>129</v>
      </c>
      <c r="J40" s="4">
        <v>2</v>
      </c>
      <c r="K40" s="4">
        <v>115</v>
      </c>
      <c r="L40" s="43" t="s">
        <v>59</v>
      </c>
      <c r="M40" s="6" t="s">
        <v>53</v>
      </c>
      <c r="N40" s="6">
        <v>112</v>
      </c>
      <c r="O40" s="6">
        <v>149</v>
      </c>
      <c r="P40" s="6">
        <v>166</v>
      </c>
      <c r="Q40" s="6">
        <v>228</v>
      </c>
      <c r="R40" s="12">
        <v>95.8</v>
      </c>
      <c r="S40" s="12">
        <v>96</v>
      </c>
      <c r="T40" s="6">
        <v>193</v>
      </c>
      <c r="U40" s="6">
        <v>134</v>
      </c>
      <c r="V40" s="54">
        <v>0</v>
      </c>
      <c r="W40" s="21">
        <v>0</v>
      </c>
      <c r="X40" s="127"/>
      <c r="Y40" s="127"/>
      <c r="Z40" s="127"/>
      <c r="AA40" s="127"/>
      <c r="AB40" s="127"/>
      <c r="AC40" s="127"/>
      <c r="AD40" s="127"/>
      <c r="AE40" s="127"/>
      <c r="AF40" s="105"/>
      <c r="AG40" s="105"/>
      <c r="AH40" s="105"/>
      <c r="AI40" s="105"/>
      <c r="AJ40" s="105"/>
      <c r="AK40" s="127"/>
      <c r="AL40" s="127"/>
      <c r="AM40" s="107"/>
      <c r="AN40" s="10">
        <v>49688</v>
      </c>
      <c r="AO40" s="10">
        <v>7827</v>
      </c>
      <c r="AP40" s="19">
        <v>14828</v>
      </c>
      <c r="AQ40" s="19">
        <v>5109</v>
      </c>
      <c r="AR40" s="64">
        <v>758</v>
      </c>
      <c r="AS40" s="19">
        <v>32373</v>
      </c>
      <c r="AT40" s="19">
        <v>21718</v>
      </c>
      <c r="AU40" s="22">
        <v>3874</v>
      </c>
      <c r="AV40" s="23">
        <v>1</v>
      </c>
      <c r="AW40" s="23">
        <v>0</v>
      </c>
      <c r="AX40" s="23" t="s">
        <v>54</v>
      </c>
      <c r="AY40" s="23" t="s">
        <v>52</v>
      </c>
      <c r="AZ40" s="121" t="s">
        <v>55</v>
      </c>
      <c r="BA40" s="8">
        <v>3</v>
      </c>
      <c r="BB40" s="8">
        <v>4</v>
      </c>
      <c r="BC40" s="9"/>
      <c r="BD40" s="6" t="s">
        <v>89</v>
      </c>
      <c r="BE40" s="6">
        <v>36321</v>
      </c>
      <c r="BF40" s="6">
        <v>35300</v>
      </c>
      <c r="BG40" s="6">
        <v>34489</v>
      </c>
      <c r="BH40" s="6">
        <v>7030</v>
      </c>
      <c r="BI40" s="6">
        <v>1116</v>
      </c>
      <c r="BJ40" s="6">
        <v>8510</v>
      </c>
      <c r="BK40" s="6">
        <v>3269</v>
      </c>
      <c r="BL40" s="6">
        <v>4527</v>
      </c>
      <c r="BM40" s="6">
        <v>1</v>
      </c>
      <c r="BN40" s="6" t="s">
        <v>55</v>
      </c>
      <c r="BO40" s="6">
        <v>0</v>
      </c>
      <c r="BP40" s="8">
        <v>3</v>
      </c>
      <c r="BQ40" s="8">
        <v>2</v>
      </c>
      <c r="BR40" s="9" t="s">
        <v>69</v>
      </c>
      <c r="BS40" s="9" t="s">
        <v>107</v>
      </c>
      <c r="BT40" s="100"/>
    </row>
    <row r="41" spans="1:72" s="20" customFormat="1" x14ac:dyDescent="0.3">
      <c r="A41" s="20">
        <v>43</v>
      </c>
      <c r="B41" s="27">
        <v>43974</v>
      </c>
      <c r="C41" s="4">
        <v>37</v>
      </c>
      <c r="D41" s="4" t="s">
        <v>52</v>
      </c>
      <c r="E41" s="4">
        <v>165</v>
      </c>
      <c r="F41" s="4">
        <v>70</v>
      </c>
      <c r="G41" s="46">
        <f t="shared" si="2"/>
        <v>25.711662075298442</v>
      </c>
      <c r="H41" s="4">
        <v>143</v>
      </c>
      <c r="I41" s="4">
        <v>125</v>
      </c>
      <c r="J41" s="4">
        <v>7</v>
      </c>
      <c r="K41" s="4">
        <v>108</v>
      </c>
      <c r="L41" s="43" t="s">
        <v>87</v>
      </c>
      <c r="M41" s="6" t="s">
        <v>53</v>
      </c>
      <c r="N41" s="6">
        <v>621</v>
      </c>
      <c r="O41" s="6">
        <v>344</v>
      </c>
      <c r="P41" s="6">
        <v>649</v>
      </c>
      <c r="Q41" s="6">
        <v>370</v>
      </c>
      <c r="R41" s="12">
        <v>40</v>
      </c>
      <c r="S41" s="6">
        <v>201</v>
      </c>
      <c r="T41" s="6">
        <v>249</v>
      </c>
      <c r="U41" s="6">
        <v>164</v>
      </c>
      <c r="V41" s="21">
        <v>1</v>
      </c>
      <c r="W41" s="21">
        <v>0</v>
      </c>
      <c r="X41" s="127"/>
      <c r="Y41" s="127"/>
      <c r="Z41" s="127"/>
      <c r="AA41" s="127"/>
      <c r="AB41" s="127"/>
      <c r="AC41" s="127"/>
      <c r="AD41" s="127"/>
      <c r="AE41" s="127"/>
      <c r="AF41" s="105"/>
      <c r="AG41" s="105"/>
      <c r="AH41" s="105"/>
      <c r="AI41" s="105"/>
      <c r="AJ41" s="105"/>
      <c r="AK41" s="127"/>
      <c r="AL41" s="127"/>
      <c r="AM41" s="107"/>
      <c r="AN41" s="10">
        <v>20924</v>
      </c>
      <c r="AO41" s="10">
        <v>9405</v>
      </c>
      <c r="AP41" s="19">
        <v>25740</v>
      </c>
      <c r="AQ41" s="19">
        <v>23459</v>
      </c>
      <c r="AR41" s="64">
        <v>593</v>
      </c>
      <c r="AS41" s="19">
        <v>9067</v>
      </c>
      <c r="AT41" s="19">
        <v>19691</v>
      </c>
      <c r="AU41" s="22">
        <v>3358</v>
      </c>
      <c r="AV41" s="23">
        <v>1</v>
      </c>
      <c r="AW41" s="23">
        <v>0</v>
      </c>
      <c r="AX41" s="23" t="s">
        <v>54</v>
      </c>
      <c r="AY41" s="23" t="s">
        <v>52</v>
      </c>
      <c r="AZ41" s="121" t="s">
        <v>55</v>
      </c>
      <c r="BA41" s="8">
        <v>5</v>
      </c>
      <c r="BB41" s="8">
        <v>5</v>
      </c>
      <c r="BC41" s="9"/>
      <c r="BD41" s="6" t="s">
        <v>89</v>
      </c>
      <c r="BE41" s="6">
        <v>7731</v>
      </c>
      <c r="BF41" s="6">
        <v>13261</v>
      </c>
      <c r="BG41" s="6">
        <v>99999999</v>
      </c>
      <c r="BH41" s="6">
        <v>12383</v>
      </c>
      <c r="BI41" s="6">
        <v>304</v>
      </c>
      <c r="BJ41" s="6">
        <v>4162</v>
      </c>
      <c r="BK41" s="6">
        <v>1050</v>
      </c>
      <c r="BL41" s="6">
        <v>1469</v>
      </c>
      <c r="BM41" s="6">
        <v>1</v>
      </c>
      <c r="BN41" s="6" t="s">
        <v>55</v>
      </c>
      <c r="BO41" s="6">
        <v>0</v>
      </c>
      <c r="BP41" s="8">
        <v>3.5</v>
      </c>
      <c r="BQ41" s="8">
        <v>3</v>
      </c>
      <c r="BR41" s="9" t="s">
        <v>69</v>
      </c>
      <c r="BS41" s="9"/>
      <c r="BT41" s="100"/>
    </row>
    <row r="42" spans="1:72" s="20" customFormat="1" x14ac:dyDescent="0.3">
      <c r="A42" s="20">
        <v>44</v>
      </c>
      <c r="B42" s="27">
        <v>43974</v>
      </c>
      <c r="C42" s="4">
        <v>47</v>
      </c>
      <c r="D42" s="4" t="s">
        <v>58</v>
      </c>
      <c r="E42" s="4">
        <v>163</v>
      </c>
      <c r="F42" s="4">
        <v>49</v>
      </c>
      <c r="G42" s="46">
        <f t="shared" si="2"/>
        <v>18.442545824080696</v>
      </c>
      <c r="H42" s="4">
        <v>134</v>
      </c>
      <c r="I42" s="4">
        <v>105</v>
      </c>
      <c r="J42" s="4">
        <v>1</v>
      </c>
      <c r="K42" s="4">
        <v>100</v>
      </c>
      <c r="L42" s="43" t="s">
        <v>59</v>
      </c>
      <c r="M42" s="6" t="s">
        <v>53</v>
      </c>
      <c r="N42" s="6">
        <v>496</v>
      </c>
      <c r="O42" s="6">
        <v>407</v>
      </c>
      <c r="P42" s="6">
        <v>379</v>
      </c>
      <c r="Q42" s="6">
        <v>134</v>
      </c>
      <c r="R42" s="6">
        <v>192</v>
      </c>
      <c r="S42" s="6">
        <v>108</v>
      </c>
      <c r="T42" s="6">
        <v>259</v>
      </c>
      <c r="U42" s="6">
        <v>213</v>
      </c>
      <c r="V42" s="21">
        <v>1</v>
      </c>
      <c r="W42" s="21">
        <v>0</v>
      </c>
      <c r="X42" s="127"/>
      <c r="Y42" s="127"/>
      <c r="Z42" s="127"/>
      <c r="AA42" s="127"/>
      <c r="AB42" s="127"/>
      <c r="AC42" s="127"/>
      <c r="AD42" s="127"/>
      <c r="AE42" s="127"/>
      <c r="AF42" s="105"/>
      <c r="AG42" s="105"/>
      <c r="AH42" s="105"/>
      <c r="AI42" s="105"/>
      <c r="AJ42" s="105"/>
      <c r="AK42" s="127"/>
      <c r="AL42" s="127"/>
      <c r="AM42" s="107"/>
      <c r="AN42" s="10">
        <v>14539</v>
      </c>
      <c r="AO42" s="10">
        <v>7330</v>
      </c>
      <c r="AP42" s="19">
        <v>99999999</v>
      </c>
      <c r="AQ42" s="19">
        <v>2823</v>
      </c>
      <c r="AR42" s="64">
        <v>2204</v>
      </c>
      <c r="AS42" s="19">
        <v>12554</v>
      </c>
      <c r="AT42" s="19">
        <v>11202</v>
      </c>
      <c r="AU42" s="22">
        <v>5922</v>
      </c>
      <c r="AV42" s="23">
        <v>1</v>
      </c>
      <c r="AW42" s="23">
        <v>0</v>
      </c>
      <c r="AX42" s="23" t="s">
        <v>54</v>
      </c>
      <c r="AY42" s="23" t="s">
        <v>52</v>
      </c>
      <c r="AZ42" s="121" t="s">
        <v>108</v>
      </c>
      <c r="BA42" s="8">
        <v>5</v>
      </c>
      <c r="BB42" s="8">
        <v>3</v>
      </c>
      <c r="BC42" s="9"/>
      <c r="BD42" s="6" t="s">
        <v>89</v>
      </c>
      <c r="BE42" s="6">
        <v>8319</v>
      </c>
      <c r="BF42" s="6">
        <v>8071</v>
      </c>
      <c r="BG42" s="6">
        <v>9763</v>
      </c>
      <c r="BH42" s="6">
        <v>3228</v>
      </c>
      <c r="BI42" s="6">
        <v>943</v>
      </c>
      <c r="BJ42" s="6">
        <v>2561</v>
      </c>
      <c r="BK42" s="6">
        <v>6101</v>
      </c>
      <c r="BL42" s="6">
        <v>3082</v>
      </c>
      <c r="BM42" s="6">
        <v>1</v>
      </c>
      <c r="BN42" s="6" t="s">
        <v>55</v>
      </c>
      <c r="BO42" s="6">
        <v>0</v>
      </c>
      <c r="BP42" s="8">
        <v>3</v>
      </c>
      <c r="BQ42" s="8">
        <v>5</v>
      </c>
      <c r="BR42" s="9" t="s">
        <v>69</v>
      </c>
      <c r="BS42" s="9" t="s">
        <v>109</v>
      </c>
      <c r="BT42" s="100"/>
    </row>
    <row r="43" spans="1:72" s="20" customFormat="1" x14ac:dyDescent="0.3">
      <c r="A43" s="20">
        <v>45</v>
      </c>
      <c r="B43" s="27">
        <v>43974</v>
      </c>
      <c r="C43" s="4">
        <v>29</v>
      </c>
      <c r="D43" s="4" t="s">
        <v>58</v>
      </c>
      <c r="E43" s="4">
        <v>178</v>
      </c>
      <c r="F43" s="4">
        <v>68</v>
      </c>
      <c r="G43" s="46">
        <f t="shared" si="2"/>
        <v>21.461936624163616</v>
      </c>
      <c r="H43" s="4">
        <v>144</v>
      </c>
      <c r="I43" s="4">
        <v>115</v>
      </c>
      <c r="J43" s="4">
        <v>5</v>
      </c>
      <c r="K43" s="4">
        <v>92</v>
      </c>
      <c r="L43" s="43" t="s">
        <v>59</v>
      </c>
      <c r="M43" s="6" t="s">
        <v>53</v>
      </c>
      <c r="N43" s="6">
        <v>425</v>
      </c>
      <c r="O43" s="6">
        <v>240</v>
      </c>
      <c r="P43" s="6">
        <v>254</v>
      </c>
      <c r="Q43" s="6">
        <v>143</v>
      </c>
      <c r="R43" s="6">
        <v>210</v>
      </c>
      <c r="S43" s="6">
        <v>136</v>
      </c>
      <c r="T43" s="6">
        <v>273</v>
      </c>
      <c r="U43" s="6">
        <v>210</v>
      </c>
      <c r="V43" s="21">
        <v>1</v>
      </c>
      <c r="W43" s="21">
        <v>0</v>
      </c>
      <c r="X43" s="127" t="s">
        <v>235</v>
      </c>
      <c r="Y43" s="127">
        <v>17303</v>
      </c>
      <c r="Z43" s="127">
        <v>17097</v>
      </c>
      <c r="AA43" s="127">
        <v>32909</v>
      </c>
      <c r="AB43" s="127">
        <v>9161</v>
      </c>
      <c r="AC43" s="127">
        <v>2995</v>
      </c>
      <c r="AD43" s="127">
        <v>19536</v>
      </c>
      <c r="AE43" s="127">
        <v>44425</v>
      </c>
      <c r="AF43" s="105">
        <v>10552</v>
      </c>
      <c r="AG43" s="105">
        <v>1</v>
      </c>
      <c r="AH43" s="105">
        <v>0</v>
      </c>
      <c r="AI43" s="105" t="s">
        <v>52</v>
      </c>
      <c r="AJ43" s="105" t="s">
        <v>297</v>
      </c>
      <c r="AK43" s="127">
        <v>4</v>
      </c>
      <c r="AL43" s="127">
        <v>4</v>
      </c>
      <c r="AM43" s="107" t="s">
        <v>282</v>
      </c>
      <c r="AN43" s="10">
        <v>23495</v>
      </c>
      <c r="AO43" s="10">
        <v>8983</v>
      </c>
      <c r="AP43" s="19">
        <v>10887</v>
      </c>
      <c r="AQ43" s="19">
        <v>12034</v>
      </c>
      <c r="AR43" s="64">
        <v>1299</v>
      </c>
      <c r="AS43" s="19">
        <v>8633</v>
      </c>
      <c r="AT43" s="19">
        <v>10800</v>
      </c>
      <c r="AU43" s="22">
        <v>5355</v>
      </c>
      <c r="AV43" s="23">
        <v>1</v>
      </c>
      <c r="AW43" s="23">
        <v>0</v>
      </c>
      <c r="AX43" s="23" t="s">
        <v>54</v>
      </c>
      <c r="AY43" s="23" t="s">
        <v>52</v>
      </c>
      <c r="AZ43" s="121" t="s">
        <v>55</v>
      </c>
      <c r="BA43" s="8">
        <v>3</v>
      </c>
      <c r="BB43" s="8">
        <v>4</v>
      </c>
      <c r="BC43" s="9"/>
      <c r="BD43" s="6" t="s">
        <v>89</v>
      </c>
      <c r="BE43" s="6">
        <v>8820</v>
      </c>
      <c r="BF43" s="6">
        <v>5136</v>
      </c>
      <c r="BG43" s="6">
        <v>29205</v>
      </c>
      <c r="BH43" s="6">
        <v>8118</v>
      </c>
      <c r="BI43" s="6">
        <v>839</v>
      </c>
      <c r="BJ43" s="6">
        <v>3610</v>
      </c>
      <c r="BK43" s="6">
        <v>15635</v>
      </c>
      <c r="BL43" s="6">
        <v>3503</v>
      </c>
      <c r="BM43" s="6">
        <v>1</v>
      </c>
      <c r="BN43" s="6" t="s">
        <v>55</v>
      </c>
      <c r="BO43" s="6">
        <v>0</v>
      </c>
      <c r="BP43" s="8">
        <v>4</v>
      </c>
      <c r="BQ43" s="8">
        <v>4</v>
      </c>
      <c r="BR43" s="9" t="s">
        <v>69</v>
      </c>
      <c r="BS43" s="9" t="s">
        <v>110</v>
      </c>
      <c r="BT43" s="100"/>
    </row>
    <row r="44" spans="1:72" s="20" customFormat="1" x14ac:dyDescent="0.3">
      <c r="A44" s="20">
        <v>46</v>
      </c>
      <c r="B44" s="27">
        <v>43974</v>
      </c>
      <c r="C44" s="4">
        <v>28</v>
      </c>
      <c r="D44" s="4" t="s">
        <v>58</v>
      </c>
      <c r="E44" s="4">
        <v>157</v>
      </c>
      <c r="F44" s="4">
        <v>47</v>
      </c>
      <c r="G44" s="46">
        <f t="shared" si="2"/>
        <v>19.067710657633167</v>
      </c>
      <c r="H44" s="4">
        <v>148</v>
      </c>
      <c r="I44" s="4">
        <v>108</v>
      </c>
      <c r="J44" s="4">
        <v>5</v>
      </c>
      <c r="K44" s="4">
        <v>101</v>
      </c>
      <c r="L44" s="43" t="s">
        <v>59</v>
      </c>
      <c r="M44" s="6" t="s">
        <v>53</v>
      </c>
      <c r="N44" s="12">
        <v>67</v>
      </c>
      <c r="O44" s="12">
        <v>68</v>
      </c>
      <c r="P44" s="12">
        <v>70</v>
      </c>
      <c r="Q44" s="12">
        <v>40</v>
      </c>
      <c r="R44" s="12">
        <v>84</v>
      </c>
      <c r="S44" s="12">
        <v>53</v>
      </c>
      <c r="T44" s="12">
        <v>77</v>
      </c>
      <c r="U44" s="12">
        <v>62</v>
      </c>
      <c r="V44" s="54">
        <v>0</v>
      </c>
      <c r="W44" s="21">
        <v>0</v>
      </c>
      <c r="X44" s="131" t="s">
        <v>235</v>
      </c>
      <c r="Y44" s="131">
        <v>21588</v>
      </c>
      <c r="Z44" s="131">
        <v>16341</v>
      </c>
      <c r="AA44" s="131">
        <v>9171</v>
      </c>
      <c r="AB44" s="131">
        <v>14346</v>
      </c>
      <c r="AC44" s="131">
        <v>6578</v>
      </c>
      <c r="AD44" s="131">
        <v>20588</v>
      </c>
      <c r="AE44" s="131">
        <v>23123</v>
      </c>
      <c r="AF44" s="23">
        <v>13209</v>
      </c>
      <c r="AG44" s="23">
        <v>1</v>
      </c>
      <c r="AH44" s="23">
        <v>0</v>
      </c>
      <c r="AI44" s="23" t="s">
        <v>52</v>
      </c>
      <c r="AJ44" s="23" t="s">
        <v>289</v>
      </c>
      <c r="AK44" s="131">
        <v>4.5</v>
      </c>
      <c r="AL44" s="131">
        <v>4.5</v>
      </c>
      <c r="AM44" s="107" t="s">
        <v>291</v>
      </c>
      <c r="AN44" s="10">
        <v>13205</v>
      </c>
      <c r="AO44" s="10">
        <v>99999999</v>
      </c>
      <c r="AP44" s="19">
        <v>8566</v>
      </c>
      <c r="AQ44" s="19">
        <v>16683</v>
      </c>
      <c r="AR44" s="64">
        <v>2905</v>
      </c>
      <c r="AS44" s="19">
        <v>7568</v>
      </c>
      <c r="AT44" s="19">
        <v>99999999</v>
      </c>
      <c r="AU44" s="22">
        <v>9609</v>
      </c>
      <c r="AV44" s="23">
        <v>1</v>
      </c>
      <c r="AW44" s="23">
        <v>0</v>
      </c>
      <c r="AX44" s="23" t="s">
        <v>54</v>
      </c>
      <c r="AY44" s="23" t="s">
        <v>52</v>
      </c>
      <c r="AZ44" s="121" t="s">
        <v>55</v>
      </c>
      <c r="BA44" s="8">
        <v>5</v>
      </c>
      <c r="BB44" s="8">
        <v>5</v>
      </c>
      <c r="BC44" s="9"/>
      <c r="BD44" s="6" t="s">
        <v>89</v>
      </c>
      <c r="BE44" s="6">
        <v>258</v>
      </c>
      <c r="BF44" s="6">
        <v>8389</v>
      </c>
      <c r="BG44" s="6">
        <v>39190</v>
      </c>
      <c r="BH44" s="6">
        <v>1088</v>
      </c>
      <c r="BI44" s="6">
        <v>5172</v>
      </c>
      <c r="BJ44" s="6">
        <v>2673</v>
      </c>
      <c r="BK44" s="6">
        <v>50882</v>
      </c>
      <c r="BL44" s="6">
        <v>1267</v>
      </c>
      <c r="BM44" s="6">
        <v>1</v>
      </c>
      <c r="BN44" s="6" t="s">
        <v>55</v>
      </c>
      <c r="BO44" s="6">
        <v>0</v>
      </c>
      <c r="BP44" s="8">
        <v>3.5</v>
      </c>
      <c r="BQ44" s="8">
        <v>4</v>
      </c>
      <c r="BR44" s="9" t="s">
        <v>69</v>
      </c>
      <c r="BS44" s="9" t="s">
        <v>111</v>
      </c>
      <c r="BT44" s="100"/>
    </row>
    <row r="45" spans="1:72" s="20" customFormat="1" x14ac:dyDescent="0.3">
      <c r="A45" s="20">
        <v>47</v>
      </c>
      <c r="B45" s="27">
        <v>43974</v>
      </c>
      <c r="C45" s="4">
        <v>29</v>
      </c>
      <c r="D45" s="4" t="s">
        <v>58</v>
      </c>
      <c r="E45" s="4">
        <v>153</v>
      </c>
      <c r="F45" s="4">
        <v>52</v>
      </c>
      <c r="G45" s="46">
        <f t="shared" si="2"/>
        <v>22.213678499722331</v>
      </c>
      <c r="H45" s="4">
        <v>135</v>
      </c>
      <c r="I45" s="4">
        <v>127</v>
      </c>
      <c r="J45" s="4">
        <v>7</v>
      </c>
      <c r="K45" s="4">
        <v>101</v>
      </c>
      <c r="L45" s="43" t="s">
        <v>73</v>
      </c>
      <c r="M45" s="6" t="s">
        <v>53</v>
      </c>
      <c r="N45" s="6">
        <v>147</v>
      </c>
      <c r="O45" s="6">
        <v>103</v>
      </c>
      <c r="P45" s="6">
        <v>151</v>
      </c>
      <c r="Q45" s="6">
        <v>122.5</v>
      </c>
      <c r="R45" s="6">
        <v>103</v>
      </c>
      <c r="S45" s="12">
        <v>76</v>
      </c>
      <c r="T45" s="6">
        <v>139</v>
      </c>
      <c r="U45" s="6">
        <v>114</v>
      </c>
      <c r="V45" s="39">
        <v>1</v>
      </c>
      <c r="W45" s="21">
        <v>0</v>
      </c>
      <c r="X45" s="131" t="s">
        <v>235</v>
      </c>
      <c r="Y45" s="131">
        <v>9132</v>
      </c>
      <c r="Z45" s="131">
        <v>6967</v>
      </c>
      <c r="AA45" s="131">
        <v>18448</v>
      </c>
      <c r="AB45" s="131">
        <v>4863</v>
      </c>
      <c r="AC45" s="131">
        <v>1463</v>
      </c>
      <c r="AD45" s="131">
        <v>2437</v>
      </c>
      <c r="AE45" s="131">
        <v>4387</v>
      </c>
      <c r="AF45" s="23">
        <v>3816</v>
      </c>
      <c r="AG45" s="23">
        <v>1</v>
      </c>
      <c r="AH45" s="23">
        <v>0</v>
      </c>
      <c r="AI45" s="23" t="s">
        <v>52</v>
      </c>
      <c r="AJ45" s="23" t="s">
        <v>286</v>
      </c>
      <c r="AK45" s="131">
        <v>4</v>
      </c>
      <c r="AL45" s="131">
        <v>5</v>
      </c>
      <c r="AM45" s="107" t="s">
        <v>282</v>
      </c>
      <c r="AN45" s="10">
        <v>883</v>
      </c>
      <c r="AO45" s="10">
        <v>1524</v>
      </c>
      <c r="AP45" s="19">
        <v>960</v>
      </c>
      <c r="AQ45" s="19">
        <v>1906</v>
      </c>
      <c r="AR45" s="64">
        <v>572</v>
      </c>
      <c r="AS45" s="19">
        <v>1049</v>
      </c>
      <c r="AT45" s="19">
        <v>1247</v>
      </c>
      <c r="AU45" s="22">
        <v>1021</v>
      </c>
      <c r="AV45" s="23">
        <v>1</v>
      </c>
      <c r="AW45" s="23">
        <v>0</v>
      </c>
      <c r="AX45" s="23" t="s">
        <v>54</v>
      </c>
      <c r="AY45" s="23" t="s">
        <v>52</v>
      </c>
      <c r="AZ45" s="121" t="s">
        <v>55</v>
      </c>
      <c r="BA45" s="8">
        <v>4</v>
      </c>
      <c r="BB45" s="8">
        <v>5</v>
      </c>
      <c r="BC45" s="9"/>
      <c r="BD45" s="6" t="s">
        <v>89</v>
      </c>
      <c r="BE45" s="6">
        <v>9640</v>
      </c>
      <c r="BF45" s="6">
        <v>5701</v>
      </c>
      <c r="BG45" s="6">
        <v>11803</v>
      </c>
      <c r="BH45" s="6">
        <v>8003</v>
      </c>
      <c r="BI45" s="6">
        <v>2039</v>
      </c>
      <c r="BJ45" s="6">
        <v>4319</v>
      </c>
      <c r="BK45" s="6">
        <v>7061</v>
      </c>
      <c r="BL45" s="6">
        <v>5175</v>
      </c>
      <c r="BM45" s="6">
        <v>1</v>
      </c>
      <c r="BN45" s="6" t="s">
        <v>55</v>
      </c>
      <c r="BO45" s="6">
        <v>0</v>
      </c>
      <c r="BP45" s="8">
        <v>5</v>
      </c>
      <c r="BQ45" s="8">
        <v>4</v>
      </c>
      <c r="BR45" s="9" t="s">
        <v>69</v>
      </c>
      <c r="BS45" s="9"/>
      <c r="BT45" s="100"/>
    </row>
    <row r="46" spans="1:72" s="20" customFormat="1" x14ac:dyDescent="0.3">
      <c r="A46" s="81">
        <v>48</v>
      </c>
      <c r="B46" s="109">
        <v>43980</v>
      </c>
      <c r="C46" s="81">
        <v>28</v>
      </c>
      <c r="D46" s="81" t="s">
        <v>58</v>
      </c>
      <c r="E46" s="81">
        <v>152</v>
      </c>
      <c r="F46" s="81">
        <v>44</v>
      </c>
      <c r="G46" s="108">
        <f t="shared" si="2"/>
        <v>19.044321329639889</v>
      </c>
      <c r="H46" s="81">
        <v>136</v>
      </c>
      <c r="I46" s="81">
        <v>112</v>
      </c>
      <c r="J46" s="81">
        <v>4</v>
      </c>
      <c r="K46" s="81">
        <v>106</v>
      </c>
      <c r="L46" s="43" t="s">
        <v>59</v>
      </c>
      <c r="M46" s="6" t="s">
        <v>53</v>
      </c>
      <c r="N46" s="6">
        <v>410</v>
      </c>
      <c r="O46" s="6">
        <v>162</v>
      </c>
      <c r="P46" s="6">
        <v>223</v>
      </c>
      <c r="Q46" s="6">
        <v>207</v>
      </c>
      <c r="R46" s="12">
        <v>87</v>
      </c>
      <c r="S46" s="6">
        <v>134</v>
      </c>
      <c r="T46" s="6">
        <v>142</v>
      </c>
      <c r="U46" s="6">
        <v>160</v>
      </c>
      <c r="V46" s="21">
        <v>1</v>
      </c>
      <c r="W46" s="21">
        <v>0</v>
      </c>
      <c r="X46" s="127" t="s">
        <v>157</v>
      </c>
      <c r="Y46" s="127">
        <v>2411</v>
      </c>
      <c r="Z46" s="127">
        <v>2951</v>
      </c>
      <c r="AA46" s="127">
        <v>1807</v>
      </c>
      <c r="AB46" s="127">
        <v>2547</v>
      </c>
      <c r="AC46" s="128">
        <v>1895</v>
      </c>
      <c r="AD46" s="127">
        <v>1946</v>
      </c>
      <c r="AE46" s="127">
        <v>3075</v>
      </c>
      <c r="AF46" s="118">
        <v>2282</v>
      </c>
      <c r="AG46" s="105">
        <v>1</v>
      </c>
      <c r="AH46" s="105">
        <v>0</v>
      </c>
      <c r="AI46" s="105" t="s">
        <v>52</v>
      </c>
      <c r="AJ46" s="88" t="s">
        <v>189</v>
      </c>
      <c r="AK46" s="127">
        <v>5</v>
      </c>
      <c r="AL46" s="127">
        <v>5</v>
      </c>
      <c r="AM46" s="9" t="s">
        <v>190</v>
      </c>
      <c r="AN46" s="19"/>
      <c r="AO46" s="19"/>
      <c r="AP46" s="10"/>
      <c r="AQ46" s="19"/>
      <c r="AR46" s="19"/>
      <c r="AS46" s="19"/>
      <c r="AT46" s="19"/>
      <c r="AU46" s="22"/>
      <c r="AV46" s="23"/>
      <c r="AW46" s="23"/>
      <c r="AX46" s="23"/>
      <c r="AY46" s="23"/>
      <c r="AZ46" s="10"/>
      <c r="BA46" s="8"/>
      <c r="BB46" s="8"/>
      <c r="BC46" s="9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Q46" s="8"/>
      <c r="BR46" s="9"/>
      <c r="BS46" s="9"/>
      <c r="BT46" s="100"/>
    </row>
    <row r="47" spans="1:72" s="20" customFormat="1" x14ac:dyDescent="0.3">
      <c r="A47" s="81">
        <v>49</v>
      </c>
      <c r="B47" s="109">
        <v>43980</v>
      </c>
      <c r="C47" s="81">
        <v>31</v>
      </c>
      <c r="D47" s="81" t="s">
        <v>58</v>
      </c>
      <c r="E47" s="81">
        <v>156</v>
      </c>
      <c r="F47" s="81">
        <v>46</v>
      </c>
      <c r="G47" s="108">
        <f t="shared" si="2"/>
        <v>18.902038132807363</v>
      </c>
      <c r="H47" s="81">
        <v>116</v>
      </c>
      <c r="I47" s="81">
        <v>120</v>
      </c>
      <c r="J47" s="119" t="s">
        <v>64</v>
      </c>
      <c r="K47" s="81">
        <v>112</v>
      </c>
      <c r="L47" s="43" t="s">
        <v>73</v>
      </c>
      <c r="M47" s="6" t="s">
        <v>53</v>
      </c>
      <c r="N47" s="12">
        <v>14</v>
      </c>
      <c r="O47" s="12">
        <v>21</v>
      </c>
      <c r="P47" s="12">
        <v>12</v>
      </c>
      <c r="Q47" s="12">
        <v>12</v>
      </c>
      <c r="R47" s="12">
        <v>19</v>
      </c>
      <c r="S47" s="12">
        <v>13.5</v>
      </c>
      <c r="T47" s="12">
        <v>28</v>
      </c>
      <c r="U47" s="12">
        <v>16</v>
      </c>
      <c r="V47" s="54">
        <v>0</v>
      </c>
      <c r="W47" s="21">
        <v>0</v>
      </c>
      <c r="X47" s="127" t="s">
        <v>198</v>
      </c>
      <c r="Y47" s="127">
        <v>1171</v>
      </c>
      <c r="Z47" s="127">
        <v>1745</v>
      </c>
      <c r="AA47" s="127">
        <v>1175</v>
      </c>
      <c r="AB47" s="127">
        <v>1427</v>
      </c>
      <c r="AC47" s="127">
        <v>1047</v>
      </c>
      <c r="AD47" s="127">
        <v>291</v>
      </c>
      <c r="AE47" s="127">
        <v>567</v>
      </c>
      <c r="AF47" s="105">
        <v>767</v>
      </c>
      <c r="AG47" s="105">
        <v>1</v>
      </c>
      <c r="AH47" s="105">
        <v>0</v>
      </c>
      <c r="AI47" s="105" t="s">
        <v>52</v>
      </c>
      <c r="AJ47" s="105" t="s">
        <v>195</v>
      </c>
      <c r="AK47" s="127">
        <v>4</v>
      </c>
      <c r="AL47" s="127">
        <v>5</v>
      </c>
      <c r="AM47" s="107" t="s">
        <v>196</v>
      </c>
      <c r="AN47" s="10"/>
      <c r="AO47" s="10"/>
      <c r="AP47" s="19"/>
      <c r="AQ47" s="19"/>
      <c r="AR47" s="64"/>
      <c r="AS47" s="19"/>
      <c r="AT47" s="19"/>
      <c r="AU47" s="22"/>
      <c r="AV47" s="23"/>
      <c r="AW47" s="23"/>
      <c r="AX47" s="23"/>
      <c r="AY47" s="23"/>
      <c r="AZ47" s="10"/>
      <c r="BA47" s="8"/>
      <c r="BB47" s="8"/>
      <c r="BC47" s="9"/>
      <c r="BD47" s="6" t="s">
        <v>246</v>
      </c>
      <c r="BE47" s="6" t="s">
        <v>129</v>
      </c>
      <c r="BF47" s="6" t="s">
        <v>129</v>
      </c>
      <c r="BG47" s="6" t="s">
        <v>129</v>
      </c>
      <c r="BH47" s="6" t="s">
        <v>129</v>
      </c>
      <c r="BI47" s="6" t="s">
        <v>129</v>
      </c>
      <c r="BJ47" s="6" t="s">
        <v>129</v>
      </c>
      <c r="BK47" s="6" t="s">
        <v>129</v>
      </c>
      <c r="BL47" s="6" t="s">
        <v>129</v>
      </c>
      <c r="BM47" s="6">
        <v>0</v>
      </c>
      <c r="BN47" s="6" t="s">
        <v>55</v>
      </c>
      <c r="BO47" s="6">
        <v>0</v>
      </c>
      <c r="BP47" s="8"/>
      <c r="BQ47" s="8"/>
      <c r="BR47" s="9" t="s">
        <v>69</v>
      </c>
      <c r="BS47" s="9"/>
      <c r="BT47" s="100"/>
    </row>
    <row r="48" spans="1:72" s="20" customFormat="1" x14ac:dyDescent="0.3">
      <c r="A48" s="81">
        <v>35</v>
      </c>
      <c r="B48" s="109">
        <v>43980</v>
      </c>
      <c r="C48" s="81">
        <v>49</v>
      </c>
      <c r="D48" s="81" t="s">
        <v>52</v>
      </c>
      <c r="E48" s="81">
        <v>174</v>
      </c>
      <c r="F48" s="81">
        <v>77.5</v>
      </c>
      <c r="G48" s="108">
        <f t="shared" si="2"/>
        <v>25.597833267274407</v>
      </c>
      <c r="H48" s="81">
        <v>144</v>
      </c>
      <c r="I48" s="81">
        <v>120</v>
      </c>
      <c r="J48" s="81">
        <v>7</v>
      </c>
      <c r="K48" s="81">
        <v>117</v>
      </c>
      <c r="L48" s="43" t="s">
        <v>87</v>
      </c>
      <c r="M48" s="6" t="s">
        <v>53</v>
      </c>
      <c r="N48" s="12">
        <v>90</v>
      </c>
      <c r="O48" s="12">
        <v>91</v>
      </c>
      <c r="P48" s="12">
        <v>99.4</v>
      </c>
      <c r="Q48" s="12">
        <v>80.2</v>
      </c>
      <c r="R48" s="12">
        <v>93.8</v>
      </c>
      <c r="S48" s="12">
        <v>54.5</v>
      </c>
      <c r="T48" s="6">
        <v>121</v>
      </c>
      <c r="U48" s="12">
        <v>85.5</v>
      </c>
      <c r="V48" s="54">
        <v>0</v>
      </c>
      <c r="W48" s="21">
        <v>0</v>
      </c>
      <c r="X48" s="127" t="s">
        <v>157</v>
      </c>
      <c r="Y48" s="127">
        <v>3780</v>
      </c>
      <c r="Z48" s="127">
        <v>4556</v>
      </c>
      <c r="AA48" s="127">
        <v>99999999</v>
      </c>
      <c r="AB48" s="127">
        <v>41863</v>
      </c>
      <c r="AC48" s="127">
        <v>3611</v>
      </c>
      <c r="AD48" s="127">
        <v>46796</v>
      </c>
      <c r="AE48" s="127">
        <v>2806</v>
      </c>
      <c r="AF48" s="105">
        <v>6028</v>
      </c>
      <c r="AG48" s="105">
        <v>1</v>
      </c>
      <c r="AH48" s="105">
        <v>0</v>
      </c>
      <c r="AI48" s="105" t="s">
        <v>52</v>
      </c>
      <c r="AJ48" s="105" t="s">
        <v>195</v>
      </c>
      <c r="AK48" s="127">
        <v>4</v>
      </c>
      <c r="AL48" s="127">
        <v>5</v>
      </c>
      <c r="AM48" s="107" t="s">
        <v>200</v>
      </c>
      <c r="AN48" s="10"/>
      <c r="AO48" s="10"/>
      <c r="AP48" s="19"/>
      <c r="AQ48" s="19"/>
      <c r="AR48" s="64"/>
      <c r="AS48" s="19"/>
      <c r="AT48" s="19"/>
      <c r="AU48" s="22"/>
      <c r="AV48" s="23"/>
      <c r="AW48" s="23"/>
      <c r="AX48" s="23"/>
      <c r="AY48" s="23"/>
      <c r="AZ48" s="10"/>
      <c r="BA48" s="8"/>
      <c r="BB48" s="8"/>
      <c r="BC48" s="9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Q48" s="8"/>
      <c r="BR48" s="9"/>
      <c r="BS48" s="9"/>
      <c r="BT48" s="100"/>
    </row>
    <row r="49" spans="1:72" s="20" customFormat="1" x14ac:dyDescent="0.3">
      <c r="A49" s="81">
        <v>50</v>
      </c>
      <c r="B49" s="109">
        <v>43980</v>
      </c>
      <c r="C49" s="81">
        <v>26</v>
      </c>
      <c r="D49" s="81" t="s">
        <v>58</v>
      </c>
      <c r="E49" s="81">
        <v>178</v>
      </c>
      <c r="F49" s="81">
        <v>73</v>
      </c>
      <c r="G49" s="108">
        <f t="shared" si="2"/>
        <v>23.040020199469762</v>
      </c>
      <c r="H49" s="81">
        <v>135</v>
      </c>
      <c r="I49" s="81">
        <v>128</v>
      </c>
      <c r="J49" s="81">
        <v>7</v>
      </c>
      <c r="K49" s="81">
        <v>105</v>
      </c>
      <c r="L49" s="43" t="s">
        <v>65</v>
      </c>
      <c r="M49" s="6" t="s">
        <v>201</v>
      </c>
      <c r="N49" s="6">
        <v>181</v>
      </c>
      <c r="O49" s="6">
        <v>327</v>
      </c>
      <c r="P49" s="6">
        <v>557</v>
      </c>
      <c r="Q49" s="6">
        <v>277</v>
      </c>
      <c r="R49" s="12">
        <v>63</v>
      </c>
      <c r="S49" s="6">
        <v>134</v>
      </c>
      <c r="T49" s="6">
        <v>145</v>
      </c>
      <c r="U49" s="6">
        <v>159</v>
      </c>
      <c r="V49" s="21">
        <v>1</v>
      </c>
      <c r="W49" s="21">
        <v>0</v>
      </c>
      <c r="X49" s="127" t="s">
        <v>173</v>
      </c>
      <c r="Y49" s="127">
        <v>957</v>
      </c>
      <c r="Z49" s="127">
        <v>1711</v>
      </c>
      <c r="AA49" s="127">
        <v>1583</v>
      </c>
      <c r="AB49" s="127">
        <v>1956</v>
      </c>
      <c r="AC49" s="127">
        <v>1856</v>
      </c>
      <c r="AD49" s="127">
        <v>3116</v>
      </c>
      <c r="AE49" s="127">
        <v>1971</v>
      </c>
      <c r="AF49" s="105">
        <v>1691</v>
      </c>
      <c r="AG49" s="105">
        <v>1</v>
      </c>
      <c r="AH49" s="105">
        <v>0</v>
      </c>
      <c r="AI49" s="105" t="s">
        <v>52</v>
      </c>
      <c r="AJ49" s="105" t="s">
        <v>195</v>
      </c>
      <c r="AK49" s="127">
        <v>5</v>
      </c>
      <c r="AL49" s="127">
        <v>5</v>
      </c>
      <c r="AM49" s="107"/>
      <c r="AN49" s="10"/>
      <c r="AO49" s="10"/>
      <c r="AP49" s="19"/>
      <c r="AQ49" s="19"/>
      <c r="AR49" s="64"/>
      <c r="AS49" s="19"/>
      <c r="AT49" s="19"/>
      <c r="AU49" s="22"/>
      <c r="AV49" s="23"/>
      <c r="AW49" s="23"/>
      <c r="AX49" s="23"/>
      <c r="AY49" s="23"/>
      <c r="AZ49" s="10"/>
      <c r="BA49" s="8"/>
      <c r="BB49" s="8"/>
      <c r="BC49" s="9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Q49" s="8"/>
      <c r="BR49" s="9" t="s">
        <v>197</v>
      </c>
      <c r="BS49" s="9"/>
      <c r="BT49" s="100"/>
    </row>
    <row r="50" spans="1:72" s="20" customFormat="1" x14ac:dyDescent="0.3">
      <c r="A50" s="81">
        <v>51</v>
      </c>
      <c r="B50" s="109">
        <v>43980</v>
      </c>
      <c r="C50" s="81">
        <v>34</v>
      </c>
      <c r="D50" s="81" t="s">
        <v>52</v>
      </c>
      <c r="E50" s="81">
        <v>180</v>
      </c>
      <c r="F50" s="81">
        <v>92</v>
      </c>
      <c r="G50" s="108">
        <f t="shared" si="2"/>
        <v>28.39506172839506</v>
      </c>
      <c r="H50" s="81">
        <v>160</v>
      </c>
      <c r="I50" s="81">
        <v>140</v>
      </c>
      <c r="J50" s="119" t="s">
        <v>64</v>
      </c>
      <c r="K50" s="81">
        <v>120</v>
      </c>
      <c r="L50" s="43" t="s">
        <v>65</v>
      </c>
      <c r="M50" s="6" t="s">
        <v>53</v>
      </c>
      <c r="N50" s="12">
        <v>76</v>
      </c>
      <c r="O50" s="12">
        <v>67</v>
      </c>
      <c r="P50" s="12">
        <v>71</v>
      </c>
      <c r="Q50" s="12">
        <v>98</v>
      </c>
      <c r="R50" s="12">
        <v>42</v>
      </c>
      <c r="S50" s="12">
        <v>59</v>
      </c>
      <c r="T50" s="12">
        <v>77</v>
      </c>
      <c r="U50" s="12">
        <v>66</v>
      </c>
      <c r="V50" s="54">
        <v>0</v>
      </c>
      <c r="W50" s="21">
        <v>0</v>
      </c>
      <c r="X50" s="127" t="s">
        <v>198</v>
      </c>
      <c r="Y50" s="127">
        <v>2130</v>
      </c>
      <c r="Z50" s="127">
        <v>2403</v>
      </c>
      <c r="AA50" s="127">
        <v>2562</v>
      </c>
      <c r="AB50" s="127">
        <v>1551</v>
      </c>
      <c r="AC50" s="127">
        <v>1095</v>
      </c>
      <c r="AD50" s="127">
        <v>1386</v>
      </c>
      <c r="AE50" s="127">
        <v>1867</v>
      </c>
      <c r="AF50" s="105">
        <v>1711</v>
      </c>
      <c r="AG50" s="105">
        <v>1</v>
      </c>
      <c r="AH50" s="105">
        <v>0</v>
      </c>
      <c r="AI50" s="105" t="s">
        <v>52</v>
      </c>
      <c r="AJ50" s="105" t="s">
        <v>195</v>
      </c>
      <c r="AK50" s="127">
        <v>3</v>
      </c>
      <c r="AL50" s="127">
        <v>4</v>
      </c>
      <c r="AM50" s="107"/>
      <c r="AN50" s="10"/>
      <c r="AO50" s="10"/>
      <c r="AP50" s="19"/>
      <c r="AQ50" s="19"/>
      <c r="AR50" s="64"/>
      <c r="AS50" s="19"/>
      <c r="AT50" s="19"/>
      <c r="AU50" s="22"/>
      <c r="AV50" s="23"/>
      <c r="AW50" s="23"/>
      <c r="AX50" s="23"/>
      <c r="AY50" s="23"/>
      <c r="AZ50" s="10"/>
      <c r="BA50" s="8"/>
      <c r="BB50" s="8"/>
      <c r="BC50" s="9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Q50" s="8"/>
      <c r="BR50" s="9"/>
      <c r="BS50" s="9"/>
      <c r="BT50" s="100"/>
    </row>
    <row r="51" spans="1:72" s="20" customFormat="1" x14ac:dyDescent="0.3">
      <c r="A51" s="81">
        <v>52</v>
      </c>
      <c r="B51" s="109">
        <v>43981</v>
      </c>
      <c r="C51" s="81">
        <v>43</v>
      </c>
      <c r="D51" s="81" t="s">
        <v>58</v>
      </c>
      <c r="E51" s="81">
        <v>157</v>
      </c>
      <c r="F51" s="81">
        <v>53</v>
      </c>
      <c r="G51" s="108">
        <f t="shared" si="2"/>
        <v>21.501886486267189</v>
      </c>
      <c r="H51" s="81">
        <v>125</v>
      </c>
      <c r="I51" s="81">
        <v>117</v>
      </c>
      <c r="J51" s="81">
        <v>3</v>
      </c>
      <c r="K51" s="81">
        <v>102</v>
      </c>
      <c r="L51" s="43" t="s">
        <v>73</v>
      </c>
      <c r="M51" s="6" t="s">
        <v>53</v>
      </c>
      <c r="N51" s="12">
        <v>71.7</v>
      </c>
      <c r="O51" s="12">
        <v>85.2</v>
      </c>
      <c r="P51" s="6">
        <v>101</v>
      </c>
      <c r="Q51" s="12">
        <v>77.2</v>
      </c>
      <c r="R51" s="12">
        <v>34.5</v>
      </c>
      <c r="S51" s="12">
        <v>64.3</v>
      </c>
      <c r="T51" s="12">
        <v>94.5</v>
      </c>
      <c r="U51" s="12">
        <v>67.5</v>
      </c>
      <c r="V51" s="54">
        <v>0</v>
      </c>
      <c r="W51" s="21">
        <v>0</v>
      </c>
      <c r="X51" s="127" t="s">
        <v>173</v>
      </c>
      <c r="Y51" s="127">
        <v>2582</v>
      </c>
      <c r="Z51" s="127">
        <v>1608</v>
      </c>
      <c r="AA51" s="127">
        <v>2536</v>
      </c>
      <c r="AB51" s="127">
        <v>1530</v>
      </c>
      <c r="AC51" s="127">
        <v>918</v>
      </c>
      <c r="AD51" s="127">
        <v>1771</v>
      </c>
      <c r="AE51" s="127">
        <v>2154</v>
      </c>
      <c r="AF51" s="105">
        <f>7/(1/AE51+1/AD51+1/AC51+1/AB51+1/AA51+1/Z51)</f>
        <v>1847.9228180290884</v>
      </c>
      <c r="AG51" s="105">
        <v>1</v>
      </c>
      <c r="AH51" s="105">
        <v>0</v>
      </c>
      <c r="AI51" s="105" t="s">
        <v>52</v>
      </c>
      <c r="AJ51" s="105" t="s">
        <v>195</v>
      </c>
      <c r="AK51" s="127">
        <v>2.5</v>
      </c>
      <c r="AL51" s="127">
        <v>3</v>
      </c>
      <c r="AM51" s="107" t="s">
        <v>206</v>
      </c>
      <c r="AN51" s="10"/>
      <c r="AO51" s="10"/>
      <c r="AP51" s="19"/>
      <c r="AQ51" s="19"/>
      <c r="AR51" s="64"/>
      <c r="AS51" s="19"/>
      <c r="AT51" s="19"/>
      <c r="AU51" s="22"/>
      <c r="AV51" s="23"/>
      <c r="AW51" s="23"/>
      <c r="AX51" s="23"/>
      <c r="AY51" s="23"/>
      <c r="AZ51" s="10"/>
      <c r="BA51" s="8"/>
      <c r="BB51" s="8"/>
      <c r="BC51" s="9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Q51" s="8"/>
      <c r="BR51" s="9"/>
      <c r="BS51" s="9"/>
      <c r="BT51" s="100"/>
    </row>
    <row r="52" spans="1:72" s="20" customFormat="1" x14ac:dyDescent="0.3">
      <c r="A52" s="81">
        <v>53</v>
      </c>
      <c r="B52" s="109">
        <v>43981</v>
      </c>
      <c r="C52" s="81">
        <v>36</v>
      </c>
      <c r="D52" s="81" t="s">
        <v>58</v>
      </c>
      <c r="E52" s="81">
        <v>150</v>
      </c>
      <c r="F52" s="81">
        <v>48</v>
      </c>
      <c r="G52" s="108">
        <f t="shared" si="2"/>
        <v>21.333333333333332</v>
      </c>
      <c r="H52" s="81">
        <v>136</v>
      </c>
      <c r="I52" s="81">
        <v>114</v>
      </c>
      <c r="J52" s="81">
        <v>4</v>
      </c>
      <c r="K52" s="81">
        <v>101</v>
      </c>
      <c r="L52" s="43" t="s">
        <v>59</v>
      </c>
      <c r="M52" s="6" t="s">
        <v>53</v>
      </c>
      <c r="N52" s="12">
        <v>80.7</v>
      </c>
      <c r="O52" s="12">
        <v>93.6</v>
      </c>
      <c r="P52" s="12">
        <v>93.6</v>
      </c>
      <c r="Q52" s="6">
        <v>121</v>
      </c>
      <c r="R52" s="6">
        <v>138</v>
      </c>
      <c r="S52" s="12">
        <v>68.900000000000006</v>
      </c>
      <c r="T52" s="12">
        <v>69.2</v>
      </c>
      <c r="U52" s="12">
        <v>89.5</v>
      </c>
      <c r="V52" s="54">
        <v>0</v>
      </c>
      <c r="W52" s="21">
        <v>0</v>
      </c>
      <c r="X52" s="127" t="s">
        <v>207</v>
      </c>
      <c r="Y52" s="127">
        <v>2649</v>
      </c>
      <c r="Z52" s="127">
        <v>5382</v>
      </c>
      <c r="AA52" s="127">
        <v>2931</v>
      </c>
      <c r="AB52" s="127">
        <v>3785</v>
      </c>
      <c r="AC52" s="127">
        <v>2681</v>
      </c>
      <c r="AD52" s="127">
        <v>3037</v>
      </c>
      <c r="AE52" s="127">
        <v>3334</v>
      </c>
      <c r="AF52" s="105">
        <v>3224</v>
      </c>
      <c r="AG52" s="105">
        <v>1</v>
      </c>
      <c r="AH52" s="105">
        <v>0</v>
      </c>
      <c r="AI52" s="105" t="s">
        <v>52</v>
      </c>
      <c r="AJ52" s="105" t="s">
        <v>195</v>
      </c>
      <c r="AK52" s="127">
        <v>2</v>
      </c>
      <c r="AL52" s="127">
        <v>3</v>
      </c>
      <c r="AM52" s="107" t="s">
        <v>209</v>
      </c>
      <c r="AN52" s="10"/>
      <c r="AO52" s="10"/>
      <c r="AP52" s="19"/>
      <c r="AQ52" s="19"/>
      <c r="AR52" s="64"/>
      <c r="AS52" s="19"/>
      <c r="AT52" s="19"/>
      <c r="AU52" s="22"/>
      <c r="AV52" s="23"/>
      <c r="AW52" s="23"/>
      <c r="AX52" s="23"/>
      <c r="AY52" s="23"/>
      <c r="AZ52" s="10"/>
      <c r="BA52" s="8"/>
      <c r="BB52" s="8"/>
      <c r="BC52" s="9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Q52" s="8"/>
      <c r="BR52" s="9"/>
      <c r="BS52" s="9"/>
      <c r="BT52" s="100"/>
    </row>
    <row r="53" spans="1:72" s="20" customFormat="1" x14ac:dyDescent="0.3">
      <c r="A53" s="81">
        <v>54</v>
      </c>
      <c r="B53" s="109">
        <v>43981</v>
      </c>
      <c r="C53" s="81">
        <v>42</v>
      </c>
      <c r="D53" s="81" t="s">
        <v>58</v>
      </c>
      <c r="E53" s="81">
        <v>157</v>
      </c>
      <c r="F53" s="81">
        <v>51</v>
      </c>
      <c r="G53" s="108">
        <f t="shared" si="2"/>
        <v>20.690494543389182</v>
      </c>
      <c r="H53" s="81">
        <v>125</v>
      </c>
      <c r="I53" s="81">
        <v>108</v>
      </c>
      <c r="J53" s="81">
        <v>1</v>
      </c>
      <c r="K53" s="81">
        <v>98</v>
      </c>
      <c r="L53" s="43" t="s">
        <v>59</v>
      </c>
      <c r="M53" s="6" t="s">
        <v>53</v>
      </c>
      <c r="N53" s="6">
        <v>180</v>
      </c>
      <c r="O53" s="6">
        <v>125</v>
      </c>
      <c r="P53" s="6">
        <v>182</v>
      </c>
      <c r="Q53" s="6">
        <v>148</v>
      </c>
      <c r="R53" s="12">
        <v>45.8</v>
      </c>
      <c r="S53" s="6">
        <v>157</v>
      </c>
      <c r="T53" s="6">
        <v>166</v>
      </c>
      <c r="U53" s="6">
        <v>117</v>
      </c>
      <c r="V53" s="21">
        <v>1</v>
      </c>
      <c r="W53" s="21">
        <v>0</v>
      </c>
      <c r="X53" s="127" t="s">
        <v>157</v>
      </c>
      <c r="Y53" s="127">
        <v>11917</v>
      </c>
      <c r="Z53" s="127">
        <v>36483</v>
      </c>
      <c r="AA53" s="127">
        <v>24272</v>
      </c>
      <c r="AB53" s="127">
        <v>13755</v>
      </c>
      <c r="AC53" s="127">
        <v>4166</v>
      </c>
      <c r="AD53" s="127">
        <v>16084</v>
      </c>
      <c r="AE53" s="127">
        <v>11984</v>
      </c>
      <c r="AF53" s="105">
        <v>11459</v>
      </c>
      <c r="AG53" s="105">
        <v>1</v>
      </c>
      <c r="AH53" s="105">
        <v>1</v>
      </c>
      <c r="AI53" s="105" t="s">
        <v>52</v>
      </c>
      <c r="AJ53" s="105" t="s">
        <v>195</v>
      </c>
      <c r="AK53" s="127">
        <v>4</v>
      </c>
      <c r="AL53" s="127">
        <v>5</v>
      </c>
      <c r="AM53" s="107" t="s">
        <v>208</v>
      </c>
      <c r="AN53" s="10"/>
      <c r="AO53" s="10"/>
      <c r="AP53" s="19"/>
      <c r="AQ53" s="19"/>
      <c r="AR53" s="64"/>
      <c r="AS53" s="19"/>
      <c r="AT53" s="19"/>
      <c r="AU53" s="22"/>
      <c r="AV53" s="23"/>
      <c r="AW53" s="23"/>
      <c r="AX53" s="23"/>
      <c r="AY53" s="23"/>
      <c r="AZ53" s="10"/>
      <c r="BA53" s="8"/>
      <c r="BB53" s="8"/>
      <c r="BC53" s="9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Q53" s="8"/>
      <c r="BR53" s="9"/>
      <c r="BS53" s="9"/>
      <c r="BT53" s="100"/>
    </row>
    <row r="54" spans="1:72" s="20" customFormat="1" x14ac:dyDescent="0.3">
      <c r="A54" s="81">
        <v>55</v>
      </c>
      <c r="B54" s="109">
        <v>43983</v>
      </c>
      <c r="C54" s="81">
        <v>59</v>
      </c>
      <c r="D54" s="81" t="s">
        <v>58</v>
      </c>
      <c r="E54" s="81">
        <v>157</v>
      </c>
      <c r="F54" s="81">
        <v>57</v>
      </c>
      <c r="G54" s="108">
        <f t="shared" si="2"/>
        <v>23.124670372023203</v>
      </c>
      <c r="H54" s="81">
        <v>131</v>
      </c>
      <c r="I54" s="81">
        <v>116</v>
      </c>
      <c r="J54" s="81">
        <v>3</v>
      </c>
      <c r="K54" s="81">
        <v>101</v>
      </c>
      <c r="L54" s="43" t="s">
        <v>59</v>
      </c>
      <c r="M54" s="6" t="s">
        <v>53</v>
      </c>
      <c r="N54" s="6">
        <v>787</v>
      </c>
      <c r="O54" s="6">
        <v>196</v>
      </c>
      <c r="P54" s="6">
        <v>478</v>
      </c>
      <c r="Q54" s="6">
        <v>495</v>
      </c>
      <c r="R54" s="6">
        <v>121</v>
      </c>
      <c r="S54" s="6">
        <v>343</v>
      </c>
      <c r="T54" s="6">
        <v>240</v>
      </c>
      <c r="U54" s="6">
        <v>271</v>
      </c>
      <c r="V54" s="21">
        <v>1</v>
      </c>
      <c r="W54" s="21">
        <v>0</v>
      </c>
      <c r="X54" s="127" t="s">
        <v>173</v>
      </c>
      <c r="Y54" s="127">
        <v>3143</v>
      </c>
      <c r="Z54" s="127">
        <v>4105</v>
      </c>
      <c r="AA54" s="127">
        <v>2011</v>
      </c>
      <c r="AB54" s="127">
        <v>1186</v>
      </c>
      <c r="AC54" s="127">
        <v>1590</v>
      </c>
      <c r="AD54" s="127">
        <v>1398</v>
      </c>
      <c r="AE54" s="127">
        <v>1918</v>
      </c>
      <c r="AF54" s="105">
        <f>7/(1/AE54+1/AD54+1/AC54+1/AB54+1/AA54+1/Z54+1/Y54)</f>
        <v>1857.8367837590388</v>
      </c>
      <c r="AG54" s="105">
        <v>1</v>
      </c>
      <c r="AH54" s="105">
        <v>0</v>
      </c>
      <c r="AI54" s="105" t="s">
        <v>52</v>
      </c>
      <c r="AJ54" s="105" t="s">
        <v>224</v>
      </c>
      <c r="AK54" s="127">
        <v>5</v>
      </c>
      <c r="AL54" s="127">
        <v>5</v>
      </c>
      <c r="AM54" s="107" t="s">
        <v>225</v>
      </c>
      <c r="AN54" s="10"/>
      <c r="AO54" s="10"/>
      <c r="AP54" s="19"/>
      <c r="AQ54" s="19"/>
      <c r="AR54" s="64"/>
      <c r="AS54" s="19"/>
      <c r="AT54" s="19"/>
      <c r="AU54" s="22"/>
      <c r="AV54" s="23"/>
      <c r="AW54" s="23"/>
      <c r="AX54" s="23"/>
      <c r="AY54" s="23"/>
      <c r="AZ54" s="10"/>
      <c r="BA54" s="8"/>
      <c r="BB54" s="8"/>
      <c r="BC54" s="9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Q54" s="8"/>
      <c r="BR54" s="9"/>
      <c r="BS54" s="9"/>
      <c r="BT54" s="100"/>
    </row>
    <row r="55" spans="1:72" s="20" customFormat="1" x14ac:dyDescent="0.3">
      <c r="A55" s="81">
        <v>56</v>
      </c>
      <c r="B55" s="109">
        <v>43983</v>
      </c>
      <c r="C55" s="81">
        <v>39</v>
      </c>
      <c r="D55" s="81" t="s">
        <v>52</v>
      </c>
      <c r="E55" s="81">
        <v>183</v>
      </c>
      <c r="F55" s="81">
        <v>113</v>
      </c>
      <c r="G55" s="108">
        <f t="shared" si="2"/>
        <v>33.742422885126452</v>
      </c>
      <c r="H55" s="81">
        <v>148</v>
      </c>
      <c r="I55" s="81">
        <v>131</v>
      </c>
      <c r="J55" s="81">
        <v>8</v>
      </c>
      <c r="K55" s="81">
        <v>110</v>
      </c>
      <c r="L55" s="43" t="s">
        <v>59</v>
      </c>
      <c r="M55" s="6" t="s">
        <v>53</v>
      </c>
      <c r="N55" s="6">
        <v>418</v>
      </c>
      <c r="O55" s="6">
        <v>356</v>
      </c>
      <c r="P55" s="6">
        <v>233</v>
      </c>
      <c r="Q55" s="6">
        <v>174</v>
      </c>
      <c r="R55" s="12">
        <v>67</v>
      </c>
      <c r="S55" s="6">
        <v>181</v>
      </c>
      <c r="T55" s="6">
        <v>213</v>
      </c>
      <c r="U55" s="6">
        <v>173</v>
      </c>
      <c r="V55" s="21">
        <v>1</v>
      </c>
      <c r="W55" s="21">
        <v>0</v>
      </c>
      <c r="X55" s="127" t="s">
        <v>173</v>
      </c>
      <c r="Y55" s="127">
        <v>1666</v>
      </c>
      <c r="Z55" s="127">
        <v>1807</v>
      </c>
      <c r="AA55" s="127">
        <v>2521</v>
      </c>
      <c r="AB55" s="127">
        <v>6199</v>
      </c>
      <c r="AC55" s="127">
        <v>2395</v>
      </c>
      <c r="AD55" s="127">
        <v>4776</v>
      </c>
      <c r="AE55" s="127">
        <v>2125</v>
      </c>
      <c r="AF55" s="105">
        <v>2492</v>
      </c>
      <c r="AG55" s="105">
        <v>1</v>
      </c>
      <c r="AH55" s="105">
        <v>0</v>
      </c>
      <c r="AI55" s="105" t="s">
        <v>52</v>
      </c>
      <c r="AJ55" s="105" t="s">
        <v>189</v>
      </c>
      <c r="AK55" s="127">
        <v>4</v>
      </c>
      <c r="AL55" s="127">
        <v>3</v>
      </c>
      <c r="AM55" s="107"/>
      <c r="AN55" s="10"/>
      <c r="AO55" s="10"/>
      <c r="AP55" s="19"/>
      <c r="AQ55" s="19"/>
      <c r="AR55" s="64"/>
      <c r="AS55" s="19"/>
      <c r="AT55" s="19"/>
      <c r="AU55" s="22"/>
      <c r="AV55" s="23"/>
      <c r="AW55" s="23"/>
      <c r="AX55" s="23"/>
      <c r="AY55" s="23"/>
      <c r="AZ55" s="10"/>
      <c r="BA55" s="8"/>
      <c r="BB55" s="8"/>
      <c r="BC55" s="9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Q55" s="8"/>
      <c r="BR55" s="9"/>
      <c r="BS55" s="9"/>
      <c r="BT55" s="100"/>
    </row>
    <row r="56" spans="1:72" s="20" customFormat="1" x14ac:dyDescent="0.3">
      <c r="A56" s="81">
        <v>57</v>
      </c>
      <c r="B56" s="109">
        <v>43984</v>
      </c>
      <c r="C56" s="81">
        <v>42</v>
      </c>
      <c r="D56" s="81" t="s">
        <v>52</v>
      </c>
      <c r="E56" s="81">
        <v>178</v>
      </c>
      <c r="F56" s="81">
        <v>79</v>
      </c>
      <c r="G56" s="108">
        <f t="shared" si="2"/>
        <v>24.933720489837143</v>
      </c>
      <c r="H56" s="81">
        <v>138</v>
      </c>
      <c r="I56" s="81">
        <v>125</v>
      </c>
      <c r="J56" s="81">
        <v>7</v>
      </c>
      <c r="K56" s="81">
        <v>109</v>
      </c>
      <c r="L56" s="43" t="s">
        <v>87</v>
      </c>
      <c r="M56" s="6" t="s">
        <v>53</v>
      </c>
      <c r="N56" s="12">
        <v>68</v>
      </c>
      <c r="O56" s="12">
        <v>55.6</v>
      </c>
      <c r="P56" s="12">
        <v>65.8</v>
      </c>
      <c r="Q56" s="12">
        <v>66</v>
      </c>
      <c r="R56" s="12">
        <v>35.700000000000003</v>
      </c>
      <c r="S56" s="12">
        <v>46.9</v>
      </c>
      <c r="T56" s="12">
        <v>94.2</v>
      </c>
      <c r="U56" s="12">
        <v>57</v>
      </c>
      <c r="V56" s="54">
        <v>0</v>
      </c>
      <c r="W56" s="21">
        <v>0</v>
      </c>
      <c r="X56" s="127" t="s">
        <v>207</v>
      </c>
      <c r="Y56" s="127">
        <v>1330</v>
      </c>
      <c r="Z56" s="127">
        <v>1219</v>
      </c>
      <c r="AA56" s="127">
        <v>5353</v>
      </c>
      <c r="AB56" s="127">
        <v>2735</v>
      </c>
      <c r="AC56" s="127">
        <v>1991</v>
      </c>
      <c r="AD56" s="127">
        <v>2295</v>
      </c>
      <c r="AE56" s="127">
        <v>5777</v>
      </c>
      <c r="AF56" s="82">
        <v>2163</v>
      </c>
      <c r="AG56" s="105">
        <v>1</v>
      </c>
      <c r="AH56" s="105">
        <v>1</v>
      </c>
      <c r="AI56" s="105" t="s">
        <v>52</v>
      </c>
      <c r="AJ56" s="105" t="s">
        <v>212</v>
      </c>
      <c r="AK56" s="127">
        <v>3</v>
      </c>
      <c r="AL56" s="127">
        <v>3</v>
      </c>
      <c r="AM56" s="107" t="s">
        <v>214</v>
      </c>
      <c r="AN56" s="10"/>
      <c r="AO56" s="10"/>
      <c r="AP56" s="19"/>
      <c r="AQ56" s="19"/>
      <c r="AR56" s="64"/>
      <c r="AS56" s="19"/>
      <c r="AT56" s="19"/>
      <c r="AU56" s="22"/>
      <c r="AV56" s="23"/>
      <c r="AW56" s="23"/>
      <c r="AX56" s="23"/>
      <c r="AY56" s="23"/>
      <c r="AZ56" s="10"/>
      <c r="BA56" s="8"/>
      <c r="BB56" s="8"/>
      <c r="BC56" s="9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Q56" s="8"/>
      <c r="BR56" s="9"/>
      <c r="BS56" s="9"/>
      <c r="BT56" s="100"/>
    </row>
    <row r="57" spans="1:72" s="20" customFormat="1" x14ac:dyDescent="0.3">
      <c r="A57" s="81">
        <v>58</v>
      </c>
      <c r="B57" s="109">
        <v>43984</v>
      </c>
      <c r="C57" s="81">
        <v>30</v>
      </c>
      <c r="D57" s="81" t="s">
        <v>52</v>
      </c>
      <c r="E57" s="81">
        <v>180</v>
      </c>
      <c r="F57" s="81">
        <v>66</v>
      </c>
      <c r="G57" s="108">
        <f t="shared" si="2"/>
        <v>20.37037037037037</v>
      </c>
      <c r="H57" s="81">
        <v>136</v>
      </c>
      <c r="I57" s="81">
        <v>126</v>
      </c>
      <c r="J57" s="81">
        <v>6</v>
      </c>
      <c r="K57" s="81">
        <v>115</v>
      </c>
      <c r="L57" s="43" t="s">
        <v>59</v>
      </c>
      <c r="M57" s="6" t="s">
        <v>53</v>
      </c>
      <c r="N57" s="6">
        <v>439</v>
      </c>
      <c r="O57" s="6">
        <v>247</v>
      </c>
      <c r="P57" s="6">
        <v>445</v>
      </c>
      <c r="Q57" s="6">
        <v>341</v>
      </c>
      <c r="R57" s="6">
        <v>274</v>
      </c>
      <c r="S57" s="6">
        <v>321</v>
      </c>
      <c r="T57" s="6">
        <v>374</v>
      </c>
      <c r="U57" s="6">
        <v>334</v>
      </c>
      <c r="V57" s="21">
        <v>1</v>
      </c>
      <c r="W57" s="21">
        <v>0</v>
      </c>
      <c r="X57" s="127" t="s">
        <v>157</v>
      </c>
      <c r="Y57" s="127">
        <v>3018</v>
      </c>
      <c r="Z57" s="127">
        <v>4146</v>
      </c>
      <c r="AA57" s="127">
        <v>10045</v>
      </c>
      <c r="AB57" s="127">
        <v>6932</v>
      </c>
      <c r="AC57" s="127">
        <v>3445</v>
      </c>
      <c r="AD57" s="127">
        <v>5690</v>
      </c>
      <c r="AE57" s="127">
        <v>10119</v>
      </c>
      <c r="AF57" s="105">
        <f>7/(1/AE57+1/AD57+1/AC57+1/AB57+1/AA57+1/Z57+1/Y57)</f>
        <v>5068.0611521060482</v>
      </c>
      <c r="AG57" s="105">
        <v>1</v>
      </c>
      <c r="AH57" s="105">
        <v>1</v>
      </c>
      <c r="AI57" s="105" t="s">
        <v>52</v>
      </c>
      <c r="AJ57" s="105" t="s">
        <v>189</v>
      </c>
      <c r="AK57" s="127">
        <v>5</v>
      </c>
      <c r="AL57" s="127">
        <v>5</v>
      </c>
      <c r="AM57" s="107" t="s">
        <v>211</v>
      </c>
      <c r="AN57" s="10"/>
      <c r="AO57" s="10"/>
      <c r="AP57" s="19"/>
      <c r="AQ57" s="19"/>
      <c r="AR57" s="64"/>
      <c r="AS57" s="19"/>
      <c r="AT57" s="19"/>
      <c r="AU57" s="22"/>
      <c r="AV57" s="23"/>
      <c r="AW57" s="23"/>
      <c r="AX57" s="23"/>
      <c r="AY57" s="23"/>
      <c r="AZ57" s="10"/>
      <c r="BA57" s="8"/>
      <c r="BB57" s="8"/>
      <c r="BC57" s="9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Q57" s="8"/>
      <c r="BR57" s="9"/>
      <c r="BS57" s="9"/>
      <c r="BT57" s="100"/>
    </row>
    <row r="58" spans="1:72" s="20" customFormat="1" x14ac:dyDescent="0.3">
      <c r="A58" s="81">
        <v>59</v>
      </c>
      <c r="B58" s="109">
        <v>43985</v>
      </c>
      <c r="C58" s="81">
        <v>47</v>
      </c>
      <c r="D58" s="81" t="s">
        <v>52</v>
      </c>
      <c r="E58" s="81">
        <v>175</v>
      </c>
      <c r="F58" s="81">
        <v>73</v>
      </c>
      <c r="G58" s="108">
        <f t="shared" si="2"/>
        <v>23.836734693877553</v>
      </c>
      <c r="H58" s="81">
        <v>137</v>
      </c>
      <c r="I58" s="81">
        <v>127</v>
      </c>
      <c r="J58" s="81">
        <v>7</v>
      </c>
      <c r="K58" s="81">
        <v>117</v>
      </c>
      <c r="L58" s="6">
        <v>1860</v>
      </c>
      <c r="M58" s="6" t="s">
        <v>53</v>
      </c>
      <c r="N58" s="12">
        <v>73.3</v>
      </c>
      <c r="O58" s="6">
        <v>115</v>
      </c>
      <c r="P58" s="12">
        <v>87.1</v>
      </c>
      <c r="Q58" s="6">
        <v>100</v>
      </c>
      <c r="R58" s="12">
        <v>29.9</v>
      </c>
      <c r="S58" s="12">
        <v>74.5</v>
      </c>
      <c r="T58" s="6">
        <v>140</v>
      </c>
      <c r="U58" s="12">
        <v>71.599999999999994</v>
      </c>
      <c r="V58" s="21">
        <v>1</v>
      </c>
      <c r="W58" s="21">
        <v>0</v>
      </c>
      <c r="X58" s="127" t="s">
        <v>173</v>
      </c>
      <c r="Y58" s="127">
        <v>18147</v>
      </c>
      <c r="Z58" s="127">
        <v>62981</v>
      </c>
      <c r="AA58" s="127">
        <v>14522</v>
      </c>
      <c r="AB58" s="127">
        <v>33101</v>
      </c>
      <c r="AC58" s="127">
        <v>3160</v>
      </c>
      <c r="AD58" s="127">
        <v>11669</v>
      </c>
      <c r="AE58" s="127">
        <v>6850</v>
      </c>
      <c r="AF58" s="105">
        <v>9746</v>
      </c>
      <c r="AG58" s="105">
        <v>1</v>
      </c>
      <c r="AH58" s="105">
        <v>0</v>
      </c>
      <c r="AI58" s="105" t="s">
        <v>52</v>
      </c>
      <c r="AJ58" s="105" t="s">
        <v>189</v>
      </c>
      <c r="AK58" s="127">
        <v>4</v>
      </c>
      <c r="AL58" s="127">
        <v>5</v>
      </c>
      <c r="AM58" s="107" t="s">
        <v>216</v>
      </c>
      <c r="AN58" s="19"/>
      <c r="AO58" s="19"/>
      <c r="AP58" s="19"/>
      <c r="AQ58" s="19"/>
      <c r="AR58" s="64"/>
      <c r="AS58" s="19"/>
      <c r="AT58" s="19"/>
      <c r="AU58" s="19"/>
      <c r="AV58" s="23"/>
      <c r="AW58" s="23"/>
      <c r="AX58" s="23"/>
      <c r="AY58" s="23"/>
      <c r="AZ58" s="10"/>
      <c r="BA58" s="8"/>
      <c r="BB58" s="8"/>
      <c r="BC58" s="9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Q58" s="8"/>
      <c r="BR58" s="9" t="s">
        <v>197</v>
      </c>
      <c r="BS58" s="9"/>
      <c r="BT58" s="100"/>
    </row>
    <row r="59" spans="1:72" x14ac:dyDescent="0.3">
      <c r="A59" s="81">
        <v>60</v>
      </c>
      <c r="B59" s="109">
        <v>43985</v>
      </c>
      <c r="C59" s="81">
        <v>28</v>
      </c>
      <c r="D59" s="81" t="s">
        <v>58</v>
      </c>
      <c r="E59" s="81">
        <v>173</v>
      </c>
      <c r="F59" s="81">
        <v>59</v>
      </c>
      <c r="G59" s="108">
        <f t="shared" si="2"/>
        <v>19.713321527615356</v>
      </c>
      <c r="H59" s="81">
        <v>125</v>
      </c>
      <c r="I59" s="81">
        <v>118</v>
      </c>
      <c r="J59" s="81">
        <v>3</v>
      </c>
      <c r="K59" s="81">
        <v>109</v>
      </c>
      <c r="L59" s="65" t="s">
        <v>217</v>
      </c>
      <c r="M59" s="6" t="s">
        <v>53</v>
      </c>
      <c r="N59" s="6">
        <v>152.19999999999999</v>
      </c>
      <c r="O59" s="12">
        <v>52.3</v>
      </c>
      <c r="P59" s="6">
        <v>147</v>
      </c>
      <c r="Q59" s="12">
        <v>95.5</v>
      </c>
      <c r="R59" s="12">
        <v>60.4</v>
      </c>
      <c r="S59" s="12">
        <v>43.3</v>
      </c>
      <c r="T59" s="6">
        <v>133</v>
      </c>
      <c r="U59" s="12">
        <v>77.7</v>
      </c>
      <c r="V59" s="54">
        <v>0</v>
      </c>
      <c r="W59" s="21">
        <v>0</v>
      </c>
      <c r="X59" s="127" t="s">
        <v>157</v>
      </c>
      <c r="Y59" s="127">
        <v>2727</v>
      </c>
      <c r="Z59" s="127">
        <v>5404</v>
      </c>
      <c r="AA59" s="127">
        <v>1266</v>
      </c>
      <c r="AB59" s="127">
        <v>2157</v>
      </c>
      <c r="AC59" s="127">
        <v>1737</v>
      </c>
      <c r="AD59" s="127">
        <v>2295</v>
      </c>
      <c r="AE59" s="127">
        <v>2933</v>
      </c>
      <c r="AF59" s="105">
        <v>2217</v>
      </c>
      <c r="AG59" s="105">
        <v>1</v>
      </c>
      <c r="AH59" s="105">
        <v>0</v>
      </c>
      <c r="AI59" s="105" t="s">
        <v>52</v>
      </c>
      <c r="AJ59" s="105" t="s">
        <v>189</v>
      </c>
      <c r="AK59" s="127">
        <v>2</v>
      </c>
      <c r="AL59" s="127">
        <v>3</v>
      </c>
      <c r="AM59" s="107" t="s">
        <v>218</v>
      </c>
      <c r="AN59" s="19"/>
      <c r="AO59" s="19"/>
      <c r="AP59" s="19"/>
      <c r="AQ59" s="19"/>
      <c r="AR59" s="64"/>
      <c r="AS59" s="19"/>
      <c r="AT59" s="19"/>
      <c r="AU59" s="19"/>
      <c r="AV59" s="23"/>
      <c r="AW59" s="23"/>
      <c r="AX59" s="23"/>
      <c r="AY59" s="23"/>
      <c r="AZ59" s="19"/>
      <c r="BA59" s="8"/>
      <c r="BB59" s="8"/>
      <c r="BC59" s="9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Q59" s="8"/>
      <c r="BR59" s="9"/>
      <c r="BS59" s="9"/>
      <c r="BT59" s="100"/>
    </row>
    <row r="60" spans="1:72" x14ac:dyDescent="0.3">
      <c r="A60" s="81">
        <v>61</v>
      </c>
      <c r="B60" s="109">
        <v>43985</v>
      </c>
      <c r="C60" s="81">
        <v>39</v>
      </c>
      <c r="D60" s="81" t="s">
        <v>52</v>
      </c>
      <c r="E60" s="81">
        <v>157</v>
      </c>
      <c r="F60" s="81">
        <v>56</v>
      </c>
      <c r="G60" s="108">
        <f t="shared" si="2"/>
        <v>22.718974400584202</v>
      </c>
      <c r="H60" s="81">
        <v>151</v>
      </c>
      <c r="I60" s="81">
        <v>113</v>
      </c>
      <c r="J60" s="81">
        <v>5</v>
      </c>
      <c r="K60" s="81">
        <v>105</v>
      </c>
      <c r="L60" s="65" t="s">
        <v>73</v>
      </c>
      <c r="M60" s="6" t="s">
        <v>53</v>
      </c>
      <c r="N60" s="6">
        <v>196</v>
      </c>
      <c r="O60" s="6">
        <v>116</v>
      </c>
      <c r="P60" s="6">
        <v>133</v>
      </c>
      <c r="Q60" s="6">
        <v>157</v>
      </c>
      <c r="R60" s="6">
        <v>134</v>
      </c>
      <c r="S60" s="6">
        <v>123</v>
      </c>
      <c r="T60" s="6">
        <v>175</v>
      </c>
      <c r="U60" s="6">
        <v>143</v>
      </c>
      <c r="V60" s="21">
        <v>1</v>
      </c>
      <c r="W60" s="21">
        <v>0</v>
      </c>
      <c r="X60" s="127" t="s">
        <v>207</v>
      </c>
      <c r="Y60" s="127">
        <v>21877</v>
      </c>
      <c r="Z60" s="127">
        <v>32055</v>
      </c>
      <c r="AA60" s="127">
        <v>4827</v>
      </c>
      <c r="AB60" s="127">
        <v>8615</v>
      </c>
      <c r="AC60" s="127">
        <v>1361</v>
      </c>
      <c r="AD60" s="127">
        <v>12891</v>
      </c>
      <c r="AE60" s="127">
        <v>7601</v>
      </c>
      <c r="AF60" s="105">
        <v>5208</v>
      </c>
      <c r="AG60" s="105">
        <v>1</v>
      </c>
      <c r="AH60" s="105">
        <v>0</v>
      </c>
      <c r="AI60" s="105" t="s">
        <v>52</v>
      </c>
      <c r="AJ60" s="105" t="s">
        <v>189</v>
      </c>
      <c r="AK60" s="127">
        <v>2</v>
      </c>
      <c r="AL60" s="127">
        <v>4</v>
      </c>
      <c r="AM60" s="107" t="s">
        <v>219</v>
      </c>
      <c r="AN60" s="19"/>
      <c r="AO60" s="19"/>
      <c r="AP60" s="19"/>
      <c r="AQ60" s="19"/>
      <c r="AR60" s="64"/>
      <c r="AS60" s="19"/>
      <c r="AT60" s="19"/>
      <c r="AU60" s="19"/>
      <c r="AV60" s="23"/>
      <c r="AW60" s="23"/>
      <c r="AX60" s="23"/>
      <c r="AY60" s="23"/>
      <c r="AZ60" s="19"/>
      <c r="BA60" s="8"/>
      <c r="BB60" s="8"/>
      <c r="BC60" s="9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Q60" s="8"/>
      <c r="BR60" s="9"/>
      <c r="BS60" s="9"/>
      <c r="BT60" s="100"/>
    </row>
    <row r="61" spans="1:72" x14ac:dyDescent="0.3">
      <c r="A61" s="81">
        <v>63</v>
      </c>
      <c r="B61" s="109">
        <v>44001</v>
      </c>
      <c r="C61" s="81">
        <v>46</v>
      </c>
      <c r="D61" s="81" t="s">
        <v>52</v>
      </c>
      <c r="E61" s="81">
        <v>182</v>
      </c>
      <c r="F61" s="81">
        <v>93</v>
      </c>
      <c r="G61" s="108">
        <f t="shared" si="2"/>
        <v>28.076319285110493</v>
      </c>
      <c r="H61" s="81">
        <v>135</v>
      </c>
      <c r="I61" s="81">
        <v>139</v>
      </c>
      <c r="J61" s="81">
        <v>9</v>
      </c>
      <c r="K61" s="81">
        <v>110</v>
      </c>
      <c r="L61" s="6">
        <v>1860</v>
      </c>
      <c r="M61" s="6" t="s">
        <v>53</v>
      </c>
      <c r="N61" s="12">
        <v>73.900000000000006</v>
      </c>
      <c r="O61" s="12">
        <v>82.9</v>
      </c>
      <c r="P61" s="12">
        <v>70</v>
      </c>
      <c r="Q61" s="12">
        <v>56.54</v>
      </c>
      <c r="R61" s="6">
        <v>110.31</v>
      </c>
      <c r="S61" s="12">
        <v>54.4</v>
      </c>
      <c r="T61" s="12">
        <v>82.28</v>
      </c>
      <c r="U61" s="12">
        <v>72.040000000000006</v>
      </c>
      <c r="V61" s="12">
        <v>0</v>
      </c>
      <c r="W61" s="6">
        <v>1</v>
      </c>
      <c r="X61" s="131" t="s">
        <v>235</v>
      </c>
      <c r="Y61" s="131">
        <v>1301</v>
      </c>
      <c r="Z61" s="131">
        <v>1736</v>
      </c>
      <c r="AA61" s="131">
        <v>1227.76</v>
      </c>
      <c r="AB61" s="131">
        <v>955.29</v>
      </c>
      <c r="AC61" s="131">
        <v>914</v>
      </c>
      <c r="AD61" s="131">
        <v>1006</v>
      </c>
      <c r="AE61" s="131">
        <v>1185</v>
      </c>
      <c r="AF61" s="23">
        <v>1140</v>
      </c>
      <c r="AG61" s="19">
        <v>1</v>
      </c>
      <c r="AH61" s="19">
        <v>0</v>
      </c>
      <c r="AI61" s="19" t="s">
        <v>52</v>
      </c>
      <c r="AJ61" s="19" t="s">
        <v>278</v>
      </c>
      <c r="AK61" s="131">
        <v>3.5</v>
      </c>
      <c r="AL61" s="131">
        <v>4</v>
      </c>
      <c r="AN61" s="11"/>
      <c r="AO61" s="11"/>
      <c r="AP61" s="10"/>
      <c r="AQ61" s="10"/>
      <c r="AR61" s="63"/>
      <c r="AS61" s="10"/>
      <c r="AT61" s="10"/>
      <c r="AU61" s="22"/>
      <c r="AV61" s="24"/>
      <c r="AW61" s="24"/>
      <c r="AX61" s="24"/>
      <c r="AY61" s="24"/>
      <c r="AZ61" s="24"/>
      <c r="BA61" s="8"/>
      <c r="BB61" s="8"/>
      <c r="BC61" s="9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Q61" s="8"/>
      <c r="BR61" s="9" t="s">
        <v>197</v>
      </c>
      <c r="BS61" s="9"/>
      <c r="BT61" s="100"/>
    </row>
    <row r="62" spans="1:72" x14ac:dyDescent="0.3">
      <c r="A62" s="81">
        <v>64</v>
      </c>
      <c r="B62" s="109">
        <v>44001</v>
      </c>
      <c r="C62" s="81">
        <v>33</v>
      </c>
      <c r="D62" s="81" t="s">
        <v>58</v>
      </c>
      <c r="E62" s="81">
        <v>160</v>
      </c>
      <c r="F62" s="81">
        <v>54</v>
      </c>
      <c r="G62" s="108">
        <f t="shared" si="2"/>
        <v>21.093749999999996</v>
      </c>
      <c r="H62" s="81">
        <v>130</v>
      </c>
      <c r="I62" s="81">
        <v>110</v>
      </c>
      <c r="J62" s="81">
        <v>1</v>
      </c>
      <c r="K62" s="81">
        <v>100</v>
      </c>
      <c r="L62" s="43" t="s">
        <v>59</v>
      </c>
      <c r="M62" s="6" t="s">
        <v>53</v>
      </c>
      <c r="N62" s="6">
        <v>866.79</v>
      </c>
      <c r="O62" s="6">
        <v>657.21</v>
      </c>
      <c r="P62" s="6">
        <v>535.16</v>
      </c>
      <c r="Q62" s="6">
        <v>817.69</v>
      </c>
      <c r="R62" s="6">
        <v>319.27</v>
      </c>
      <c r="S62" s="6">
        <v>356.03</v>
      </c>
      <c r="T62" s="6">
        <v>1232.77</v>
      </c>
      <c r="U62" s="6">
        <v>559.15</v>
      </c>
      <c r="V62" s="6">
        <v>1</v>
      </c>
      <c r="W62" s="6">
        <v>0</v>
      </c>
      <c r="X62" s="131" t="s">
        <v>235</v>
      </c>
      <c r="Y62" s="131">
        <v>3144.98</v>
      </c>
      <c r="Z62" s="131">
        <v>11538.98</v>
      </c>
      <c r="AA62" s="131">
        <v>8183.54</v>
      </c>
      <c r="AB62" s="131">
        <v>7580.26</v>
      </c>
      <c r="AC62" s="131">
        <v>1814.09</v>
      </c>
      <c r="AD62" s="131">
        <v>5023.3500000000004</v>
      </c>
      <c r="AE62" s="131">
        <v>7316.48</v>
      </c>
      <c r="AF62" s="23">
        <v>4528.59</v>
      </c>
      <c r="AG62" s="19">
        <v>1</v>
      </c>
      <c r="AH62" s="19">
        <v>0</v>
      </c>
      <c r="AI62" s="19" t="s">
        <v>52</v>
      </c>
      <c r="AJ62" s="19" t="s">
        <v>278</v>
      </c>
      <c r="AK62" s="131">
        <v>2</v>
      </c>
      <c r="AL62" s="131">
        <v>3</v>
      </c>
      <c r="AN62" s="19"/>
      <c r="AO62" s="19"/>
      <c r="AP62" s="19"/>
      <c r="AQ62" s="19"/>
      <c r="AR62" s="64"/>
      <c r="AS62" s="19"/>
      <c r="AT62" s="19"/>
      <c r="AU62" s="19"/>
      <c r="AV62" s="19"/>
      <c r="AW62" s="19"/>
      <c r="AX62" s="19"/>
      <c r="AY62" s="19"/>
      <c r="AZ62" s="19"/>
      <c r="BA62" s="8"/>
      <c r="BB62" s="8"/>
      <c r="BC62" s="9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Q62" s="8"/>
      <c r="BR62" s="9" t="s">
        <v>197</v>
      </c>
      <c r="BS62" s="9"/>
      <c r="BT62" s="100"/>
    </row>
    <row r="63" spans="1:72" x14ac:dyDescent="0.3">
      <c r="A63" s="81">
        <v>65</v>
      </c>
      <c r="B63" s="109">
        <v>44001</v>
      </c>
      <c r="C63" s="81">
        <v>44</v>
      </c>
      <c r="D63" s="81" t="s">
        <v>58</v>
      </c>
      <c r="E63" s="81">
        <v>163</v>
      </c>
      <c r="F63" s="81">
        <v>52</v>
      </c>
      <c r="G63" s="108">
        <f t="shared" si="2"/>
        <v>19.571681282697881</v>
      </c>
      <c r="H63" s="81">
        <v>110</v>
      </c>
      <c r="I63" s="81">
        <v>95</v>
      </c>
      <c r="J63" s="119" t="s">
        <v>64</v>
      </c>
      <c r="K63" s="81">
        <v>90</v>
      </c>
      <c r="L63" s="43" t="s">
        <v>73</v>
      </c>
      <c r="M63" s="6" t="s">
        <v>53</v>
      </c>
      <c r="N63" s="12">
        <v>42.8</v>
      </c>
      <c r="O63" s="12">
        <v>26.42</v>
      </c>
      <c r="P63" s="12">
        <v>56.73</v>
      </c>
      <c r="Q63" s="12">
        <v>50.49</v>
      </c>
      <c r="R63" s="12">
        <v>36.28</v>
      </c>
      <c r="S63" s="12">
        <v>36.159999999999997</v>
      </c>
      <c r="T63" s="12">
        <v>54.4</v>
      </c>
      <c r="U63" s="12">
        <v>40.64</v>
      </c>
      <c r="V63" s="12">
        <v>0</v>
      </c>
      <c r="W63" s="6">
        <v>1</v>
      </c>
      <c r="X63" s="131" t="s">
        <v>235</v>
      </c>
      <c r="Y63" s="131">
        <v>1964.6</v>
      </c>
      <c r="Z63" s="131">
        <v>1954.84</v>
      </c>
      <c r="AA63" s="131">
        <v>3393.56</v>
      </c>
      <c r="AB63" s="131">
        <v>2935.41</v>
      </c>
      <c r="AC63" s="131">
        <v>2775.4</v>
      </c>
      <c r="AD63" s="131">
        <v>6299.7</v>
      </c>
      <c r="AE63" s="131">
        <v>4367.34</v>
      </c>
      <c r="AF63" s="23">
        <v>2911.11</v>
      </c>
      <c r="AG63" s="19">
        <v>1</v>
      </c>
      <c r="AH63" s="19">
        <v>0</v>
      </c>
      <c r="AI63" s="19" t="s">
        <v>52</v>
      </c>
      <c r="AJ63" s="19" t="s">
        <v>278</v>
      </c>
      <c r="AK63" s="131">
        <v>4</v>
      </c>
      <c r="AL63" s="131">
        <v>4</v>
      </c>
      <c r="AN63" s="19"/>
      <c r="AO63" s="19"/>
      <c r="AP63" s="19"/>
      <c r="AQ63" s="19"/>
      <c r="AR63" s="64"/>
      <c r="AS63" s="19"/>
      <c r="AT63" s="19"/>
      <c r="AU63" s="19"/>
      <c r="AV63" s="19"/>
      <c r="AW63" s="19"/>
      <c r="AX63" s="19"/>
      <c r="AY63" s="19"/>
      <c r="AZ63" s="19"/>
      <c r="BA63" s="8"/>
      <c r="BB63" s="8"/>
      <c r="BC63" s="9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Q63" s="8"/>
      <c r="BR63" s="9" t="s">
        <v>197</v>
      </c>
      <c r="BS63" s="9"/>
      <c r="BT63" s="100"/>
    </row>
    <row r="64" spans="1:72" x14ac:dyDescent="0.3">
      <c r="A64" s="81">
        <v>66</v>
      </c>
      <c r="B64" s="109">
        <v>44001</v>
      </c>
      <c r="C64" s="81">
        <v>63</v>
      </c>
      <c r="D64" s="81" t="s">
        <v>52</v>
      </c>
      <c r="E64" s="81">
        <v>170</v>
      </c>
      <c r="F64" s="81">
        <v>75</v>
      </c>
      <c r="G64" s="108">
        <f t="shared" si="2"/>
        <v>25.95155709342561</v>
      </c>
      <c r="H64" s="81">
        <v>130</v>
      </c>
      <c r="I64" s="81">
        <v>135</v>
      </c>
      <c r="J64" s="81">
        <v>6</v>
      </c>
      <c r="K64" s="81" t="s">
        <v>129</v>
      </c>
      <c r="L64" s="43">
        <v>1860</v>
      </c>
      <c r="M64" s="6" t="s">
        <v>53</v>
      </c>
      <c r="N64" s="6">
        <v>164.62</v>
      </c>
      <c r="O64" s="12">
        <v>37.6</v>
      </c>
      <c r="P64" s="12">
        <v>43.67</v>
      </c>
      <c r="Q64" s="12">
        <v>45.34</v>
      </c>
      <c r="R64" s="12">
        <v>46.7</v>
      </c>
      <c r="S64" s="12">
        <v>71.819999999999993</v>
      </c>
      <c r="T64" s="12">
        <v>95.46</v>
      </c>
      <c r="U64" s="14">
        <v>56.72</v>
      </c>
      <c r="V64" s="12">
        <v>0</v>
      </c>
      <c r="W64" s="6">
        <v>1</v>
      </c>
      <c r="X64" s="139"/>
      <c r="Y64" s="139"/>
      <c r="Z64" s="139"/>
      <c r="AA64" s="139"/>
      <c r="AB64" s="139"/>
      <c r="AC64" s="139"/>
      <c r="AD64" s="139"/>
      <c r="AE64" s="139"/>
      <c r="AF64" s="138"/>
      <c r="AG64" s="142"/>
      <c r="AH64" s="142"/>
      <c r="AI64" s="142"/>
      <c r="AJ64" s="142"/>
      <c r="AK64" s="139"/>
      <c r="AL64" s="139"/>
      <c r="AN64" s="19"/>
      <c r="AO64" s="19"/>
      <c r="AP64" s="19"/>
      <c r="AQ64" s="19"/>
      <c r="AR64" s="64"/>
      <c r="AS64" s="19"/>
      <c r="AT64" s="19"/>
      <c r="AU64" s="19"/>
      <c r="AV64" s="19"/>
      <c r="AW64" s="19"/>
      <c r="AX64" s="19"/>
      <c r="AY64" s="19"/>
      <c r="AZ64" s="19"/>
      <c r="BA64" s="8"/>
      <c r="BB64" s="8"/>
      <c r="BC64" s="9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Q64" s="8"/>
      <c r="BR64" s="9" t="s">
        <v>197</v>
      </c>
      <c r="BS64" s="9"/>
      <c r="BT64" s="100"/>
    </row>
    <row r="65" spans="1:72" x14ac:dyDescent="0.3">
      <c r="A65" s="81"/>
      <c r="B65" s="109"/>
      <c r="C65" s="81"/>
      <c r="D65" s="81"/>
      <c r="E65" s="81"/>
      <c r="F65" s="81"/>
      <c r="G65" s="108" t="e">
        <f t="shared" si="2"/>
        <v>#DIV/0!</v>
      </c>
      <c r="H65" s="81"/>
      <c r="I65" s="81"/>
      <c r="J65" s="81"/>
      <c r="K65" s="81"/>
      <c r="L65" s="43"/>
      <c r="M65" s="6"/>
      <c r="N65" s="6"/>
      <c r="O65" s="6"/>
      <c r="P65" s="6"/>
      <c r="Q65" s="6"/>
      <c r="R65" s="12"/>
      <c r="S65" s="6"/>
      <c r="T65" s="6"/>
      <c r="U65" s="15"/>
      <c r="V65" s="6"/>
      <c r="W65" s="6"/>
      <c r="X65" s="127"/>
      <c r="Y65" s="127"/>
      <c r="Z65" s="127"/>
      <c r="AA65" s="127"/>
      <c r="AB65" s="127"/>
      <c r="AC65" s="127"/>
      <c r="AD65" s="127"/>
      <c r="AE65" s="127"/>
      <c r="AN65" s="19"/>
      <c r="AO65" s="19"/>
      <c r="AP65" s="19"/>
      <c r="AQ65" s="19"/>
      <c r="AR65" s="64"/>
      <c r="AS65" s="19"/>
      <c r="AT65" s="19"/>
      <c r="AU65" s="19"/>
      <c r="AV65" s="19"/>
      <c r="AW65" s="19"/>
      <c r="AX65" s="19"/>
      <c r="AY65" s="19"/>
      <c r="AZ65" s="19"/>
      <c r="BA65" s="8"/>
      <c r="BB65" s="8"/>
      <c r="BC65" s="9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Q65" s="8"/>
      <c r="BR65" s="9"/>
      <c r="BS65" s="9"/>
      <c r="BT65" s="100"/>
    </row>
    <row r="66" spans="1:72" x14ac:dyDescent="0.3">
      <c r="A66" s="81"/>
      <c r="B66" s="109"/>
      <c r="C66" s="81"/>
      <c r="D66" s="81"/>
      <c r="E66" s="81"/>
      <c r="F66" s="81"/>
      <c r="G66" s="108" t="e">
        <f t="shared" ref="G66:G92" si="3">(F66)/(E66/100)^2</f>
        <v>#DIV/0!</v>
      </c>
      <c r="H66" s="81"/>
      <c r="I66" s="81"/>
      <c r="J66" s="81"/>
      <c r="K66" s="81"/>
      <c r="L66" s="4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27"/>
      <c r="Y66" s="127"/>
      <c r="Z66" s="127"/>
      <c r="AA66" s="127"/>
      <c r="AB66" s="127"/>
      <c r="AC66" s="127"/>
      <c r="AD66" s="127"/>
      <c r="AE66" s="127"/>
      <c r="AF66" s="105"/>
      <c r="AK66" s="127"/>
      <c r="AL66" s="127"/>
      <c r="AN66" s="19"/>
      <c r="AO66" s="19"/>
      <c r="AP66" s="19"/>
      <c r="AQ66" s="19"/>
      <c r="AR66" s="64"/>
      <c r="AS66" s="19"/>
      <c r="AT66" s="19"/>
      <c r="AU66" s="19"/>
      <c r="AV66" s="19"/>
      <c r="AW66" s="19"/>
      <c r="AX66" s="19"/>
      <c r="AY66" s="19"/>
      <c r="AZ66" s="19"/>
      <c r="BA66" s="8"/>
      <c r="BB66" s="8"/>
      <c r="BC66" s="9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Q66" s="8"/>
      <c r="BR66" s="9"/>
      <c r="BS66" s="9"/>
      <c r="BT66" s="100"/>
    </row>
    <row r="67" spans="1:72" x14ac:dyDescent="0.3">
      <c r="A67" s="81"/>
      <c r="B67" s="109"/>
      <c r="C67" s="81"/>
      <c r="D67" s="81"/>
      <c r="E67" s="81"/>
      <c r="F67" s="81"/>
      <c r="G67" s="108" t="e">
        <f t="shared" si="3"/>
        <v>#DIV/0!</v>
      </c>
      <c r="H67" s="81"/>
      <c r="I67" s="81"/>
      <c r="J67" s="81"/>
      <c r="K67" s="81"/>
      <c r="L67" s="4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27"/>
      <c r="Y67" s="127"/>
      <c r="Z67" s="127"/>
      <c r="AA67" s="127"/>
      <c r="AB67" s="127"/>
      <c r="AC67" s="127"/>
      <c r="AD67" s="127"/>
      <c r="AE67" s="127"/>
      <c r="AF67" s="105"/>
      <c r="AK67" s="127"/>
      <c r="AL67" s="127"/>
      <c r="AN67" s="11"/>
      <c r="AO67" s="11"/>
      <c r="AP67" s="10"/>
      <c r="AQ67" s="10"/>
      <c r="AR67" s="63"/>
      <c r="AS67" s="10"/>
      <c r="AT67" s="10"/>
      <c r="AU67" s="22"/>
      <c r="AV67" s="24"/>
      <c r="AW67" s="24"/>
      <c r="AX67" s="24"/>
      <c r="AY67" s="24"/>
      <c r="AZ67" s="24"/>
      <c r="BA67" s="8"/>
      <c r="BB67" s="8"/>
      <c r="BC67" s="9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Q67" s="8"/>
      <c r="BR67" s="9"/>
      <c r="BS67" s="9"/>
      <c r="BT67" s="100"/>
    </row>
    <row r="68" spans="1:72" x14ac:dyDescent="0.3">
      <c r="A68" s="81"/>
      <c r="B68" s="109"/>
      <c r="C68" s="81"/>
      <c r="D68" s="81"/>
      <c r="E68" s="81"/>
      <c r="F68" s="81"/>
      <c r="G68" s="108" t="e">
        <f t="shared" si="3"/>
        <v>#DIV/0!</v>
      </c>
      <c r="H68" s="81"/>
      <c r="I68" s="81"/>
      <c r="J68" s="81"/>
      <c r="K68" s="81"/>
      <c r="L68" s="4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127"/>
      <c r="Y68" s="127"/>
      <c r="Z68" s="127"/>
      <c r="AA68" s="127"/>
      <c r="AB68" s="127"/>
      <c r="AC68" s="127"/>
      <c r="AD68" s="127"/>
      <c r="AE68" s="127"/>
      <c r="AF68" s="105"/>
      <c r="AK68" s="127"/>
      <c r="AL68" s="127"/>
      <c r="AN68" s="19"/>
      <c r="AO68" s="19"/>
      <c r="AP68" s="19"/>
      <c r="AQ68" s="19"/>
      <c r="AR68" s="64"/>
      <c r="AS68" s="19"/>
      <c r="AT68" s="19"/>
      <c r="AU68" s="19"/>
      <c r="AV68" s="19"/>
      <c r="AW68" s="19"/>
      <c r="AX68" s="19"/>
      <c r="AY68" s="19"/>
      <c r="AZ68" s="19"/>
      <c r="BA68" s="8"/>
      <c r="BB68" s="8"/>
      <c r="BC68" s="9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Q68" s="8"/>
      <c r="BR68" s="9"/>
      <c r="BS68" s="9"/>
      <c r="BT68" s="100"/>
    </row>
    <row r="69" spans="1:72" x14ac:dyDescent="0.3">
      <c r="A69" s="81"/>
      <c r="B69" s="109"/>
      <c r="C69" s="81"/>
      <c r="D69" s="81"/>
      <c r="E69" s="81"/>
      <c r="F69" s="81"/>
      <c r="G69" s="108" t="e">
        <f t="shared" si="3"/>
        <v>#DIV/0!</v>
      </c>
      <c r="H69" s="81"/>
      <c r="I69" s="81"/>
      <c r="J69" s="81"/>
      <c r="K69" s="81"/>
      <c r="L69" s="4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127"/>
      <c r="Y69" s="127"/>
      <c r="Z69" s="127"/>
      <c r="AA69" s="127"/>
      <c r="AB69" s="127"/>
      <c r="AC69" s="127"/>
      <c r="AD69" s="127"/>
      <c r="AE69" s="127"/>
      <c r="AF69" s="105"/>
      <c r="AK69" s="127"/>
      <c r="AL69" s="127"/>
      <c r="AN69" s="19"/>
      <c r="AO69" s="19"/>
      <c r="AP69" s="19"/>
      <c r="AQ69" s="19"/>
      <c r="AR69" s="64"/>
      <c r="AS69" s="19"/>
      <c r="AT69" s="19"/>
      <c r="AU69" s="19"/>
      <c r="AV69" s="19"/>
      <c r="AW69" s="19"/>
      <c r="AX69" s="19"/>
      <c r="AY69" s="19"/>
      <c r="AZ69" s="19"/>
      <c r="BA69" s="8"/>
      <c r="BB69" s="8"/>
      <c r="BC69" s="9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Q69" s="8"/>
      <c r="BR69" s="9"/>
      <c r="BS69" s="9"/>
      <c r="BT69" s="100"/>
    </row>
    <row r="70" spans="1:72" x14ac:dyDescent="0.3">
      <c r="A70" s="81"/>
      <c r="B70" s="109"/>
      <c r="C70" s="81"/>
      <c r="D70" s="81"/>
      <c r="E70" s="81"/>
      <c r="F70" s="81"/>
      <c r="G70" s="108" t="e">
        <f t="shared" si="3"/>
        <v>#DIV/0!</v>
      </c>
      <c r="H70" s="81"/>
      <c r="I70" s="81"/>
      <c r="J70" s="81"/>
      <c r="K70" s="81"/>
      <c r="L70" s="4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27"/>
      <c r="Y70" s="127"/>
      <c r="Z70" s="127"/>
      <c r="AA70" s="127"/>
      <c r="AB70" s="127"/>
      <c r="AC70" s="127"/>
      <c r="AD70" s="127"/>
      <c r="AE70" s="127"/>
      <c r="AF70" s="105"/>
      <c r="AK70" s="127"/>
      <c r="AL70" s="127"/>
      <c r="AN70" s="19"/>
      <c r="AO70" s="19"/>
      <c r="AP70" s="19"/>
      <c r="AQ70" s="19"/>
      <c r="AR70" s="64"/>
      <c r="AS70" s="19"/>
      <c r="AT70" s="19"/>
      <c r="AU70" s="19"/>
      <c r="AV70" s="19"/>
      <c r="AW70" s="19"/>
      <c r="AX70" s="19"/>
      <c r="AY70" s="19"/>
      <c r="AZ70" s="19"/>
      <c r="BA70" s="8"/>
      <c r="BB70" s="8"/>
      <c r="BC70" s="9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Q70" s="8"/>
      <c r="BR70" s="9"/>
      <c r="BS70" s="9"/>
      <c r="BT70" s="100"/>
    </row>
    <row r="71" spans="1:72" x14ac:dyDescent="0.3">
      <c r="A71" s="81"/>
      <c r="B71" s="109"/>
      <c r="C71" s="81"/>
      <c r="D71" s="81"/>
      <c r="E71" s="81"/>
      <c r="F71" s="81"/>
      <c r="G71" s="108" t="e">
        <f t="shared" si="3"/>
        <v>#DIV/0!</v>
      </c>
      <c r="H71" s="81"/>
      <c r="I71" s="81"/>
      <c r="J71" s="81"/>
      <c r="K71" s="81"/>
      <c r="L71" s="4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27"/>
      <c r="Y71" s="127"/>
      <c r="Z71" s="127"/>
      <c r="AA71" s="127"/>
      <c r="AB71" s="127"/>
      <c r="AC71" s="127"/>
      <c r="AD71" s="127"/>
      <c r="AE71" s="127"/>
      <c r="AF71" s="105"/>
      <c r="AK71" s="127"/>
      <c r="AL71" s="127"/>
      <c r="AN71" s="19"/>
      <c r="AO71" s="19"/>
      <c r="AP71" s="19"/>
      <c r="AQ71" s="19"/>
      <c r="AR71" s="64"/>
      <c r="AS71" s="19"/>
      <c r="AT71" s="19"/>
      <c r="AU71" s="19"/>
      <c r="AV71" s="19"/>
      <c r="AW71" s="19"/>
      <c r="AX71" s="19"/>
      <c r="AY71" s="19"/>
      <c r="AZ71" s="19"/>
      <c r="BA71" s="8"/>
      <c r="BB71" s="8"/>
      <c r="BC71" s="9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Q71" s="8"/>
      <c r="BR71" s="9"/>
      <c r="BS71" s="9"/>
      <c r="BT71" s="100"/>
    </row>
    <row r="72" spans="1:72" x14ac:dyDescent="0.3">
      <c r="A72" s="81"/>
      <c r="B72" s="109"/>
      <c r="C72" s="81"/>
      <c r="D72" s="81"/>
      <c r="E72" s="81"/>
      <c r="F72" s="81"/>
      <c r="G72" s="108" t="e">
        <f t="shared" si="3"/>
        <v>#DIV/0!</v>
      </c>
      <c r="H72" s="81"/>
      <c r="I72" s="81"/>
      <c r="J72" s="81"/>
      <c r="K72" s="81"/>
      <c r="L72" s="4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27"/>
      <c r="Y72" s="127"/>
      <c r="Z72" s="127"/>
      <c r="AA72" s="127"/>
      <c r="AB72" s="127"/>
      <c r="AC72" s="127"/>
      <c r="AD72" s="127"/>
      <c r="AE72" s="127"/>
      <c r="AF72" s="105"/>
      <c r="AK72" s="127"/>
      <c r="AL72" s="127"/>
      <c r="AN72" s="19"/>
      <c r="AO72" s="19"/>
      <c r="AP72" s="19"/>
      <c r="AQ72" s="19"/>
      <c r="AR72" s="64"/>
      <c r="AS72" s="19"/>
      <c r="AT72" s="19"/>
      <c r="AU72" s="19"/>
      <c r="AV72" s="19"/>
      <c r="AW72" s="19"/>
      <c r="AX72" s="19"/>
      <c r="AY72" s="19"/>
      <c r="AZ72" s="19"/>
      <c r="BA72" s="8"/>
      <c r="BB72" s="8"/>
      <c r="BC72" s="9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Q72" s="8"/>
      <c r="BR72" s="9"/>
      <c r="BS72" s="9"/>
      <c r="BT72" s="100"/>
    </row>
    <row r="73" spans="1:72" x14ac:dyDescent="0.3">
      <c r="A73" s="81"/>
      <c r="B73" s="109"/>
      <c r="C73" s="81"/>
      <c r="D73" s="81"/>
      <c r="E73" s="81"/>
      <c r="F73" s="81"/>
      <c r="G73" s="108" t="e">
        <f t="shared" si="3"/>
        <v>#DIV/0!</v>
      </c>
      <c r="H73" s="81"/>
      <c r="I73" s="81"/>
      <c r="J73" s="81"/>
      <c r="K73" s="81"/>
      <c r="L73" s="4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27"/>
      <c r="Y73" s="127"/>
      <c r="Z73" s="127"/>
      <c r="AA73" s="127"/>
      <c r="AB73" s="127"/>
      <c r="AC73" s="127"/>
      <c r="AD73" s="127"/>
      <c r="AE73" s="127"/>
      <c r="AF73" s="105"/>
      <c r="AK73" s="127"/>
      <c r="AL73" s="127"/>
      <c r="AN73" s="19"/>
      <c r="AO73" s="19"/>
      <c r="AP73" s="19"/>
      <c r="AQ73" s="19"/>
      <c r="AR73" s="64"/>
      <c r="AS73" s="19"/>
      <c r="AT73" s="19"/>
      <c r="AU73" s="19"/>
      <c r="AV73" s="19"/>
      <c r="AW73" s="19"/>
      <c r="AX73" s="19"/>
      <c r="AY73" s="19"/>
      <c r="AZ73" s="19"/>
      <c r="BA73" s="8"/>
      <c r="BB73" s="8"/>
      <c r="BC73" s="9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Q73" s="8"/>
      <c r="BR73" s="9"/>
      <c r="BS73" s="9"/>
      <c r="BT73" s="100"/>
    </row>
    <row r="74" spans="1:72" x14ac:dyDescent="0.3">
      <c r="A74" s="81"/>
      <c r="B74" s="109"/>
      <c r="C74" s="81"/>
      <c r="D74" s="81"/>
      <c r="E74" s="81"/>
      <c r="F74" s="81"/>
      <c r="G74" s="108" t="e">
        <f t="shared" si="3"/>
        <v>#DIV/0!</v>
      </c>
      <c r="H74" s="81"/>
      <c r="I74" s="81"/>
      <c r="J74" s="81"/>
      <c r="K74" s="81"/>
      <c r="L74" s="4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27"/>
      <c r="Y74" s="127"/>
      <c r="Z74" s="127"/>
      <c r="AA74" s="127"/>
      <c r="AB74" s="127"/>
      <c r="AC74" s="127"/>
      <c r="AD74" s="127"/>
      <c r="AE74" s="127"/>
      <c r="AF74" s="105"/>
      <c r="AK74" s="127"/>
      <c r="AL74" s="127"/>
      <c r="AN74" s="19"/>
      <c r="AO74" s="19"/>
      <c r="AP74" s="19"/>
      <c r="AQ74" s="19"/>
      <c r="AR74" s="64"/>
      <c r="AS74" s="19"/>
      <c r="AT74" s="19"/>
      <c r="AU74" s="19"/>
      <c r="AV74" s="19"/>
      <c r="AW74" s="19"/>
      <c r="AX74" s="19"/>
      <c r="AY74" s="19"/>
      <c r="AZ74" s="19"/>
      <c r="BA74" s="8"/>
      <c r="BB74" s="8"/>
      <c r="BC74" s="9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Q74" s="8"/>
      <c r="BR74" s="9"/>
      <c r="BS74" s="9"/>
      <c r="BT74" s="100"/>
    </row>
    <row r="75" spans="1:72" x14ac:dyDescent="0.3">
      <c r="A75" s="81"/>
      <c r="B75" s="109"/>
      <c r="C75" s="81"/>
      <c r="D75" s="81"/>
      <c r="E75" s="81"/>
      <c r="F75" s="81"/>
      <c r="G75" s="108" t="e">
        <f t="shared" si="3"/>
        <v>#DIV/0!</v>
      </c>
      <c r="H75" s="81"/>
      <c r="I75" s="81"/>
      <c r="J75" s="81"/>
      <c r="K75" s="81"/>
      <c r="L75" s="4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27"/>
      <c r="Y75" s="127"/>
      <c r="Z75" s="127"/>
      <c r="AA75" s="127"/>
      <c r="AB75" s="127"/>
      <c r="AC75" s="127"/>
      <c r="AD75" s="127"/>
      <c r="AE75" s="127"/>
      <c r="AF75" s="105"/>
      <c r="AK75" s="127"/>
      <c r="AL75" s="127"/>
      <c r="AN75" s="19"/>
      <c r="AO75" s="19"/>
      <c r="AP75" s="19"/>
      <c r="AQ75" s="19"/>
      <c r="AR75" s="64"/>
      <c r="AS75" s="19"/>
      <c r="AT75" s="19"/>
      <c r="AU75" s="19"/>
      <c r="AV75" s="19"/>
      <c r="AW75" s="19"/>
      <c r="AX75" s="19"/>
      <c r="AY75" s="19"/>
      <c r="AZ75" s="19"/>
      <c r="BA75" s="8"/>
      <c r="BB75" s="8"/>
      <c r="BC75" s="9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Q75" s="8"/>
      <c r="BR75" s="9"/>
      <c r="BS75" s="9"/>
      <c r="BT75" s="100"/>
    </row>
    <row r="76" spans="1:72" x14ac:dyDescent="0.3">
      <c r="A76" s="81"/>
      <c r="B76" s="109"/>
      <c r="C76" s="81"/>
      <c r="D76" s="81"/>
      <c r="E76" s="81"/>
      <c r="F76" s="81"/>
      <c r="G76" s="108" t="e">
        <f t="shared" si="3"/>
        <v>#DIV/0!</v>
      </c>
      <c r="H76" s="81"/>
      <c r="I76" s="81"/>
      <c r="J76" s="81"/>
      <c r="K76" s="81"/>
      <c r="L76" s="4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27"/>
      <c r="Y76" s="127"/>
      <c r="Z76" s="127"/>
      <c r="AA76" s="127"/>
      <c r="AB76" s="127"/>
      <c r="AC76" s="127"/>
      <c r="AD76" s="127"/>
      <c r="AE76" s="127"/>
      <c r="AF76" s="105"/>
      <c r="AK76" s="127"/>
      <c r="AL76" s="127"/>
      <c r="AN76" s="19"/>
      <c r="AO76" s="19"/>
      <c r="AP76" s="19"/>
      <c r="AQ76" s="19"/>
      <c r="AR76" s="64"/>
      <c r="AS76" s="19"/>
      <c r="AT76" s="19"/>
      <c r="AU76" s="19"/>
      <c r="AV76" s="19"/>
      <c r="AW76" s="19"/>
      <c r="AX76" s="19"/>
      <c r="AY76" s="19"/>
      <c r="AZ76" s="19"/>
      <c r="BA76" s="8"/>
      <c r="BB76" s="8"/>
      <c r="BC76" s="9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Q76" s="8"/>
      <c r="BR76" s="9"/>
      <c r="BS76" s="9"/>
      <c r="BT76" s="100"/>
    </row>
    <row r="77" spans="1:72" x14ac:dyDescent="0.3">
      <c r="A77" s="81"/>
      <c r="B77" s="81"/>
      <c r="C77" s="81"/>
      <c r="D77" s="81"/>
      <c r="E77" s="81"/>
      <c r="F77" s="81"/>
      <c r="G77" s="108" t="e">
        <f t="shared" si="3"/>
        <v>#DIV/0!</v>
      </c>
      <c r="H77" s="81"/>
      <c r="I77" s="81"/>
      <c r="J77" s="81"/>
      <c r="K77" s="81"/>
      <c r="L77" s="43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27"/>
      <c r="Y77" s="127"/>
      <c r="Z77" s="127"/>
      <c r="AA77" s="127"/>
      <c r="AB77" s="127"/>
      <c r="AC77" s="127"/>
      <c r="AD77" s="127"/>
      <c r="AE77" s="127"/>
      <c r="AF77" s="105"/>
      <c r="AK77" s="127"/>
      <c r="AL77" s="127"/>
      <c r="AN77" s="19"/>
      <c r="AO77" s="19"/>
      <c r="AP77" s="19"/>
      <c r="AQ77" s="19"/>
      <c r="AR77" s="64"/>
      <c r="AS77" s="19"/>
      <c r="AT77" s="19"/>
      <c r="AU77" s="19"/>
      <c r="AV77" s="19"/>
      <c r="AW77" s="19"/>
      <c r="AX77" s="19"/>
      <c r="AY77" s="19"/>
      <c r="AZ77" s="19"/>
      <c r="BA77" s="8"/>
      <c r="BB77" s="8"/>
      <c r="BC77" s="9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Q77" s="8"/>
      <c r="BR77" s="9"/>
      <c r="BS77" s="9"/>
      <c r="BT77" s="100"/>
    </row>
    <row r="78" spans="1:72" x14ac:dyDescent="0.3">
      <c r="A78" s="81"/>
      <c r="B78" s="81"/>
      <c r="C78" s="81"/>
      <c r="D78" s="81"/>
      <c r="E78" s="81"/>
      <c r="F78" s="81"/>
      <c r="G78" s="108" t="e">
        <f t="shared" si="3"/>
        <v>#DIV/0!</v>
      </c>
      <c r="H78" s="81"/>
      <c r="I78" s="81"/>
      <c r="J78" s="81"/>
      <c r="K78" s="81"/>
      <c r="L78" s="43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27"/>
      <c r="Y78" s="127"/>
      <c r="Z78" s="127"/>
      <c r="AA78" s="127"/>
      <c r="AB78" s="127"/>
      <c r="AC78" s="127"/>
      <c r="AD78" s="127"/>
      <c r="AE78" s="127"/>
      <c r="AF78" s="105"/>
      <c r="AK78" s="127"/>
      <c r="AL78" s="127"/>
      <c r="AN78" s="19"/>
      <c r="AO78" s="19"/>
      <c r="AP78" s="19"/>
      <c r="AQ78" s="19"/>
      <c r="AR78" s="64"/>
      <c r="AS78" s="19"/>
      <c r="AT78" s="19"/>
      <c r="AU78" s="19"/>
      <c r="AV78" s="19"/>
      <c r="AW78" s="19"/>
      <c r="AX78" s="19"/>
      <c r="AY78" s="19"/>
      <c r="AZ78" s="19"/>
      <c r="BA78" s="8"/>
      <c r="BB78" s="8"/>
      <c r="BC78" s="9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Q78" s="8"/>
      <c r="BR78" s="9"/>
      <c r="BS78" s="9"/>
      <c r="BT78" s="100"/>
    </row>
    <row r="79" spans="1:72" x14ac:dyDescent="0.3">
      <c r="A79" s="81"/>
      <c r="B79" s="81"/>
      <c r="C79" s="81"/>
      <c r="D79" s="81"/>
      <c r="E79" s="81"/>
      <c r="F79" s="81"/>
      <c r="G79" s="108" t="e">
        <f t="shared" si="3"/>
        <v>#DIV/0!</v>
      </c>
      <c r="H79" s="81"/>
      <c r="I79" s="81"/>
      <c r="J79" s="81"/>
      <c r="K79" s="81"/>
      <c r="L79" s="43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27"/>
      <c r="Y79" s="127"/>
      <c r="Z79" s="127"/>
      <c r="AA79" s="127"/>
      <c r="AB79" s="127"/>
      <c r="AC79" s="127"/>
      <c r="AD79" s="127"/>
      <c r="AE79" s="127"/>
      <c r="AF79" s="105"/>
      <c r="AK79" s="127"/>
      <c r="AL79" s="127"/>
      <c r="AN79" s="19"/>
      <c r="AO79" s="19"/>
      <c r="AP79" s="19"/>
      <c r="AQ79" s="19"/>
      <c r="AR79" s="64"/>
      <c r="AS79" s="19"/>
      <c r="AT79" s="19"/>
      <c r="AU79" s="19"/>
      <c r="AV79" s="19"/>
      <c r="AW79" s="19"/>
      <c r="AX79" s="19"/>
      <c r="AY79" s="19"/>
      <c r="AZ79" s="19"/>
      <c r="BA79" s="8"/>
      <c r="BB79" s="8"/>
      <c r="BC79" s="9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Q79" s="8"/>
      <c r="BR79" s="9"/>
      <c r="BS79" s="9"/>
      <c r="BT79" s="100"/>
    </row>
    <row r="80" spans="1:72" x14ac:dyDescent="0.3">
      <c r="A80" s="81"/>
      <c r="B80" s="81"/>
      <c r="C80" s="81"/>
      <c r="D80" s="81"/>
      <c r="E80" s="81"/>
      <c r="F80" s="81"/>
      <c r="G80" s="108" t="e">
        <f t="shared" si="3"/>
        <v>#DIV/0!</v>
      </c>
      <c r="H80" s="81"/>
      <c r="I80" s="81"/>
      <c r="J80" s="81"/>
      <c r="K80" s="81"/>
      <c r="L80" s="43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27"/>
      <c r="Y80" s="127"/>
      <c r="Z80" s="127"/>
      <c r="AA80" s="127"/>
      <c r="AB80" s="127"/>
      <c r="AC80" s="127"/>
      <c r="AD80" s="127"/>
      <c r="AE80" s="127"/>
      <c r="AF80" s="105"/>
      <c r="AK80" s="127"/>
      <c r="AL80" s="127"/>
      <c r="AN80" s="19"/>
      <c r="AO80" s="19"/>
      <c r="AP80" s="19"/>
      <c r="AQ80" s="19"/>
      <c r="AR80" s="64"/>
      <c r="AS80" s="19"/>
      <c r="AT80" s="19"/>
      <c r="AU80" s="19"/>
      <c r="AV80" s="19"/>
      <c r="AW80" s="19"/>
      <c r="AX80" s="19"/>
      <c r="AY80" s="19"/>
      <c r="AZ80" s="19"/>
      <c r="BA80" s="8"/>
      <c r="BB80" s="8"/>
      <c r="BC80" s="9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Q80" s="8"/>
      <c r="BR80" s="9"/>
      <c r="BS80" s="9"/>
      <c r="BT80" s="100"/>
    </row>
    <row r="81" spans="1:72" x14ac:dyDescent="0.3">
      <c r="A81" s="81"/>
      <c r="B81" s="81"/>
      <c r="C81" s="81"/>
      <c r="D81" s="81"/>
      <c r="E81" s="81"/>
      <c r="F81" s="81"/>
      <c r="G81" s="108" t="e">
        <f t="shared" si="3"/>
        <v>#DIV/0!</v>
      </c>
      <c r="H81" s="81"/>
      <c r="I81" s="81"/>
      <c r="J81" s="81"/>
      <c r="K81" s="81"/>
      <c r="L81" s="43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127"/>
      <c r="Y81" s="127"/>
      <c r="Z81" s="127"/>
      <c r="AA81" s="127"/>
      <c r="AB81" s="127"/>
      <c r="AC81" s="127"/>
      <c r="AD81" s="127"/>
      <c r="AE81" s="127"/>
      <c r="AF81" s="105"/>
      <c r="AK81" s="127"/>
      <c r="AL81" s="127"/>
      <c r="AN81" s="19"/>
      <c r="AO81" s="19"/>
      <c r="AP81" s="19"/>
      <c r="AQ81" s="19"/>
      <c r="AR81" s="64"/>
      <c r="AS81" s="19"/>
      <c r="AT81" s="19"/>
      <c r="AU81" s="19"/>
      <c r="AV81" s="19"/>
      <c r="AW81" s="19"/>
      <c r="AX81" s="19"/>
      <c r="AY81" s="19"/>
      <c r="AZ81" s="19"/>
      <c r="BA81" s="8"/>
      <c r="BB81" s="8"/>
      <c r="BC81" s="9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Q81" s="8"/>
      <c r="BR81" s="9"/>
      <c r="BS81" s="9"/>
      <c r="BT81" s="100"/>
    </row>
    <row r="82" spans="1:72" x14ac:dyDescent="0.3">
      <c r="A82" s="81"/>
      <c r="B82" s="81"/>
      <c r="C82" s="81"/>
      <c r="D82" s="81"/>
      <c r="E82" s="81"/>
      <c r="F82" s="81"/>
      <c r="G82" s="108" t="e">
        <f t="shared" si="3"/>
        <v>#DIV/0!</v>
      </c>
      <c r="H82" s="81"/>
      <c r="I82" s="81"/>
      <c r="J82" s="81"/>
      <c r="K82" s="81"/>
      <c r="L82" s="43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127"/>
      <c r="Y82" s="127"/>
      <c r="Z82" s="127"/>
      <c r="AA82" s="127"/>
      <c r="AB82" s="127"/>
      <c r="AC82" s="127"/>
      <c r="AD82" s="127"/>
      <c r="AE82" s="127"/>
      <c r="AF82" s="105"/>
      <c r="AK82" s="127"/>
      <c r="AL82" s="127"/>
      <c r="AN82" s="19"/>
      <c r="AO82" s="19"/>
      <c r="AP82" s="19"/>
      <c r="AQ82" s="19"/>
      <c r="AR82" s="64"/>
      <c r="AS82" s="19"/>
      <c r="AT82" s="19"/>
      <c r="AU82" s="19"/>
      <c r="AV82" s="19"/>
      <c r="AW82" s="19"/>
      <c r="AX82" s="19"/>
      <c r="AY82" s="19"/>
      <c r="AZ82" s="19"/>
      <c r="BA82" s="8"/>
      <c r="BB82" s="8"/>
      <c r="BC82" s="9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Q82" s="8"/>
      <c r="BR82" s="9"/>
      <c r="BS82" s="9"/>
      <c r="BT82" s="100"/>
    </row>
    <row r="83" spans="1:72" x14ac:dyDescent="0.3">
      <c r="A83" s="81"/>
      <c r="B83" s="81"/>
      <c r="C83" s="81"/>
      <c r="D83" s="81"/>
      <c r="E83" s="81"/>
      <c r="F83" s="81"/>
      <c r="G83" s="108" t="e">
        <f t="shared" si="3"/>
        <v>#DIV/0!</v>
      </c>
      <c r="H83" s="81"/>
      <c r="I83" s="81"/>
      <c r="J83" s="81"/>
      <c r="K83" s="81"/>
      <c r="L83" s="4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127"/>
      <c r="Y83" s="127"/>
      <c r="Z83" s="127"/>
      <c r="AA83" s="127"/>
      <c r="AB83" s="127"/>
      <c r="AC83" s="127"/>
      <c r="AD83" s="127"/>
      <c r="AE83" s="127"/>
      <c r="AF83" s="105"/>
      <c r="AK83" s="127"/>
      <c r="AL83" s="127"/>
      <c r="AN83" s="19"/>
      <c r="AO83" s="19"/>
      <c r="AP83" s="19"/>
      <c r="AQ83" s="19"/>
      <c r="AR83" s="64"/>
      <c r="AS83" s="19"/>
      <c r="AT83" s="19"/>
      <c r="AU83" s="19"/>
      <c r="AV83" s="19"/>
      <c r="AW83" s="19"/>
      <c r="AX83" s="19"/>
      <c r="AY83" s="19"/>
      <c r="AZ83" s="19"/>
      <c r="BA83" s="8"/>
      <c r="BB83" s="8"/>
      <c r="BC83" s="9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Q83" s="8"/>
      <c r="BR83" s="9"/>
      <c r="BS83" s="9"/>
      <c r="BT83" s="100"/>
    </row>
    <row r="84" spans="1:72" x14ac:dyDescent="0.3">
      <c r="A84" s="81"/>
      <c r="B84" s="81"/>
      <c r="C84" s="81"/>
      <c r="D84" s="81"/>
      <c r="E84" s="81"/>
      <c r="F84" s="81"/>
      <c r="G84" s="108" t="e">
        <f t="shared" si="3"/>
        <v>#DIV/0!</v>
      </c>
      <c r="H84" s="81"/>
      <c r="I84" s="81"/>
      <c r="J84" s="81"/>
      <c r="K84" s="81"/>
      <c r="L84" s="4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27"/>
      <c r="Y84" s="127"/>
      <c r="Z84" s="127"/>
      <c r="AA84" s="127"/>
      <c r="AB84" s="127"/>
      <c r="AC84" s="127"/>
      <c r="AD84" s="127"/>
      <c r="AE84" s="127"/>
      <c r="AF84" s="105"/>
      <c r="AN84" s="19"/>
      <c r="AO84" s="19"/>
      <c r="AP84" s="19"/>
      <c r="AQ84" s="19"/>
      <c r="AR84" s="64"/>
      <c r="AS84" s="19"/>
      <c r="AT84" s="19"/>
      <c r="AU84" s="19"/>
      <c r="AV84" s="19"/>
      <c r="AW84" s="19"/>
      <c r="AX84" s="19"/>
      <c r="AY84" s="19"/>
      <c r="AZ84" s="19"/>
      <c r="BA84" s="8"/>
      <c r="BB84" s="8"/>
      <c r="BC84" s="9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Q84" s="8"/>
      <c r="BR84" s="9"/>
      <c r="BS84" s="9"/>
      <c r="BT84" s="100"/>
    </row>
    <row r="85" spans="1:72" x14ac:dyDescent="0.3">
      <c r="A85" s="81"/>
      <c r="B85" s="81"/>
      <c r="C85" s="81"/>
      <c r="D85" s="81"/>
      <c r="E85" s="81"/>
      <c r="F85" s="81"/>
      <c r="G85" s="108" t="e">
        <f t="shared" si="3"/>
        <v>#DIV/0!</v>
      </c>
      <c r="H85" s="81"/>
      <c r="I85" s="81"/>
      <c r="J85" s="81"/>
      <c r="K85" s="81"/>
      <c r="L85" s="43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127"/>
      <c r="Y85" s="127"/>
      <c r="Z85" s="127"/>
      <c r="AA85" s="127"/>
      <c r="AB85" s="127"/>
      <c r="AC85" s="127"/>
      <c r="AD85" s="127"/>
      <c r="AE85" s="127"/>
      <c r="AF85" s="105"/>
      <c r="AN85" s="19"/>
      <c r="AO85" s="19"/>
      <c r="AP85" s="19"/>
      <c r="AQ85" s="19"/>
      <c r="AR85" s="64"/>
      <c r="AS85" s="19"/>
      <c r="AT85" s="19"/>
      <c r="AU85" s="19"/>
      <c r="AV85" s="19"/>
      <c r="AW85" s="19"/>
      <c r="AX85" s="19"/>
      <c r="AY85" s="19"/>
      <c r="AZ85" s="19"/>
      <c r="BA85" s="8"/>
      <c r="BB85" s="8"/>
      <c r="BC85" s="9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Q85" s="8"/>
      <c r="BR85" s="9"/>
      <c r="BS85" s="9"/>
      <c r="BT85" s="100"/>
    </row>
    <row r="86" spans="1:72" x14ac:dyDescent="0.3">
      <c r="A86" s="81"/>
      <c r="B86" s="81"/>
      <c r="C86" s="81"/>
      <c r="D86" s="81"/>
      <c r="E86" s="81"/>
      <c r="F86" s="81"/>
      <c r="G86" s="108" t="e">
        <f t="shared" si="3"/>
        <v>#DIV/0!</v>
      </c>
      <c r="H86" s="81"/>
      <c r="I86" s="81"/>
      <c r="J86" s="81"/>
      <c r="K86" s="81"/>
      <c r="L86" s="43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127"/>
      <c r="Y86" s="127"/>
      <c r="Z86" s="127"/>
      <c r="AA86" s="127"/>
      <c r="AB86" s="127"/>
      <c r="AC86" s="127"/>
      <c r="AD86" s="127"/>
      <c r="AE86" s="127"/>
      <c r="AF86" s="105"/>
      <c r="AN86" s="19"/>
      <c r="AO86" s="19"/>
      <c r="AP86" s="19"/>
      <c r="AQ86" s="19"/>
      <c r="AR86" s="64"/>
      <c r="AS86" s="19"/>
      <c r="AT86" s="19"/>
      <c r="AU86" s="19"/>
      <c r="AV86" s="19"/>
      <c r="AW86" s="19"/>
      <c r="AX86" s="19"/>
      <c r="AY86" s="19"/>
      <c r="AZ86" s="19"/>
      <c r="BA86" s="8"/>
      <c r="BB86" s="8"/>
      <c r="BC86" s="9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Q86" s="8"/>
      <c r="BR86" s="9"/>
      <c r="BS86" s="9"/>
      <c r="BT86" s="100"/>
    </row>
    <row r="87" spans="1:72" x14ac:dyDescent="0.3">
      <c r="A87" s="81"/>
      <c r="B87" s="81"/>
      <c r="C87" s="81"/>
      <c r="D87" s="81"/>
      <c r="E87" s="81"/>
      <c r="F87" s="81"/>
      <c r="G87" s="108" t="e">
        <f t="shared" si="3"/>
        <v>#DIV/0!</v>
      </c>
      <c r="H87" s="81"/>
      <c r="I87" s="81"/>
      <c r="J87" s="81"/>
      <c r="K87" s="81"/>
      <c r="L87" s="4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127"/>
      <c r="Y87" s="127"/>
      <c r="Z87" s="127"/>
      <c r="AA87" s="127"/>
      <c r="AB87" s="127"/>
      <c r="AC87" s="127"/>
      <c r="AD87" s="127"/>
      <c r="AE87" s="127"/>
      <c r="AF87" s="105"/>
      <c r="AN87" s="19"/>
      <c r="AO87" s="19"/>
      <c r="AP87" s="19"/>
      <c r="AQ87" s="19"/>
      <c r="AR87" s="64"/>
      <c r="AS87" s="19"/>
      <c r="AT87" s="19"/>
      <c r="AU87" s="19"/>
      <c r="AV87" s="19"/>
      <c r="AW87" s="19"/>
      <c r="AX87" s="19"/>
      <c r="AY87" s="19"/>
      <c r="AZ87" s="19"/>
      <c r="BA87" s="8"/>
      <c r="BB87" s="8"/>
      <c r="BC87" s="9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Q87" s="8"/>
      <c r="BR87" s="9"/>
      <c r="BS87" s="9"/>
      <c r="BT87" s="100"/>
    </row>
    <row r="88" spans="1:72" x14ac:dyDescent="0.3">
      <c r="A88" s="81"/>
      <c r="B88" s="81"/>
      <c r="C88" s="81"/>
      <c r="D88" s="81"/>
      <c r="E88" s="81"/>
      <c r="F88" s="81"/>
      <c r="G88" s="108" t="e">
        <f t="shared" si="3"/>
        <v>#DIV/0!</v>
      </c>
      <c r="H88" s="81"/>
      <c r="I88" s="81"/>
      <c r="J88" s="81"/>
      <c r="K88" s="81"/>
      <c r="L88" s="4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127"/>
      <c r="Y88" s="127"/>
      <c r="Z88" s="127"/>
      <c r="AA88" s="127"/>
      <c r="AB88" s="127"/>
      <c r="AC88" s="127"/>
      <c r="AD88" s="127"/>
      <c r="AE88" s="127"/>
      <c r="AF88" s="105"/>
      <c r="AN88" s="19"/>
      <c r="AO88" s="19"/>
      <c r="AP88" s="19"/>
      <c r="AQ88" s="19"/>
      <c r="AR88" s="64"/>
      <c r="AS88" s="19"/>
      <c r="AT88" s="19"/>
      <c r="AU88" s="19"/>
      <c r="AV88" s="19"/>
      <c r="AW88" s="19"/>
      <c r="AX88" s="19"/>
      <c r="AY88" s="19"/>
      <c r="AZ88" s="19"/>
      <c r="BA88" s="8"/>
      <c r="BB88" s="8"/>
      <c r="BC88" s="9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Q88" s="8"/>
      <c r="BR88" s="9"/>
      <c r="BS88" s="9"/>
      <c r="BT88" s="100"/>
    </row>
    <row r="89" spans="1:72" x14ac:dyDescent="0.3">
      <c r="A89" s="81"/>
      <c r="B89" s="81"/>
      <c r="C89" s="81"/>
      <c r="D89" s="81"/>
      <c r="E89" s="81"/>
      <c r="F89" s="81"/>
      <c r="G89" s="108" t="e">
        <f t="shared" si="3"/>
        <v>#DIV/0!</v>
      </c>
      <c r="H89" s="81"/>
      <c r="I89" s="81"/>
      <c r="J89" s="81"/>
      <c r="K89" s="81"/>
      <c r="L89" s="4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127"/>
      <c r="Y89" s="127"/>
      <c r="Z89" s="127"/>
      <c r="AA89" s="127"/>
      <c r="AB89" s="127"/>
      <c r="AC89" s="127"/>
      <c r="AD89" s="127"/>
      <c r="AE89" s="127"/>
      <c r="AF89" s="105"/>
      <c r="AN89" s="19"/>
      <c r="AO89" s="19"/>
      <c r="AP89" s="19"/>
      <c r="AQ89" s="19"/>
      <c r="AR89" s="64"/>
      <c r="AS89" s="19"/>
      <c r="AT89" s="19"/>
      <c r="AU89" s="19"/>
      <c r="AV89" s="19"/>
      <c r="AW89" s="19"/>
      <c r="AX89" s="19"/>
      <c r="AY89" s="19"/>
      <c r="AZ89" s="19"/>
      <c r="BA89" s="8"/>
      <c r="BB89" s="8"/>
      <c r="BC89" s="9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Q89" s="8"/>
      <c r="BR89" s="9"/>
      <c r="BS89" s="9"/>
      <c r="BT89" s="100"/>
    </row>
    <row r="90" spans="1:72" x14ac:dyDescent="0.3">
      <c r="A90" s="81"/>
      <c r="B90" s="81"/>
      <c r="C90" s="81"/>
      <c r="D90" s="81"/>
      <c r="E90" s="81"/>
      <c r="F90" s="81"/>
      <c r="G90" s="108" t="e">
        <f t="shared" si="3"/>
        <v>#DIV/0!</v>
      </c>
      <c r="H90" s="81"/>
      <c r="I90" s="81"/>
      <c r="J90" s="81"/>
      <c r="K90" s="81"/>
      <c r="L90" s="43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127"/>
      <c r="Y90" s="127"/>
      <c r="Z90" s="127"/>
      <c r="AA90" s="127"/>
      <c r="AB90" s="127"/>
      <c r="AC90" s="127"/>
      <c r="AD90" s="127"/>
      <c r="AE90" s="127"/>
      <c r="AF90" s="105"/>
      <c r="AN90" s="19"/>
      <c r="AO90" s="19"/>
      <c r="AP90" s="19"/>
      <c r="AQ90" s="19"/>
      <c r="AR90" s="64"/>
      <c r="AS90" s="19"/>
      <c r="AT90" s="19"/>
      <c r="AU90" s="19"/>
      <c r="AV90" s="19"/>
      <c r="AW90" s="19"/>
      <c r="AX90" s="19"/>
      <c r="AY90" s="19"/>
      <c r="AZ90" s="19"/>
      <c r="BA90" s="8"/>
      <c r="BB90" s="8"/>
      <c r="BC90" s="9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Q90" s="8"/>
      <c r="BR90" s="9"/>
      <c r="BS90" s="9"/>
      <c r="BT90" s="100"/>
    </row>
    <row r="91" spans="1:72" x14ac:dyDescent="0.3">
      <c r="A91" s="81"/>
      <c r="B91" s="81"/>
      <c r="C91" s="81"/>
      <c r="D91" s="81"/>
      <c r="E91" s="81"/>
      <c r="F91" s="81"/>
      <c r="G91" s="108" t="e">
        <f t="shared" si="3"/>
        <v>#DIV/0!</v>
      </c>
      <c r="H91" s="81"/>
      <c r="I91" s="81"/>
      <c r="J91" s="81"/>
      <c r="K91" s="81"/>
      <c r="L91" s="4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127"/>
      <c r="Y91" s="127"/>
      <c r="Z91" s="127"/>
      <c r="AA91" s="127"/>
      <c r="AB91" s="127"/>
      <c r="AC91" s="127"/>
      <c r="AD91" s="127"/>
      <c r="AE91" s="127"/>
      <c r="AF91" s="105"/>
      <c r="AN91" s="19"/>
      <c r="AO91" s="19"/>
      <c r="AP91" s="19"/>
      <c r="AQ91" s="19"/>
      <c r="AR91" s="64"/>
      <c r="AS91" s="19"/>
      <c r="AT91" s="19"/>
      <c r="AU91" s="19"/>
      <c r="AV91" s="19"/>
      <c r="AW91" s="19"/>
      <c r="AX91" s="19"/>
      <c r="AY91" s="19"/>
      <c r="AZ91" s="19"/>
      <c r="BA91" s="8"/>
      <c r="BB91" s="8"/>
      <c r="BC91" s="9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Q91" s="8"/>
      <c r="BR91" s="9"/>
      <c r="BS91" s="9"/>
      <c r="BT91" s="100"/>
    </row>
    <row r="92" spans="1:72" x14ac:dyDescent="0.3">
      <c r="A92" s="81"/>
      <c r="B92" s="81"/>
      <c r="C92" s="81"/>
      <c r="D92" s="81"/>
      <c r="E92" s="81"/>
      <c r="F92" s="81"/>
      <c r="G92" s="108" t="e">
        <f t="shared" si="3"/>
        <v>#DIV/0!</v>
      </c>
      <c r="H92" s="81"/>
      <c r="I92" s="81"/>
      <c r="J92" s="81"/>
      <c r="K92" s="81"/>
      <c r="L92" s="43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127"/>
      <c r="Y92" s="127"/>
      <c r="Z92" s="127"/>
      <c r="AA92" s="127"/>
      <c r="AB92" s="127"/>
      <c r="AC92" s="127"/>
      <c r="AD92" s="127"/>
      <c r="AE92" s="127"/>
      <c r="AF92" s="105"/>
      <c r="AN92" s="19"/>
      <c r="AO92" s="19"/>
      <c r="AP92" s="19"/>
      <c r="AQ92" s="19"/>
      <c r="AR92" s="64"/>
      <c r="AS92" s="19"/>
      <c r="AT92" s="19"/>
      <c r="AU92" s="19"/>
      <c r="AV92" s="19"/>
      <c r="AW92" s="19"/>
      <c r="AX92" s="19"/>
      <c r="AY92" s="19"/>
      <c r="AZ92" s="19"/>
      <c r="BA92" s="8"/>
      <c r="BB92" s="8"/>
      <c r="BC92" s="9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Q92" s="8"/>
      <c r="BR92" s="9"/>
      <c r="BS92" s="9"/>
      <c r="BT92" s="100"/>
    </row>
    <row r="93" spans="1:72" x14ac:dyDescent="0.3">
      <c r="A93" s="81"/>
      <c r="B93" s="81"/>
      <c r="C93" s="81"/>
      <c r="D93" s="81"/>
      <c r="E93" s="81"/>
      <c r="F93" s="81"/>
      <c r="G93" s="108" t="e">
        <f t="shared" ref="G93:G105" si="4">(F93)/(E93/100)^2</f>
        <v>#DIV/0!</v>
      </c>
      <c r="H93" s="81"/>
      <c r="I93" s="81"/>
      <c r="J93" s="81"/>
      <c r="K93" s="81"/>
      <c r="L93" s="4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127"/>
      <c r="Y93" s="127"/>
      <c r="Z93" s="127"/>
      <c r="AA93" s="127"/>
      <c r="AB93" s="127"/>
      <c r="AC93" s="127"/>
      <c r="AD93" s="127"/>
      <c r="AE93" s="127"/>
      <c r="AF93" s="105"/>
      <c r="AN93" s="19"/>
      <c r="AO93" s="19"/>
      <c r="AP93" s="19"/>
      <c r="AQ93" s="19"/>
      <c r="AR93" s="64"/>
      <c r="AS93" s="19"/>
      <c r="AT93" s="19"/>
      <c r="AU93" s="19"/>
      <c r="AV93" s="19"/>
      <c r="AW93" s="19"/>
      <c r="AX93" s="19"/>
      <c r="AY93" s="19"/>
      <c r="AZ93" s="19"/>
      <c r="BA93" s="8"/>
      <c r="BB93" s="8"/>
      <c r="BC93" s="9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Q93" s="8"/>
      <c r="BR93" s="9"/>
      <c r="BS93" s="9"/>
      <c r="BT93" s="100"/>
    </row>
    <row r="94" spans="1:72" x14ac:dyDescent="0.3">
      <c r="A94" s="81"/>
      <c r="B94" s="81"/>
      <c r="C94" s="81"/>
      <c r="D94" s="81"/>
      <c r="E94" s="81"/>
      <c r="F94" s="81"/>
      <c r="G94" s="108" t="e">
        <f t="shared" si="4"/>
        <v>#DIV/0!</v>
      </c>
      <c r="H94" s="81"/>
      <c r="I94" s="81"/>
      <c r="J94" s="81"/>
      <c r="K94" s="81"/>
      <c r="L94" s="4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127"/>
      <c r="Y94" s="127"/>
      <c r="Z94" s="127"/>
      <c r="AA94" s="127"/>
      <c r="AB94" s="127"/>
      <c r="AC94" s="127"/>
      <c r="AD94" s="127"/>
      <c r="AE94" s="127"/>
      <c r="AF94" s="105"/>
      <c r="AN94" s="19"/>
      <c r="AO94" s="19"/>
      <c r="AP94" s="19"/>
      <c r="AQ94" s="19"/>
      <c r="AR94" s="64"/>
      <c r="AS94" s="19"/>
      <c r="AT94" s="19"/>
      <c r="AU94" s="19"/>
      <c r="AV94" s="19"/>
      <c r="AW94" s="19"/>
      <c r="AX94" s="19"/>
      <c r="AY94" s="19"/>
      <c r="AZ94" s="19"/>
      <c r="BA94" s="8"/>
      <c r="BB94" s="8"/>
      <c r="BC94" s="9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Q94" s="8"/>
      <c r="BR94" s="9"/>
      <c r="BS94" s="9"/>
      <c r="BT94" s="100"/>
    </row>
    <row r="95" spans="1:72" x14ac:dyDescent="0.3">
      <c r="A95" s="81"/>
      <c r="B95" s="81"/>
      <c r="C95" s="81"/>
      <c r="D95" s="81"/>
      <c r="E95" s="81"/>
      <c r="F95" s="81"/>
      <c r="G95" s="108" t="e">
        <f t="shared" si="4"/>
        <v>#DIV/0!</v>
      </c>
      <c r="H95" s="81"/>
      <c r="I95" s="81"/>
      <c r="J95" s="81"/>
      <c r="K95" s="81"/>
      <c r="L95" s="43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127"/>
      <c r="Y95" s="127"/>
      <c r="Z95" s="127"/>
      <c r="AA95" s="127"/>
      <c r="AB95" s="127"/>
      <c r="AC95" s="127"/>
      <c r="AD95" s="127"/>
      <c r="AE95" s="127"/>
      <c r="AF95" s="105"/>
      <c r="AN95" s="19"/>
      <c r="AO95" s="19"/>
      <c r="AP95" s="19"/>
      <c r="AQ95" s="19"/>
      <c r="AR95" s="64"/>
      <c r="AS95" s="19"/>
      <c r="AT95" s="19"/>
      <c r="AU95" s="19"/>
      <c r="AV95" s="19"/>
      <c r="AW95" s="19"/>
      <c r="AX95" s="19"/>
      <c r="AY95" s="19"/>
      <c r="AZ95" s="19"/>
      <c r="BA95" s="8"/>
      <c r="BB95" s="8"/>
      <c r="BC95" s="9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Q95" s="8"/>
      <c r="BR95" s="9"/>
      <c r="BS95" s="9"/>
      <c r="BT95" s="100"/>
    </row>
    <row r="96" spans="1:72" x14ac:dyDescent="0.3">
      <c r="A96" s="81"/>
      <c r="B96" s="81"/>
      <c r="C96" s="81"/>
      <c r="D96" s="81"/>
      <c r="E96" s="81"/>
      <c r="F96" s="81"/>
      <c r="G96" s="108" t="e">
        <f t="shared" si="4"/>
        <v>#DIV/0!</v>
      </c>
      <c r="H96" s="81"/>
      <c r="I96" s="81"/>
      <c r="J96" s="81"/>
      <c r="K96" s="81"/>
      <c r="L96" s="43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127"/>
      <c r="Y96" s="127"/>
      <c r="Z96" s="127"/>
      <c r="AA96" s="127"/>
      <c r="AB96" s="127"/>
      <c r="AC96" s="127"/>
      <c r="AD96" s="127"/>
      <c r="AE96" s="127"/>
      <c r="AF96" s="105"/>
      <c r="AN96" s="19"/>
      <c r="AO96" s="19"/>
      <c r="AP96" s="19"/>
      <c r="AQ96" s="19"/>
      <c r="AR96" s="64"/>
      <c r="AS96" s="19"/>
      <c r="AT96" s="19"/>
      <c r="AU96" s="19"/>
      <c r="AV96" s="19"/>
      <c r="AW96" s="19"/>
      <c r="AX96" s="19"/>
      <c r="AY96" s="19"/>
      <c r="AZ96" s="19"/>
      <c r="BA96" s="8"/>
      <c r="BB96" s="8"/>
      <c r="BC96" s="9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Q96" s="8"/>
      <c r="BR96" s="9"/>
      <c r="BS96" s="9"/>
      <c r="BT96" s="100"/>
    </row>
    <row r="97" spans="1:72" x14ac:dyDescent="0.3">
      <c r="A97" s="81"/>
      <c r="B97" s="81"/>
      <c r="C97" s="81"/>
      <c r="D97" s="81"/>
      <c r="E97" s="81"/>
      <c r="F97" s="81"/>
      <c r="G97" s="108" t="e">
        <f t="shared" si="4"/>
        <v>#DIV/0!</v>
      </c>
      <c r="H97" s="81"/>
      <c r="I97" s="81"/>
      <c r="J97" s="81"/>
      <c r="K97" s="81"/>
      <c r="L97" s="43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127"/>
      <c r="Y97" s="127"/>
      <c r="Z97" s="127"/>
      <c r="AA97" s="127"/>
      <c r="AB97" s="127"/>
      <c r="AC97" s="127"/>
      <c r="AD97" s="127"/>
      <c r="AE97" s="127"/>
      <c r="AF97" s="105"/>
      <c r="AN97" s="19"/>
      <c r="AO97" s="19"/>
      <c r="AP97" s="19"/>
      <c r="AQ97" s="19"/>
      <c r="AR97" s="64"/>
      <c r="AS97" s="19"/>
      <c r="AT97" s="19"/>
      <c r="AU97" s="19"/>
      <c r="AV97" s="19"/>
      <c r="AW97" s="19"/>
      <c r="AX97" s="19"/>
      <c r="AY97" s="19"/>
      <c r="AZ97" s="19"/>
      <c r="BA97" s="8"/>
      <c r="BB97" s="8"/>
      <c r="BC97" s="9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Q97" s="8"/>
      <c r="BR97" s="9"/>
      <c r="BS97" s="9"/>
      <c r="BT97" s="100"/>
    </row>
    <row r="98" spans="1:72" x14ac:dyDescent="0.3">
      <c r="A98" s="81"/>
      <c r="B98" s="81"/>
      <c r="C98" s="81"/>
      <c r="D98" s="81"/>
      <c r="E98" s="81"/>
      <c r="F98" s="81"/>
      <c r="G98" s="108" t="e">
        <f t="shared" si="4"/>
        <v>#DIV/0!</v>
      </c>
      <c r="H98" s="81"/>
      <c r="I98" s="81"/>
      <c r="J98" s="81"/>
      <c r="K98" s="81"/>
      <c r="L98" s="43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127"/>
      <c r="Y98" s="127"/>
      <c r="Z98" s="127"/>
      <c r="AA98" s="127"/>
      <c r="AB98" s="127"/>
      <c r="AC98" s="127"/>
      <c r="AD98" s="127"/>
      <c r="AE98" s="127"/>
      <c r="AF98" s="105"/>
      <c r="AN98" s="19"/>
      <c r="AO98" s="19"/>
      <c r="AP98" s="19"/>
      <c r="AQ98" s="19"/>
      <c r="AR98" s="64"/>
      <c r="AS98" s="19"/>
      <c r="AT98" s="19"/>
      <c r="AU98" s="19"/>
      <c r="AV98" s="19"/>
      <c r="AW98" s="19"/>
      <c r="AX98" s="19"/>
      <c r="AY98" s="19"/>
      <c r="AZ98" s="19"/>
      <c r="BA98" s="8"/>
      <c r="BB98" s="8"/>
      <c r="BC98" s="9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Q98" s="8"/>
      <c r="BR98" s="9"/>
      <c r="BS98" s="9"/>
      <c r="BT98" s="100"/>
    </row>
    <row r="99" spans="1:72" x14ac:dyDescent="0.3">
      <c r="A99" s="81"/>
      <c r="B99" s="81"/>
      <c r="C99" s="81"/>
      <c r="D99" s="81"/>
      <c r="E99" s="81"/>
      <c r="F99" s="81"/>
      <c r="G99" s="108" t="e">
        <f t="shared" si="4"/>
        <v>#DIV/0!</v>
      </c>
      <c r="H99" s="81"/>
      <c r="I99" s="81"/>
      <c r="J99" s="81"/>
      <c r="K99" s="81"/>
      <c r="L99" s="43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127"/>
      <c r="Y99" s="127"/>
      <c r="Z99" s="127"/>
      <c r="AA99" s="127"/>
      <c r="AB99" s="127"/>
      <c r="AC99" s="127"/>
      <c r="AD99" s="127"/>
      <c r="AE99" s="127"/>
      <c r="AF99" s="105"/>
      <c r="AN99" s="19"/>
      <c r="AO99" s="19"/>
      <c r="AP99" s="19"/>
      <c r="AQ99" s="19"/>
      <c r="AR99" s="64"/>
      <c r="AS99" s="19"/>
      <c r="AT99" s="19"/>
      <c r="AU99" s="19"/>
      <c r="AV99" s="19"/>
      <c r="AW99" s="19"/>
      <c r="AX99" s="19"/>
      <c r="AY99" s="19"/>
      <c r="AZ99" s="19"/>
      <c r="BA99" s="8"/>
      <c r="BB99" s="8"/>
      <c r="BC99" s="9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Q99" s="8"/>
      <c r="BR99" s="9"/>
      <c r="BS99" s="9"/>
      <c r="BT99" s="100"/>
    </row>
    <row r="100" spans="1:72" x14ac:dyDescent="0.3">
      <c r="A100" s="81"/>
      <c r="B100" s="81"/>
      <c r="C100" s="81"/>
      <c r="D100" s="81"/>
      <c r="E100" s="81"/>
      <c r="F100" s="81"/>
      <c r="G100" s="108" t="e">
        <f t="shared" si="4"/>
        <v>#DIV/0!</v>
      </c>
      <c r="H100" s="81"/>
      <c r="I100" s="81"/>
      <c r="J100" s="81"/>
      <c r="K100" s="81"/>
      <c r="L100" s="43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127"/>
      <c r="Y100" s="127"/>
      <c r="Z100" s="127"/>
      <c r="AA100" s="127"/>
      <c r="AB100" s="127"/>
      <c r="AC100" s="127"/>
      <c r="AD100" s="127"/>
      <c r="AE100" s="127"/>
      <c r="AF100" s="105"/>
      <c r="AN100" s="19"/>
      <c r="AO100" s="19"/>
      <c r="AP100" s="19"/>
      <c r="AQ100" s="19"/>
      <c r="AR100" s="64"/>
      <c r="AS100" s="19"/>
      <c r="AT100" s="19"/>
      <c r="AU100" s="19"/>
      <c r="AV100" s="19"/>
      <c r="AW100" s="19"/>
      <c r="AX100" s="19"/>
      <c r="AY100" s="19"/>
      <c r="AZ100" s="19"/>
      <c r="BA100" s="8"/>
      <c r="BB100" s="8"/>
      <c r="BC100" s="9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Q100" s="8"/>
      <c r="BR100" s="9"/>
      <c r="BS100" s="9"/>
      <c r="BT100" s="100"/>
    </row>
    <row r="101" spans="1:72" x14ac:dyDescent="0.3">
      <c r="A101" s="81"/>
      <c r="B101" s="81"/>
      <c r="C101" s="81"/>
      <c r="D101" s="81"/>
      <c r="E101" s="81"/>
      <c r="F101" s="81"/>
      <c r="G101" s="108" t="e">
        <f t="shared" si="4"/>
        <v>#DIV/0!</v>
      </c>
      <c r="H101" s="81"/>
      <c r="I101" s="81"/>
      <c r="J101" s="81"/>
      <c r="K101" s="81"/>
      <c r="L101" s="43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127"/>
      <c r="Y101" s="127"/>
      <c r="Z101" s="127"/>
      <c r="AA101" s="127"/>
      <c r="AB101" s="127"/>
      <c r="AC101" s="127"/>
      <c r="AD101" s="127"/>
      <c r="AE101" s="127"/>
      <c r="AF101" s="105"/>
      <c r="AN101" s="19"/>
      <c r="AO101" s="19"/>
      <c r="AP101" s="19"/>
      <c r="AQ101" s="19"/>
      <c r="AR101" s="64"/>
      <c r="AS101" s="19"/>
      <c r="AT101" s="19"/>
      <c r="AU101" s="19"/>
      <c r="AV101" s="19"/>
      <c r="AW101" s="19"/>
      <c r="AX101" s="19"/>
      <c r="AY101" s="19"/>
      <c r="AZ101" s="19"/>
      <c r="BA101" s="8"/>
      <c r="BB101" s="8"/>
      <c r="BC101" s="9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Q101" s="8"/>
      <c r="BR101" s="9"/>
      <c r="BS101" s="9"/>
      <c r="BT101" s="100"/>
    </row>
    <row r="102" spans="1:72" x14ac:dyDescent="0.3">
      <c r="A102" s="81"/>
      <c r="B102" s="81"/>
      <c r="C102" s="81"/>
      <c r="D102" s="81"/>
      <c r="E102" s="81"/>
      <c r="F102" s="81"/>
      <c r="G102" s="108" t="e">
        <f t="shared" si="4"/>
        <v>#DIV/0!</v>
      </c>
      <c r="H102" s="81"/>
      <c r="I102" s="81"/>
      <c r="J102" s="81"/>
      <c r="K102" s="81"/>
      <c r="L102" s="43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127"/>
      <c r="Y102" s="127"/>
      <c r="Z102" s="127"/>
      <c r="AA102" s="127"/>
      <c r="AB102" s="127"/>
      <c r="AC102" s="127"/>
      <c r="AD102" s="127"/>
      <c r="AE102" s="127"/>
      <c r="AF102" s="105"/>
      <c r="AN102" s="19"/>
      <c r="AO102" s="19"/>
      <c r="AP102" s="19"/>
      <c r="AQ102" s="19"/>
      <c r="AR102" s="64"/>
      <c r="AS102" s="19"/>
      <c r="AT102" s="19"/>
      <c r="AU102" s="19"/>
      <c r="AV102" s="19"/>
      <c r="AW102" s="19"/>
      <c r="AX102" s="19"/>
      <c r="AY102" s="19"/>
      <c r="AZ102" s="19"/>
      <c r="BA102" s="8"/>
      <c r="BB102" s="8"/>
      <c r="BC102" s="9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Q102" s="8"/>
      <c r="BR102" s="9"/>
      <c r="BS102" s="9"/>
      <c r="BT102" s="100"/>
    </row>
    <row r="103" spans="1:72" x14ac:dyDescent="0.3">
      <c r="A103" s="81"/>
      <c r="B103" s="81"/>
      <c r="C103" s="81"/>
      <c r="D103" s="81"/>
      <c r="E103" s="81"/>
      <c r="F103" s="81"/>
      <c r="G103" s="108" t="e">
        <f t="shared" si="4"/>
        <v>#DIV/0!</v>
      </c>
      <c r="H103" s="81"/>
      <c r="I103" s="81"/>
      <c r="J103" s="81"/>
      <c r="K103" s="81"/>
      <c r="L103" s="43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127"/>
      <c r="Y103" s="127"/>
      <c r="Z103" s="127"/>
      <c r="AA103" s="127"/>
      <c r="AB103" s="127"/>
      <c r="AC103" s="127"/>
      <c r="AD103" s="127"/>
      <c r="AE103" s="127"/>
      <c r="AF103" s="105"/>
      <c r="AN103" s="19"/>
      <c r="AO103" s="19"/>
      <c r="AP103" s="19"/>
      <c r="AQ103" s="19"/>
      <c r="AR103" s="64"/>
      <c r="AS103" s="19"/>
      <c r="AT103" s="19"/>
      <c r="AU103" s="19"/>
      <c r="AV103" s="19"/>
      <c r="AW103" s="19"/>
      <c r="AX103" s="19"/>
      <c r="AY103" s="19"/>
      <c r="AZ103" s="19"/>
      <c r="BA103" s="8"/>
      <c r="BB103" s="8"/>
      <c r="BC103" s="9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Q103" s="8"/>
      <c r="BR103" s="9"/>
      <c r="BS103" s="9"/>
      <c r="BT103" s="100"/>
    </row>
    <row r="104" spans="1:72" x14ac:dyDescent="0.3">
      <c r="A104" s="81"/>
      <c r="B104" s="81"/>
      <c r="C104" s="81"/>
      <c r="D104" s="81"/>
      <c r="E104" s="81"/>
      <c r="F104" s="81"/>
      <c r="G104" s="108" t="e">
        <f t="shared" si="4"/>
        <v>#DIV/0!</v>
      </c>
      <c r="H104" s="81"/>
      <c r="I104" s="81"/>
      <c r="J104" s="81"/>
      <c r="K104" s="81"/>
      <c r="L104" s="43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127"/>
      <c r="Y104" s="127"/>
      <c r="Z104" s="127"/>
      <c r="AA104" s="127"/>
      <c r="AB104" s="127"/>
      <c r="AC104" s="127"/>
      <c r="AD104" s="127"/>
      <c r="AE104" s="127"/>
      <c r="AF104" s="105"/>
      <c r="AN104" s="19"/>
      <c r="AO104" s="19"/>
      <c r="AP104" s="19"/>
      <c r="AQ104" s="19"/>
      <c r="AR104" s="64"/>
      <c r="AS104" s="19"/>
      <c r="AT104" s="19"/>
      <c r="AU104" s="19"/>
      <c r="AV104" s="19"/>
      <c r="AW104" s="19"/>
      <c r="AX104" s="19"/>
      <c r="AY104" s="19"/>
      <c r="AZ104" s="19"/>
      <c r="BA104" s="8"/>
      <c r="BB104" s="8"/>
      <c r="BC104" s="9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Q104" s="8"/>
      <c r="BR104" s="9"/>
      <c r="BS104" s="9"/>
      <c r="BT104" s="100"/>
    </row>
    <row r="105" spans="1:72" x14ac:dyDescent="0.3">
      <c r="A105" s="81"/>
      <c r="B105" s="81"/>
      <c r="C105" s="81"/>
      <c r="D105" s="81"/>
      <c r="E105" s="81"/>
      <c r="F105" s="81"/>
      <c r="G105" s="108" t="e">
        <f t="shared" si="4"/>
        <v>#DIV/0!</v>
      </c>
      <c r="H105" s="81"/>
      <c r="I105" s="81"/>
      <c r="J105" s="81"/>
      <c r="K105" s="81"/>
      <c r="L105" s="43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127"/>
      <c r="Y105" s="127"/>
      <c r="Z105" s="127"/>
      <c r="AA105" s="127"/>
      <c r="AB105" s="127"/>
      <c r="AC105" s="127"/>
      <c r="AD105" s="127"/>
      <c r="AE105" s="127"/>
      <c r="AF105" s="105"/>
      <c r="AN105" s="19"/>
      <c r="AO105" s="19"/>
      <c r="AP105" s="19"/>
      <c r="AQ105" s="19"/>
      <c r="AR105" s="64"/>
      <c r="AS105" s="19"/>
      <c r="AT105" s="19"/>
      <c r="AU105" s="19"/>
      <c r="AV105" s="19"/>
      <c r="AW105" s="19"/>
      <c r="AX105" s="19"/>
      <c r="AY105" s="19"/>
      <c r="AZ105" s="19"/>
      <c r="BA105" s="8"/>
      <c r="BB105" s="8"/>
      <c r="BC105" s="9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Q105" s="8"/>
      <c r="BR105" s="9"/>
      <c r="BS105" s="9"/>
      <c r="BT105" s="100"/>
    </row>
    <row r="106" spans="1:72" x14ac:dyDescent="0.3">
      <c r="AF106" s="105"/>
    </row>
    <row r="107" spans="1:72" x14ac:dyDescent="0.3">
      <c r="AF107" s="105"/>
    </row>
    <row r="108" spans="1:72" x14ac:dyDescent="0.3">
      <c r="AF108" s="105"/>
    </row>
    <row r="109" spans="1:72" x14ac:dyDescent="0.3">
      <c r="AF109" s="105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69BB-D499-E243-809B-275385B0AB97}">
  <dimension ref="A1:CR120"/>
  <sheetViews>
    <sheetView topLeftCell="A37" workbookViewId="0">
      <selection activeCell="Q71" sqref="Q71"/>
    </sheetView>
  </sheetViews>
  <sheetFormatPr defaultColWidth="11" defaultRowHeight="15.6" x14ac:dyDescent="0.3"/>
  <cols>
    <col min="3" max="3" width="11" style="26"/>
    <col min="13" max="13" width="11" style="110"/>
    <col min="36" max="36" width="11" style="91"/>
    <col min="51" max="52" width="11" style="86"/>
  </cols>
  <sheetData>
    <row r="1" spans="1:96" x14ac:dyDescent="0.3">
      <c r="C1"/>
      <c r="BJ1" s="4">
        <v>31</v>
      </c>
      <c r="BK1" s="4" t="s">
        <v>58</v>
      </c>
      <c r="BL1" s="4"/>
      <c r="BM1" s="4">
        <v>168</v>
      </c>
      <c r="BN1" s="4">
        <v>53</v>
      </c>
      <c r="BO1" s="46">
        <f>(BN1)/(BM1/100)^2</f>
        <v>18.778344671201818</v>
      </c>
      <c r="BP1" s="4">
        <v>123</v>
      </c>
      <c r="BQ1" s="4">
        <v>115</v>
      </c>
      <c r="BR1" s="4">
        <v>3</v>
      </c>
      <c r="BS1" s="4">
        <v>90</v>
      </c>
      <c r="BT1" s="43" t="s">
        <v>73</v>
      </c>
      <c r="BU1" s="6" t="s">
        <v>53</v>
      </c>
      <c r="BV1" s="6">
        <v>438.5</v>
      </c>
      <c r="BW1" s="6">
        <v>104.52</v>
      </c>
      <c r="BX1" s="6">
        <v>117.86</v>
      </c>
      <c r="BY1" s="6">
        <v>161.55000000000001</v>
      </c>
      <c r="BZ1" s="12">
        <v>63.17</v>
      </c>
      <c r="CA1" s="12">
        <v>74.72</v>
      </c>
      <c r="CB1" s="6">
        <v>129.46</v>
      </c>
      <c r="CC1" s="6">
        <v>110.3</v>
      </c>
      <c r="CD1" s="12">
        <v>0</v>
      </c>
      <c r="CE1" s="21">
        <v>0</v>
      </c>
      <c r="CF1" s="11">
        <v>77.599999999999994</v>
      </c>
      <c r="CG1" s="11">
        <v>53.58</v>
      </c>
      <c r="CH1" s="11">
        <v>48.29</v>
      </c>
      <c r="CI1" s="11">
        <v>51.87</v>
      </c>
      <c r="CJ1" s="11">
        <v>46.09</v>
      </c>
      <c r="CK1" s="11">
        <v>43.52</v>
      </c>
      <c r="CL1" s="11">
        <v>71.77</v>
      </c>
      <c r="CM1" s="11">
        <v>53.79</v>
      </c>
      <c r="CN1" s="23">
        <v>0</v>
      </c>
      <c r="CO1" s="23">
        <v>0</v>
      </c>
      <c r="CP1" s="23" t="s">
        <v>54</v>
      </c>
      <c r="CQ1" s="23" t="s">
        <v>52</v>
      </c>
      <c r="CR1" s="10" t="s">
        <v>116</v>
      </c>
    </row>
    <row r="2" spans="1:96" x14ac:dyDescent="0.3">
      <c r="C2"/>
    </row>
    <row r="3" spans="1:96" x14ac:dyDescent="0.3">
      <c r="A3" s="29" t="s">
        <v>112</v>
      </c>
      <c r="C3"/>
      <c r="Y3" s="93" t="s">
        <v>175</v>
      </c>
      <c r="Z3" s="93"/>
      <c r="AA3" s="93"/>
      <c r="AB3" s="93"/>
      <c r="AC3" s="93"/>
      <c r="AD3" s="93"/>
      <c r="AE3" s="93"/>
      <c r="AF3" s="93"/>
      <c r="AG3" s="93"/>
      <c r="AH3" s="93"/>
      <c r="AI3" s="93"/>
      <c r="AK3" s="86"/>
      <c r="AL3" s="99" t="s">
        <v>184</v>
      </c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86" t="s">
        <v>22</v>
      </c>
    </row>
    <row r="4" spans="1:96" x14ac:dyDescent="0.3">
      <c r="B4" s="29" t="s">
        <v>113</v>
      </c>
      <c r="C4" s="29" t="s">
        <v>114</v>
      </c>
      <c r="M4" s="111" t="s">
        <v>115</v>
      </c>
      <c r="N4" s="1" t="s">
        <v>35</v>
      </c>
      <c r="O4" s="1" t="s">
        <v>36</v>
      </c>
      <c r="P4" s="1" t="s">
        <v>37</v>
      </c>
      <c r="Q4" s="1" t="s">
        <v>38</v>
      </c>
      <c r="R4" s="1" t="s">
        <v>39</v>
      </c>
      <c r="S4" s="1" t="s">
        <v>40</v>
      </c>
      <c r="T4" s="1" t="s">
        <v>41</v>
      </c>
      <c r="U4" s="1" t="s">
        <v>42</v>
      </c>
      <c r="V4" s="1" t="s">
        <v>43</v>
      </c>
      <c r="W4" s="1" t="s">
        <v>44</v>
      </c>
      <c r="X4" s="1" t="s">
        <v>22</v>
      </c>
      <c r="Y4" s="7" t="s">
        <v>36</v>
      </c>
      <c r="Z4" s="7" t="s">
        <v>37</v>
      </c>
      <c r="AA4" s="7" t="s">
        <v>38</v>
      </c>
      <c r="AB4" s="7" t="s">
        <v>39</v>
      </c>
      <c r="AC4" s="7" t="s">
        <v>40</v>
      </c>
      <c r="AD4" s="7" t="s">
        <v>41</v>
      </c>
      <c r="AE4" s="7" t="s">
        <v>42</v>
      </c>
      <c r="AF4" s="7" t="s">
        <v>43</v>
      </c>
      <c r="AG4" s="7" t="s">
        <v>44</v>
      </c>
      <c r="AH4" s="7" t="s">
        <v>45</v>
      </c>
      <c r="AI4" s="7" t="s">
        <v>46</v>
      </c>
      <c r="AJ4" s="94" t="s">
        <v>48</v>
      </c>
      <c r="AK4" s="85" t="s">
        <v>22</v>
      </c>
    </row>
    <row r="5" spans="1:96" x14ac:dyDescent="0.3">
      <c r="A5" s="29" t="s">
        <v>117</v>
      </c>
      <c r="B5" s="29">
        <v>11</v>
      </c>
      <c r="C5" s="84"/>
      <c r="M5" s="111" t="s">
        <v>118</v>
      </c>
      <c r="N5" s="40" t="s">
        <v>53</v>
      </c>
      <c r="O5" s="12">
        <v>18.73</v>
      </c>
      <c r="P5" s="12">
        <v>46.02</v>
      </c>
      <c r="Q5" s="12">
        <v>35.68</v>
      </c>
      <c r="R5" s="12">
        <v>33.049999999999997</v>
      </c>
      <c r="S5" s="12">
        <v>36.700000000000003</v>
      </c>
      <c r="T5" s="12">
        <v>28.93</v>
      </c>
      <c r="U5" s="12">
        <v>20.52</v>
      </c>
      <c r="V5" s="12">
        <v>28.7</v>
      </c>
      <c r="W5" s="41">
        <v>0</v>
      </c>
      <c r="X5" s="41"/>
      <c r="Y5" s="30"/>
      <c r="Z5" s="30"/>
      <c r="AA5" s="30"/>
      <c r="AB5" s="30"/>
      <c r="AC5" s="30"/>
      <c r="AD5" s="30"/>
      <c r="AE5" s="30"/>
      <c r="AF5" s="30"/>
      <c r="AG5" s="31"/>
      <c r="AH5" s="31"/>
      <c r="AI5" s="31" t="s">
        <v>119</v>
      </c>
      <c r="AJ5" s="89"/>
      <c r="AK5" s="86"/>
    </row>
    <row r="6" spans="1:96" x14ac:dyDescent="0.3">
      <c r="A6" s="29" t="s">
        <v>120</v>
      </c>
      <c r="B6" s="29">
        <v>7</v>
      </c>
      <c r="C6" s="84"/>
      <c r="M6" s="111" t="s">
        <v>118</v>
      </c>
      <c r="N6" s="40" t="s">
        <v>53</v>
      </c>
      <c r="O6" s="44">
        <v>33.22</v>
      </c>
      <c r="P6" s="44">
        <v>97.88</v>
      </c>
      <c r="Q6" s="44">
        <v>87.16</v>
      </c>
      <c r="R6" s="44">
        <v>38.729999999999997</v>
      </c>
      <c r="S6" s="44">
        <v>30.55</v>
      </c>
      <c r="T6" s="44">
        <v>13.51</v>
      </c>
      <c r="U6" s="44">
        <v>19.739999999999998</v>
      </c>
      <c r="V6" s="44">
        <v>29.79</v>
      </c>
      <c r="W6" s="42">
        <v>0</v>
      </c>
      <c r="X6" s="42"/>
      <c r="Y6" s="30"/>
      <c r="Z6" s="30"/>
      <c r="AA6" s="30"/>
      <c r="AB6" s="30"/>
      <c r="AC6" s="30"/>
      <c r="AD6" s="30"/>
      <c r="AE6" s="30"/>
      <c r="AF6" s="30"/>
      <c r="AG6" s="31"/>
      <c r="AH6" s="31"/>
      <c r="AI6" s="31" t="s">
        <v>119</v>
      </c>
      <c r="AJ6" s="89"/>
      <c r="AK6" s="86"/>
    </row>
    <row r="7" spans="1:96" x14ac:dyDescent="0.3">
      <c r="A7" s="29" t="s">
        <v>121</v>
      </c>
      <c r="B7" s="29">
        <v>4</v>
      </c>
      <c r="C7" s="84"/>
      <c r="M7" s="111" t="s">
        <v>118</v>
      </c>
      <c r="N7" s="40" t="s">
        <v>53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33">
        <v>66.3</v>
      </c>
      <c r="Z7" s="33">
        <v>82.5</v>
      </c>
      <c r="AA7" s="34">
        <v>217.38</v>
      </c>
      <c r="AB7" s="34">
        <v>135.5</v>
      </c>
      <c r="AC7" s="34">
        <v>539.22</v>
      </c>
      <c r="AD7" s="34">
        <v>311.33</v>
      </c>
      <c r="AE7" s="34">
        <v>225.87</v>
      </c>
      <c r="AF7" s="35">
        <v>143.83000000000001</v>
      </c>
      <c r="AG7" s="36">
        <v>0</v>
      </c>
      <c r="AH7" s="36">
        <v>0</v>
      </c>
      <c r="AI7" s="36" t="s">
        <v>122</v>
      </c>
      <c r="AJ7" s="95" t="s">
        <v>55</v>
      </c>
      <c r="AK7" s="86" t="s">
        <v>123</v>
      </c>
    </row>
    <row r="8" spans="1:96" x14ac:dyDescent="0.3">
      <c r="A8" s="29" t="s">
        <v>124</v>
      </c>
      <c r="B8" s="29">
        <v>22</v>
      </c>
      <c r="C8" s="84"/>
      <c r="M8" s="111" t="s">
        <v>118</v>
      </c>
      <c r="N8" s="32" t="s">
        <v>53</v>
      </c>
      <c r="O8" s="32">
        <v>267.26</v>
      </c>
      <c r="P8" s="38">
        <v>24.66</v>
      </c>
      <c r="Q8" s="32">
        <v>827.15</v>
      </c>
      <c r="R8" s="32">
        <v>209.81</v>
      </c>
      <c r="S8" s="38">
        <v>70.58</v>
      </c>
      <c r="T8" s="32">
        <v>173.08</v>
      </c>
      <c r="U8" s="32">
        <v>185.63</v>
      </c>
      <c r="V8" s="45">
        <v>92.59</v>
      </c>
      <c r="W8" s="42">
        <v>0</v>
      </c>
      <c r="X8" s="32" t="s">
        <v>125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 t="s">
        <v>119</v>
      </c>
      <c r="AJ8" s="89"/>
      <c r="AK8" s="86"/>
    </row>
    <row r="9" spans="1:96" x14ac:dyDescent="0.3">
      <c r="A9" s="29" t="s">
        <v>126</v>
      </c>
      <c r="B9" s="29">
        <v>11</v>
      </c>
      <c r="C9" s="84"/>
      <c r="M9" s="111" t="s">
        <v>118</v>
      </c>
      <c r="N9" s="32" t="s">
        <v>53</v>
      </c>
      <c r="O9" s="32">
        <v>284.91000000000003</v>
      </c>
      <c r="P9" s="32">
        <v>231.25</v>
      </c>
      <c r="Q9" s="32">
        <v>152.11000000000001</v>
      </c>
      <c r="R9" s="32">
        <v>198.2</v>
      </c>
      <c r="S9" s="38">
        <v>73.09</v>
      </c>
      <c r="T9" s="32">
        <v>127.32</v>
      </c>
      <c r="U9" s="32">
        <v>292.31</v>
      </c>
      <c r="V9" s="37">
        <v>157.62</v>
      </c>
      <c r="W9" s="40">
        <v>1</v>
      </c>
      <c r="X9" s="32" t="s">
        <v>125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89"/>
      <c r="AK9" s="86"/>
    </row>
    <row r="10" spans="1:96" x14ac:dyDescent="0.3">
      <c r="A10" s="29" t="s">
        <v>127</v>
      </c>
      <c r="B10" s="29">
        <v>7</v>
      </c>
      <c r="C10" s="84"/>
      <c r="M10" s="111" t="s">
        <v>118</v>
      </c>
      <c r="N10" s="40" t="s">
        <v>53</v>
      </c>
      <c r="O10" s="32">
        <v>2676.22</v>
      </c>
      <c r="P10" s="32">
        <v>1529.46</v>
      </c>
      <c r="Q10" s="32">
        <v>1685.58</v>
      </c>
      <c r="R10" s="32">
        <v>1465.1</v>
      </c>
      <c r="S10" s="32">
        <v>779.09</v>
      </c>
      <c r="T10" s="32">
        <v>1156.25</v>
      </c>
      <c r="U10" s="32">
        <v>3055.79</v>
      </c>
      <c r="V10" s="37">
        <v>1464.75</v>
      </c>
      <c r="W10" s="32">
        <v>1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90"/>
      <c r="AK10" s="86"/>
    </row>
    <row r="11" spans="1:96" x14ac:dyDescent="0.3">
      <c r="A11" s="29" t="s">
        <v>128</v>
      </c>
      <c r="B11" s="29">
        <v>26</v>
      </c>
      <c r="C11" s="84"/>
      <c r="M11" s="111" t="s">
        <v>118</v>
      </c>
      <c r="N11" s="40" t="s">
        <v>53</v>
      </c>
      <c r="O11" s="32">
        <v>174</v>
      </c>
      <c r="P11" s="6">
        <v>436</v>
      </c>
      <c r="Q11" s="32">
        <v>161</v>
      </c>
      <c r="R11" s="32">
        <v>218</v>
      </c>
      <c r="S11" s="32">
        <v>91</v>
      </c>
      <c r="T11" s="32">
        <v>286</v>
      </c>
      <c r="U11" s="32">
        <v>81</v>
      </c>
      <c r="V11" s="32">
        <v>153</v>
      </c>
      <c r="W11" s="32">
        <v>0</v>
      </c>
      <c r="X11" t="s">
        <v>129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90"/>
      <c r="AK11" s="86"/>
    </row>
    <row r="12" spans="1:96" x14ac:dyDescent="0.3">
      <c r="A12" s="29" t="s">
        <v>130</v>
      </c>
      <c r="B12" s="29">
        <v>27</v>
      </c>
      <c r="C12" s="84"/>
      <c r="M12" s="111" t="s">
        <v>131</v>
      </c>
      <c r="N12" s="40" t="s">
        <v>53</v>
      </c>
      <c r="O12" s="40">
        <v>48.5</v>
      </c>
      <c r="P12" s="40">
        <v>47.3</v>
      </c>
      <c r="Q12" s="40">
        <v>20.5</v>
      </c>
      <c r="R12" s="40">
        <v>18</v>
      </c>
      <c r="S12" s="40">
        <v>25.8</v>
      </c>
      <c r="T12" s="40">
        <v>7.1</v>
      </c>
      <c r="U12" s="40">
        <v>12.5</v>
      </c>
      <c r="V12" s="40">
        <v>17.2</v>
      </c>
      <c r="W12" s="40">
        <v>0</v>
      </c>
      <c r="X12" s="29" t="s">
        <v>132</v>
      </c>
      <c r="Y12" s="87">
        <v>21.5</v>
      </c>
      <c r="Z12" s="87">
        <v>22.8</v>
      </c>
      <c r="AA12" s="87">
        <v>25.6</v>
      </c>
      <c r="AB12" s="87">
        <v>23.1</v>
      </c>
      <c r="AC12" s="87">
        <v>14.2</v>
      </c>
      <c r="AD12" s="87">
        <v>19.100000000000001</v>
      </c>
      <c r="AE12" s="87">
        <v>19.2</v>
      </c>
      <c r="AF12" s="87">
        <v>20.100000000000001</v>
      </c>
      <c r="AG12" s="87">
        <v>0</v>
      </c>
      <c r="AH12" s="87">
        <v>1</v>
      </c>
      <c r="AI12" s="87" t="s">
        <v>133</v>
      </c>
      <c r="AJ12" s="91" t="s">
        <v>134</v>
      </c>
      <c r="AK12" s="86" t="s">
        <v>135</v>
      </c>
    </row>
    <row r="13" spans="1:96" x14ac:dyDescent="0.3">
      <c r="A13" s="29" t="s">
        <v>136</v>
      </c>
      <c r="B13" s="29">
        <v>10</v>
      </c>
      <c r="C13" s="84">
        <v>43960</v>
      </c>
      <c r="M13" s="111" t="s">
        <v>118</v>
      </c>
      <c r="N13" s="40" t="s">
        <v>53</v>
      </c>
      <c r="O13" s="6">
        <v>276</v>
      </c>
      <c r="P13" s="6">
        <v>270</v>
      </c>
      <c r="Q13" s="12">
        <v>82</v>
      </c>
      <c r="R13" s="12">
        <v>83</v>
      </c>
      <c r="S13" s="12">
        <v>54</v>
      </c>
      <c r="T13" s="6">
        <v>162</v>
      </c>
      <c r="U13" s="6">
        <v>225</v>
      </c>
      <c r="V13" s="14">
        <f t="shared" ref="V13" si="0">7/((1/O13)+(1/P13)+(1/Q13)+(1/R13)+(1/S13)+(1/T13)+(1/U13))</f>
        <v>115.30983638371953</v>
      </c>
      <c r="W13" s="12">
        <v>0</v>
      </c>
      <c r="AK13" s="86"/>
    </row>
    <row r="14" spans="1:96" x14ac:dyDescent="0.3">
      <c r="A14" s="29" t="s">
        <v>137</v>
      </c>
      <c r="B14" s="29">
        <v>36</v>
      </c>
      <c r="C14" s="26">
        <v>43972</v>
      </c>
      <c r="M14" s="111" t="s">
        <v>118</v>
      </c>
      <c r="N14" s="40" t="s">
        <v>53</v>
      </c>
      <c r="O14" s="38">
        <v>75</v>
      </c>
      <c r="P14" s="12">
        <v>74</v>
      </c>
      <c r="Q14" s="38">
        <v>83.6</v>
      </c>
      <c r="R14" s="32">
        <v>101</v>
      </c>
      <c r="S14" s="38">
        <v>48</v>
      </c>
      <c r="T14" s="38">
        <v>36.4</v>
      </c>
      <c r="U14" s="38">
        <v>73.209999999999994</v>
      </c>
      <c r="V14" s="38">
        <v>63.2</v>
      </c>
      <c r="W14" s="32">
        <v>0</v>
      </c>
      <c r="X14" t="s">
        <v>138</v>
      </c>
      <c r="AK14" s="86"/>
    </row>
    <row r="15" spans="1:96" x14ac:dyDescent="0.3">
      <c r="A15" s="29" t="s">
        <v>139</v>
      </c>
      <c r="B15" s="29">
        <v>29</v>
      </c>
      <c r="C15" s="26">
        <v>43972</v>
      </c>
      <c r="M15" s="111" t="s">
        <v>118</v>
      </c>
      <c r="N15" s="40" t="s">
        <v>53</v>
      </c>
      <c r="O15" s="32">
        <v>149</v>
      </c>
      <c r="P15" s="6">
        <v>153</v>
      </c>
      <c r="Q15" s="32">
        <v>127.6</v>
      </c>
      <c r="R15" s="32">
        <v>143.30000000000001</v>
      </c>
      <c r="S15" s="38">
        <v>93.6</v>
      </c>
      <c r="T15" s="32">
        <v>126.4</v>
      </c>
      <c r="U15" s="32">
        <v>178.5</v>
      </c>
      <c r="V15" s="32">
        <v>134</v>
      </c>
      <c r="W15" s="32">
        <v>1</v>
      </c>
      <c r="X15" t="s">
        <v>138</v>
      </c>
      <c r="Y15" s="10">
        <v>204</v>
      </c>
      <c r="Z15" s="10">
        <v>241</v>
      </c>
      <c r="AA15" s="19">
        <v>143</v>
      </c>
      <c r="AB15" s="19">
        <v>157</v>
      </c>
      <c r="AC15" s="19">
        <v>203</v>
      </c>
      <c r="AD15" s="19">
        <v>132</v>
      </c>
      <c r="AE15" s="19">
        <v>213</v>
      </c>
      <c r="AF15" s="22">
        <v>177</v>
      </c>
      <c r="AG15" s="23">
        <v>1</v>
      </c>
      <c r="AH15" s="23">
        <v>0</v>
      </c>
      <c r="AI15" s="87" t="s">
        <v>119</v>
      </c>
      <c r="AJ15" s="91" t="s">
        <v>55</v>
      </c>
      <c r="AK15" s="86" t="s">
        <v>140</v>
      </c>
    </row>
    <row r="16" spans="1:96" x14ac:dyDescent="0.3">
      <c r="A16" s="29" t="s">
        <v>141</v>
      </c>
      <c r="B16" s="29">
        <v>56</v>
      </c>
      <c r="C16" s="26">
        <v>43973</v>
      </c>
      <c r="M16" s="111" t="s">
        <v>118</v>
      </c>
      <c r="N16" s="40" t="s">
        <v>53</v>
      </c>
      <c r="O16">
        <v>75</v>
      </c>
      <c r="P16" s="6">
        <v>29</v>
      </c>
      <c r="Q16">
        <v>69.5</v>
      </c>
      <c r="R16" s="32">
        <v>52.4</v>
      </c>
      <c r="S16">
        <v>23</v>
      </c>
      <c r="T16">
        <v>19</v>
      </c>
      <c r="U16">
        <v>34.5</v>
      </c>
      <c r="V16">
        <v>33.700000000000003</v>
      </c>
      <c r="W16" s="32">
        <v>0</v>
      </c>
      <c r="X16" t="s">
        <v>138</v>
      </c>
      <c r="AK16" s="86"/>
    </row>
    <row r="17" spans="1:70" x14ac:dyDescent="0.3">
      <c r="A17" s="29" t="s">
        <v>141</v>
      </c>
      <c r="B17" s="29">
        <v>56</v>
      </c>
      <c r="C17" s="26">
        <v>43973</v>
      </c>
      <c r="M17" s="111" t="s">
        <v>142</v>
      </c>
      <c r="N17" s="40" t="s">
        <v>53</v>
      </c>
      <c r="O17">
        <v>289.7</v>
      </c>
      <c r="P17" s="6">
        <v>149.4</v>
      </c>
      <c r="Q17">
        <v>173</v>
      </c>
      <c r="R17" s="32">
        <v>47.6</v>
      </c>
      <c r="S17">
        <v>96</v>
      </c>
      <c r="T17">
        <v>117</v>
      </c>
      <c r="U17">
        <v>105</v>
      </c>
      <c r="V17">
        <v>107</v>
      </c>
      <c r="W17" s="32">
        <v>0</v>
      </c>
      <c r="X17" t="s">
        <v>138</v>
      </c>
      <c r="AK17" s="86"/>
    </row>
    <row r="18" spans="1:70" x14ac:dyDescent="0.3">
      <c r="A18" s="29" t="s">
        <v>143</v>
      </c>
      <c r="B18" s="29">
        <v>41</v>
      </c>
      <c r="AK18" s="86"/>
    </row>
    <row r="19" spans="1:70" x14ac:dyDescent="0.3">
      <c r="A19" s="29" t="s">
        <v>144</v>
      </c>
      <c r="B19" s="29">
        <v>5</v>
      </c>
      <c r="M19" s="112" t="s">
        <v>59</v>
      </c>
      <c r="N19" s="66" t="s">
        <v>53</v>
      </c>
      <c r="O19" s="66">
        <v>597</v>
      </c>
      <c r="P19" s="66">
        <v>106</v>
      </c>
      <c r="Q19" s="66">
        <v>159</v>
      </c>
      <c r="R19" s="66">
        <v>119</v>
      </c>
      <c r="S19" s="72">
        <v>88</v>
      </c>
      <c r="T19" s="72">
        <v>51</v>
      </c>
      <c r="U19" s="66">
        <v>345</v>
      </c>
      <c r="V19" s="73">
        <f>7/((1/O19)+(1/P19)+(1/Q19)+(1/R19)+(1/S19)+(1/T19)+(1/U19))</f>
        <v>117.30853225391932</v>
      </c>
      <c r="W19" s="72">
        <v>0</v>
      </c>
      <c r="X19" s="71">
        <v>0</v>
      </c>
      <c r="AK19" s="86"/>
    </row>
    <row r="20" spans="1:70" x14ac:dyDescent="0.3">
      <c r="A20" s="29" t="s">
        <v>145</v>
      </c>
      <c r="B20" s="29">
        <v>46</v>
      </c>
      <c r="M20" s="111" t="s">
        <v>146</v>
      </c>
      <c r="N20" s="40" t="s">
        <v>53</v>
      </c>
      <c r="O20" s="81">
        <v>415</v>
      </c>
      <c r="P20" s="81">
        <v>250</v>
      </c>
      <c r="Q20" s="81">
        <v>209</v>
      </c>
      <c r="R20" s="81">
        <v>222</v>
      </c>
      <c r="S20" s="81">
        <v>151</v>
      </c>
      <c r="T20" s="81">
        <v>192</v>
      </c>
      <c r="U20" s="81">
        <v>284</v>
      </c>
      <c r="V20" s="81">
        <v>225</v>
      </c>
      <c r="W20" s="81">
        <v>0</v>
      </c>
      <c r="X20" s="81"/>
      <c r="AK20" s="86"/>
    </row>
    <row r="21" spans="1:70" x14ac:dyDescent="0.3">
      <c r="A21" s="29" t="s">
        <v>69</v>
      </c>
      <c r="B21" s="29">
        <v>23</v>
      </c>
      <c r="C21" s="26">
        <v>43974</v>
      </c>
      <c r="Y21" s="82">
        <v>1329</v>
      </c>
      <c r="Z21" s="82">
        <v>1474</v>
      </c>
      <c r="AA21" s="82">
        <v>2853</v>
      </c>
      <c r="AB21" s="82">
        <v>8753</v>
      </c>
      <c r="AC21" s="82">
        <v>2675</v>
      </c>
      <c r="AD21" s="82">
        <v>2571</v>
      </c>
      <c r="AE21" s="82">
        <v>3273</v>
      </c>
      <c r="AF21" s="82">
        <v>2362</v>
      </c>
      <c r="AG21" s="82">
        <v>1</v>
      </c>
      <c r="AH21" s="82">
        <v>0</v>
      </c>
      <c r="AI21" s="82" t="s">
        <v>147</v>
      </c>
      <c r="AJ21" s="91" t="s">
        <v>148</v>
      </c>
      <c r="AK21" s="86" t="s">
        <v>177</v>
      </c>
    </row>
    <row r="22" spans="1:70" x14ac:dyDescent="0.3">
      <c r="A22" t="s">
        <v>69</v>
      </c>
      <c r="B22">
        <v>23</v>
      </c>
      <c r="C22" s="26">
        <v>43974</v>
      </c>
      <c r="Y22" s="82">
        <v>357</v>
      </c>
      <c r="Z22" s="82">
        <v>445</v>
      </c>
      <c r="AA22" s="82">
        <v>449</v>
      </c>
      <c r="AB22" s="82">
        <v>416</v>
      </c>
      <c r="AC22" s="82">
        <v>404</v>
      </c>
      <c r="AD22" s="82">
        <v>431</v>
      </c>
      <c r="AE22" s="82">
        <v>425</v>
      </c>
      <c r="AF22" s="82">
        <v>416</v>
      </c>
      <c r="AG22" s="82">
        <v>1</v>
      </c>
      <c r="AH22" s="82">
        <v>0</v>
      </c>
      <c r="AI22" s="82" t="s">
        <v>149</v>
      </c>
      <c r="AJ22" s="91" t="s">
        <v>150</v>
      </c>
      <c r="AK22" s="86" t="s">
        <v>177</v>
      </c>
    </row>
    <row r="23" spans="1:70" x14ac:dyDescent="0.3">
      <c r="A23" s="29" t="s">
        <v>69</v>
      </c>
      <c r="B23" s="29">
        <v>23</v>
      </c>
      <c r="C23" s="26">
        <v>43974</v>
      </c>
      <c r="Y23" s="82">
        <v>14963</v>
      </c>
      <c r="Z23" s="82">
        <v>6265</v>
      </c>
      <c r="AA23" s="82">
        <v>99999999</v>
      </c>
      <c r="AB23" s="82">
        <v>43020</v>
      </c>
      <c r="AC23" s="82">
        <v>789</v>
      </c>
      <c r="AD23" s="82">
        <v>8591</v>
      </c>
      <c r="AE23" s="82">
        <v>58572</v>
      </c>
      <c r="AF23" s="82">
        <v>4235</v>
      </c>
      <c r="AG23" s="82">
        <v>1</v>
      </c>
      <c r="AH23" s="82">
        <v>0</v>
      </c>
      <c r="AI23" s="82" t="s">
        <v>147</v>
      </c>
      <c r="AJ23" s="91" t="s">
        <v>151</v>
      </c>
      <c r="AK23" s="86" t="s">
        <v>177</v>
      </c>
    </row>
    <row r="24" spans="1:70" x14ac:dyDescent="0.3">
      <c r="A24" t="s">
        <v>130</v>
      </c>
      <c r="B24">
        <v>27</v>
      </c>
      <c r="C24" s="26">
        <v>43974</v>
      </c>
      <c r="Y24" s="83">
        <v>262</v>
      </c>
      <c r="Z24" s="83">
        <v>272</v>
      </c>
      <c r="AA24" s="83">
        <v>270</v>
      </c>
      <c r="AB24" s="83">
        <v>271</v>
      </c>
      <c r="AC24" s="83">
        <v>244</v>
      </c>
      <c r="AD24" s="83">
        <v>297</v>
      </c>
      <c r="AE24" s="83">
        <v>386</v>
      </c>
      <c r="AF24" s="83">
        <v>281</v>
      </c>
      <c r="AG24" s="83">
        <v>1</v>
      </c>
      <c r="AH24" s="83">
        <v>0</v>
      </c>
      <c r="AI24" s="82" t="s">
        <v>152</v>
      </c>
      <c r="AJ24" s="89" t="s">
        <v>150</v>
      </c>
      <c r="AK24" s="86"/>
    </row>
    <row r="25" spans="1:70" x14ac:dyDescent="0.3">
      <c r="A25" s="29" t="s">
        <v>130</v>
      </c>
      <c r="B25" s="29">
        <v>27</v>
      </c>
      <c r="C25" s="26">
        <v>43975</v>
      </c>
      <c r="Y25" s="82">
        <v>1095</v>
      </c>
      <c r="Z25" s="82">
        <v>148</v>
      </c>
      <c r="AA25" s="82">
        <v>568</v>
      </c>
      <c r="AB25" s="82">
        <v>680</v>
      </c>
      <c r="AC25" s="82">
        <v>808</v>
      </c>
      <c r="AD25" s="82">
        <v>495</v>
      </c>
      <c r="AE25" s="82">
        <v>490</v>
      </c>
      <c r="AF25" s="82">
        <v>432</v>
      </c>
      <c r="AG25" s="82">
        <v>1</v>
      </c>
      <c r="AH25" s="82">
        <v>0</v>
      </c>
      <c r="AI25" s="82" t="s">
        <v>152</v>
      </c>
      <c r="AJ25" s="91" t="s">
        <v>153</v>
      </c>
      <c r="AK25" s="86" t="s">
        <v>154</v>
      </c>
    </row>
    <row r="26" spans="1:70" x14ac:dyDescent="0.3">
      <c r="A26" t="s">
        <v>130</v>
      </c>
      <c r="B26">
        <v>27</v>
      </c>
      <c r="C26" s="26">
        <v>43975</v>
      </c>
      <c r="Y26" s="82">
        <v>2809</v>
      </c>
      <c r="Z26" s="82">
        <v>2520</v>
      </c>
      <c r="AA26" s="82">
        <v>4351</v>
      </c>
      <c r="AB26" s="82">
        <v>2063</v>
      </c>
      <c r="AC26" s="82">
        <v>1124</v>
      </c>
      <c r="AD26" s="82">
        <v>4003</v>
      </c>
      <c r="AE26" s="82">
        <v>2426</v>
      </c>
      <c r="AF26" s="82">
        <v>2318</v>
      </c>
      <c r="AG26" s="82">
        <v>1</v>
      </c>
      <c r="AH26" s="82">
        <v>1</v>
      </c>
      <c r="AI26" s="82" t="s">
        <v>152</v>
      </c>
      <c r="AJ26" s="91" t="s">
        <v>153</v>
      </c>
      <c r="AK26" s="86" t="s">
        <v>155</v>
      </c>
    </row>
    <row r="27" spans="1:70" x14ac:dyDescent="0.3">
      <c r="A27" s="29" t="s">
        <v>130</v>
      </c>
      <c r="B27" s="29">
        <v>27</v>
      </c>
      <c r="C27" s="26">
        <v>43975</v>
      </c>
      <c r="Y27" s="82">
        <v>2060</v>
      </c>
      <c r="Z27" s="82">
        <v>1535</v>
      </c>
      <c r="AA27" s="82">
        <v>1334</v>
      </c>
      <c r="AB27" s="82">
        <v>2567</v>
      </c>
      <c r="AC27" s="82">
        <v>1220</v>
      </c>
      <c r="AD27" s="82">
        <v>351</v>
      </c>
      <c r="AE27" s="82">
        <v>846</v>
      </c>
      <c r="AF27" s="82">
        <v>982</v>
      </c>
      <c r="AG27" s="82">
        <v>1</v>
      </c>
      <c r="AH27" s="82">
        <v>1</v>
      </c>
      <c r="AI27" s="82" t="s">
        <v>152</v>
      </c>
      <c r="AJ27" s="91" t="s">
        <v>153</v>
      </c>
      <c r="AK27" s="86" t="s">
        <v>156</v>
      </c>
    </row>
    <row r="28" spans="1:70" x14ac:dyDescent="0.3">
      <c r="A28" t="s">
        <v>170</v>
      </c>
      <c r="B28">
        <v>105</v>
      </c>
      <c r="C28" s="26">
        <v>43976</v>
      </c>
      <c r="D28" s="86">
        <v>34</v>
      </c>
      <c r="E28" s="4" t="s">
        <v>58</v>
      </c>
      <c r="F28" s="4">
        <v>157</v>
      </c>
      <c r="G28" s="4">
        <v>59</v>
      </c>
      <c r="H28" s="46">
        <f>(G28)/(F28/100)^2</f>
        <v>23.936062314901211</v>
      </c>
      <c r="I28" s="4">
        <v>149</v>
      </c>
      <c r="J28" s="4">
        <v>115</v>
      </c>
      <c r="K28" s="4"/>
      <c r="L28" s="4">
        <v>108</v>
      </c>
      <c r="M28" s="110" t="s">
        <v>73</v>
      </c>
      <c r="N28" s="81" t="s">
        <v>53</v>
      </c>
      <c r="O28" s="81">
        <v>53.6</v>
      </c>
      <c r="P28" s="81">
        <v>48.2</v>
      </c>
      <c r="Q28" s="81">
        <v>37.700000000000003</v>
      </c>
      <c r="R28" s="81">
        <v>30.2</v>
      </c>
      <c r="S28" s="81">
        <v>24.5</v>
      </c>
      <c r="T28" s="81">
        <v>17.399999999999999</v>
      </c>
      <c r="U28" s="81">
        <v>40.200000000000003</v>
      </c>
      <c r="V28" s="81">
        <v>31.5</v>
      </c>
      <c r="W28" s="81">
        <v>0</v>
      </c>
      <c r="X28" s="81" t="s">
        <v>138</v>
      </c>
      <c r="Y28" s="88">
        <v>1011</v>
      </c>
      <c r="Z28" s="88">
        <v>336</v>
      </c>
      <c r="AA28" s="82">
        <v>48.5</v>
      </c>
      <c r="AB28" s="82">
        <v>618</v>
      </c>
      <c r="AC28" s="82">
        <v>30.4</v>
      </c>
      <c r="AD28" s="82">
        <v>364</v>
      </c>
      <c r="AE28" s="82">
        <v>937</v>
      </c>
      <c r="AF28" s="88">
        <v>111</v>
      </c>
      <c r="AG28" s="82">
        <v>0</v>
      </c>
      <c r="AH28" s="82">
        <v>0</v>
      </c>
      <c r="AI28" s="82" t="s">
        <v>157</v>
      </c>
      <c r="AJ28" s="91" t="s">
        <v>153</v>
      </c>
      <c r="AK28" s="86" t="s">
        <v>178</v>
      </c>
      <c r="AL28" s="81" t="s">
        <v>89</v>
      </c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6" t="s">
        <v>69</v>
      </c>
    </row>
    <row r="29" spans="1:70" x14ac:dyDescent="0.3">
      <c r="A29" s="29" t="s">
        <v>170</v>
      </c>
      <c r="B29">
        <v>105</v>
      </c>
      <c r="C29" s="26">
        <v>43976</v>
      </c>
      <c r="D29" s="86">
        <v>34</v>
      </c>
      <c r="E29" s="4" t="s">
        <v>58</v>
      </c>
      <c r="F29" s="4">
        <v>157</v>
      </c>
      <c r="G29" s="4">
        <v>59</v>
      </c>
      <c r="H29" s="46">
        <f>(G29)/(F29/100)^2</f>
        <v>23.936062314901211</v>
      </c>
      <c r="I29" s="4">
        <v>149</v>
      </c>
      <c r="J29" s="4">
        <v>115</v>
      </c>
      <c r="K29" s="4"/>
      <c r="L29" s="4">
        <v>108</v>
      </c>
      <c r="M29" s="113" t="s">
        <v>73</v>
      </c>
      <c r="N29" s="6" t="s">
        <v>53</v>
      </c>
      <c r="O29" s="12">
        <v>93.9</v>
      </c>
      <c r="P29" s="12">
        <v>64.900000000000006</v>
      </c>
      <c r="Q29" s="12">
        <v>52</v>
      </c>
      <c r="R29" s="12">
        <v>31.6</v>
      </c>
      <c r="S29" s="6">
        <v>24.9</v>
      </c>
      <c r="T29" s="6">
        <v>6.4</v>
      </c>
      <c r="U29" s="6">
        <v>32.200000000000003</v>
      </c>
      <c r="V29" s="6">
        <v>23</v>
      </c>
      <c r="W29" s="21">
        <v>0</v>
      </c>
      <c r="X29" s="21">
        <v>0</v>
      </c>
      <c r="Y29" s="88">
        <v>872</v>
      </c>
      <c r="Z29" s="88">
        <v>489</v>
      </c>
      <c r="AA29" s="82">
        <v>50</v>
      </c>
      <c r="AB29" s="82"/>
      <c r="AC29" s="82"/>
      <c r="AD29" s="82"/>
      <c r="AE29" s="82"/>
      <c r="AF29" s="88"/>
      <c r="AG29" s="82"/>
      <c r="AH29" s="82">
        <v>1</v>
      </c>
      <c r="AI29" s="82" t="s">
        <v>179</v>
      </c>
      <c r="AJ29" s="91" t="s">
        <v>180</v>
      </c>
      <c r="AK29" s="86" t="s">
        <v>178</v>
      </c>
    </row>
    <row r="30" spans="1:70" x14ac:dyDescent="0.3">
      <c r="A30" t="s">
        <v>171</v>
      </c>
      <c r="B30">
        <v>106</v>
      </c>
      <c r="C30" s="26">
        <v>43976</v>
      </c>
      <c r="D30" s="86"/>
      <c r="M30" s="114" t="s">
        <v>59</v>
      </c>
      <c r="N30" s="81" t="s">
        <v>53</v>
      </c>
      <c r="O30" s="81">
        <v>607</v>
      </c>
      <c r="P30" s="81">
        <v>378</v>
      </c>
      <c r="Q30" s="81">
        <v>739</v>
      </c>
      <c r="R30" s="81">
        <v>193</v>
      </c>
      <c r="S30" s="81">
        <v>162</v>
      </c>
      <c r="T30" s="81">
        <v>200</v>
      </c>
      <c r="U30" s="81">
        <v>357</v>
      </c>
      <c r="V30" s="81">
        <v>282</v>
      </c>
      <c r="W30" s="81">
        <v>1</v>
      </c>
      <c r="X30" s="81">
        <v>1</v>
      </c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K30" s="86"/>
    </row>
    <row r="31" spans="1:70" x14ac:dyDescent="0.3">
      <c r="A31" s="29" t="s">
        <v>171</v>
      </c>
      <c r="B31">
        <v>106</v>
      </c>
      <c r="C31" s="62">
        <v>43976</v>
      </c>
      <c r="D31" s="86">
        <v>35</v>
      </c>
      <c r="E31" s="4" t="s">
        <v>58</v>
      </c>
      <c r="F31" s="4">
        <v>165</v>
      </c>
      <c r="G31" s="4">
        <v>64</v>
      </c>
      <c r="H31" s="46">
        <f>(G31)/(F31/100)^2</f>
        <v>23.507805325987146</v>
      </c>
      <c r="I31" s="4">
        <v>149</v>
      </c>
      <c r="J31" s="4">
        <v>128</v>
      </c>
      <c r="K31" s="97"/>
      <c r="L31" s="4">
        <v>108</v>
      </c>
      <c r="M31" s="113" t="s">
        <v>59</v>
      </c>
      <c r="N31" s="6" t="s">
        <v>53</v>
      </c>
      <c r="O31" s="6">
        <v>565</v>
      </c>
      <c r="P31" s="6">
        <v>438</v>
      </c>
      <c r="Q31" s="6">
        <v>279</v>
      </c>
      <c r="R31" s="12">
        <v>56.6</v>
      </c>
      <c r="S31" s="12">
        <v>35.340000000000003</v>
      </c>
      <c r="T31" s="12">
        <v>19.2</v>
      </c>
      <c r="U31" s="12">
        <v>59.4</v>
      </c>
      <c r="V31" s="12">
        <v>57.2</v>
      </c>
      <c r="W31" s="54">
        <v>0</v>
      </c>
      <c r="X31" s="21">
        <v>0</v>
      </c>
      <c r="Y31" s="82">
        <v>716</v>
      </c>
      <c r="Z31" s="82">
        <v>772</v>
      </c>
      <c r="AA31" s="82">
        <v>584</v>
      </c>
      <c r="AB31" s="82">
        <v>539</v>
      </c>
      <c r="AC31" s="82">
        <v>126</v>
      </c>
      <c r="AD31" s="82">
        <v>448</v>
      </c>
      <c r="AE31" s="82">
        <v>770</v>
      </c>
      <c r="AF31" s="88">
        <f>7/(1/Y31+1/Z31+1/AA31+1/AB31+1/AC31+1/AD31+1/AE31)</f>
        <v>394.87891104668159</v>
      </c>
      <c r="AG31" s="82">
        <v>1</v>
      </c>
      <c r="AH31" s="82">
        <v>1</v>
      </c>
      <c r="AI31" s="82" t="s">
        <v>173</v>
      </c>
      <c r="AJ31" s="91" t="s">
        <v>153</v>
      </c>
      <c r="AK31" s="86" t="s">
        <v>178</v>
      </c>
      <c r="AL31" s="6" t="s">
        <v>89</v>
      </c>
      <c r="AM31" s="6">
        <v>32975</v>
      </c>
      <c r="AN31" s="6">
        <v>1575</v>
      </c>
      <c r="AO31" s="6">
        <v>5681</v>
      </c>
      <c r="AP31" s="6">
        <v>303</v>
      </c>
      <c r="AQ31" s="6">
        <v>101</v>
      </c>
      <c r="AR31" s="6">
        <v>1852</v>
      </c>
      <c r="AS31" s="6">
        <v>313</v>
      </c>
      <c r="AT31" s="6">
        <v>394</v>
      </c>
      <c r="AU31" s="6">
        <v>1</v>
      </c>
      <c r="AV31" s="6" t="s">
        <v>55</v>
      </c>
      <c r="AW31" s="6">
        <v>4</v>
      </c>
      <c r="AX31" s="6">
        <v>4</v>
      </c>
      <c r="AY31" s="86" t="s">
        <v>69</v>
      </c>
      <c r="AZ31" s="86" t="s">
        <v>172</v>
      </c>
      <c r="BN31" s="82"/>
      <c r="BO31" s="82"/>
      <c r="BP31" s="82"/>
      <c r="BQ31" s="82"/>
      <c r="BR31" s="9"/>
    </row>
    <row r="32" spans="1:70" x14ac:dyDescent="0.3">
      <c r="A32" t="s">
        <v>174</v>
      </c>
      <c r="B32">
        <v>18</v>
      </c>
      <c r="C32" s="26">
        <v>43976</v>
      </c>
      <c r="M32" s="113" t="s">
        <v>59</v>
      </c>
      <c r="N32" s="6" t="s">
        <v>53</v>
      </c>
      <c r="O32" s="6">
        <v>409</v>
      </c>
      <c r="P32" s="6">
        <v>210</v>
      </c>
      <c r="Q32" s="6">
        <v>103.45</v>
      </c>
      <c r="R32" s="6">
        <v>217</v>
      </c>
      <c r="S32" s="12">
        <v>78</v>
      </c>
      <c r="T32" s="6">
        <v>194</v>
      </c>
      <c r="U32" s="6">
        <v>415</v>
      </c>
      <c r="V32" s="6">
        <v>201</v>
      </c>
      <c r="W32" s="81">
        <v>1</v>
      </c>
      <c r="X32" s="81">
        <v>1</v>
      </c>
      <c r="AK32" s="86"/>
    </row>
    <row r="33" spans="1:65" x14ac:dyDescent="0.3">
      <c r="A33" s="29" t="s">
        <v>57</v>
      </c>
      <c r="B33">
        <v>16</v>
      </c>
      <c r="C33" s="26">
        <v>43977</v>
      </c>
      <c r="M33" s="110">
        <v>1860</v>
      </c>
      <c r="N33" s="81" t="s">
        <v>53</v>
      </c>
      <c r="O33" s="79">
        <v>1293</v>
      </c>
      <c r="P33" s="79">
        <v>273</v>
      </c>
      <c r="Q33" s="79">
        <v>253</v>
      </c>
      <c r="R33" s="79">
        <v>319</v>
      </c>
      <c r="S33" s="79">
        <v>198</v>
      </c>
      <c r="T33" s="79">
        <v>159</v>
      </c>
      <c r="U33" s="79">
        <v>667</v>
      </c>
      <c r="V33" s="80">
        <f>7/((1/O33)+(1/P33)+(1/Q33)+(1/R33)+(1/S33)+(1/T33)+(1/U33))</f>
        <v>287.32296739832657</v>
      </c>
      <c r="W33" s="79">
        <v>1</v>
      </c>
      <c r="X33" s="81"/>
      <c r="AK33" s="86"/>
    </row>
    <row r="34" spans="1:65" x14ac:dyDescent="0.3">
      <c r="A34" t="s">
        <v>69</v>
      </c>
      <c r="B34">
        <v>23</v>
      </c>
      <c r="C34" s="26">
        <v>43977</v>
      </c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92">
        <v>1575</v>
      </c>
      <c r="Z34" s="92">
        <v>1058</v>
      </c>
      <c r="AA34" s="92">
        <v>1186</v>
      </c>
      <c r="AB34" s="92">
        <v>1188</v>
      </c>
      <c r="AC34" s="92">
        <v>1328</v>
      </c>
      <c r="AD34" s="92">
        <v>1094</v>
      </c>
      <c r="AE34" s="92">
        <v>1119</v>
      </c>
      <c r="AF34" s="92">
        <v>1202</v>
      </c>
      <c r="AG34" s="92">
        <v>1</v>
      </c>
      <c r="AH34" s="92">
        <v>0</v>
      </c>
      <c r="AI34" s="92" t="s">
        <v>152</v>
      </c>
      <c r="AJ34" s="91" t="s">
        <v>176</v>
      </c>
      <c r="AK34" s="86" t="s">
        <v>178</v>
      </c>
    </row>
    <row r="35" spans="1:65" x14ac:dyDescent="0.3">
      <c r="A35" s="29" t="s">
        <v>69</v>
      </c>
      <c r="B35">
        <v>23</v>
      </c>
      <c r="C35" s="26">
        <v>43977</v>
      </c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92">
        <v>1183</v>
      </c>
      <c r="Z35" s="92">
        <v>488</v>
      </c>
      <c r="AA35" s="92">
        <v>723</v>
      </c>
      <c r="AB35" s="92">
        <v>657</v>
      </c>
      <c r="AC35" s="92">
        <v>1003</v>
      </c>
      <c r="AD35" s="92">
        <v>565</v>
      </c>
      <c r="AE35" s="92">
        <v>638</v>
      </c>
      <c r="AF35" s="92">
        <v>691</v>
      </c>
      <c r="AG35" s="92">
        <v>1</v>
      </c>
      <c r="AH35" s="92">
        <v>0</v>
      </c>
      <c r="AI35" t="s">
        <v>152</v>
      </c>
      <c r="AJ35" s="91" t="s">
        <v>181</v>
      </c>
      <c r="AK35" s="86" t="s">
        <v>178</v>
      </c>
    </row>
    <row r="36" spans="1:65" x14ac:dyDescent="0.3">
      <c r="A36" t="s">
        <v>69</v>
      </c>
      <c r="B36">
        <v>23</v>
      </c>
      <c r="C36" s="26">
        <v>43978</v>
      </c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92">
        <v>1735</v>
      </c>
      <c r="Z36" s="92">
        <v>2229</v>
      </c>
      <c r="AA36" s="92">
        <v>1462</v>
      </c>
      <c r="AB36" s="92">
        <v>1894</v>
      </c>
      <c r="AC36" s="92">
        <v>2761</v>
      </c>
      <c r="AD36" s="92">
        <v>2250</v>
      </c>
      <c r="AE36" s="92">
        <v>3004</v>
      </c>
      <c r="AF36" s="92">
        <v>2073</v>
      </c>
      <c r="AG36" s="92">
        <v>1</v>
      </c>
      <c r="AH36" s="92">
        <v>1</v>
      </c>
      <c r="AI36" t="s">
        <v>157</v>
      </c>
      <c r="AJ36" s="91" t="s">
        <v>181</v>
      </c>
      <c r="AK36" s="86" t="s">
        <v>177</v>
      </c>
    </row>
    <row r="37" spans="1:65" x14ac:dyDescent="0.3">
      <c r="A37" s="29" t="s">
        <v>69</v>
      </c>
      <c r="B37">
        <v>23</v>
      </c>
      <c r="C37" s="26">
        <v>43978</v>
      </c>
      <c r="D37" s="86"/>
      <c r="E37" s="4"/>
      <c r="F37" s="4"/>
      <c r="G37" s="4"/>
      <c r="H37" s="46"/>
      <c r="I37" s="4"/>
      <c r="J37" s="4"/>
      <c r="K37" s="4"/>
      <c r="L37" s="4"/>
      <c r="Y37" s="92">
        <v>2698</v>
      </c>
      <c r="Z37" s="92">
        <v>4479</v>
      </c>
      <c r="AA37" s="92">
        <v>3706</v>
      </c>
      <c r="AB37" s="92">
        <v>3353</v>
      </c>
      <c r="AC37" s="92">
        <v>5206</v>
      </c>
      <c r="AD37" s="92">
        <v>2828</v>
      </c>
      <c r="AE37" s="92">
        <v>2921</v>
      </c>
      <c r="AF37" s="92">
        <v>3415</v>
      </c>
      <c r="AG37" s="92">
        <v>1</v>
      </c>
      <c r="AH37" s="92">
        <v>1</v>
      </c>
      <c r="AI37" t="s">
        <v>157</v>
      </c>
      <c r="AJ37" s="91" t="s">
        <v>182</v>
      </c>
      <c r="AK37" s="86" t="s">
        <v>177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65" x14ac:dyDescent="0.3">
      <c r="A38" s="29" t="s">
        <v>170</v>
      </c>
      <c r="B38">
        <v>105</v>
      </c>
      <c r="C38" s="26">
        <v>43978</v>
      </c>
      <c r="D38" s="86">
        <v>34</v>
      </c>
      <c r="E38" s="4" t="s">
        <v>58</v>
      </c>
      <c r="F38" s="4">
        <v>157</v>
      </c>
      <c r="G38" s="4">
        <v>59</v>
      </c>
      <c r="H38" s="46">
        <f>(G38)/(F38/100)^2</f>
        <v>23.936062314901211</v>
      </c>
      <c r="I38" s="4">
        <v>149</v>
      </c>
      <c r="J38" s="4">
        <v>115</v>
      </c>
      <c r="K38" s="4"/>
      <c r="L38" s="4">
        <v>108</v>
      </c>
      <c r="M38" s="110" t="s">
        <v>59</v>
      </c>
      <c r="N38" s="81" t="s">
        <v>53</v>
      </c>
      <c r="O38" s="81">
        <v>907</v>
      </c>
      <c r="P38" s="81">
        <v>600</v>
      </c>
      <c r="Q38" s="81">
        <v>399</v>
      </c>
      <c r="R38" s="96">
        <v>93</v>
      </c>
      <c r="S38" s="81">
        <v>234</v>
      </c>
      <c r="T38" s="81">
        <v>152</v>
      </c>
      <c r="U38" s="81">
        <v>333</v>
      </c>
      <c r="V38" s="81">
        <f>7/(1/U38+1/T38+1/S38+1/R38+1/Q38+1/P38+1/O38)</f>
        <v>234.24210697411894</v>
      </c>
      <c r="W38" s="81">
        <v>1</v>
      </c>
      <c r="X38" s="81">
        <v>1</v>
      </c>
      <c r="Y38" s="19">
        <v>1556</v>
      </c>
      <c r="Z38" s="19">
        <v>1536</v>
      </c>
      <c r="AA38" s="19">
        <v>1051</v>
      </c>
      <c r="AB38" s="19">
        <v>1621</v>
      </c>
      <c r="AC38" s="19">
        <v>1369</v>
      </c>
      <c r="AD38" s="19">
        <v>1321</v>
      </c>
      <c r="AE38" s="19">
        <v>994</v>
      </c>
      <c r="AF38" s="19">
        <v>1307</v>
      </c>
      <c r="AG38" s="19">
        <v>1</v>
      </c>
      <c r="AH38" s="19">
        <v>0</v>
      </c>
      <c r="AI38" s="19" t="s">
        <v>119</v>
      </c>
      <c r="AJ38" s="91" t="s">
        <v>150</v>
      </c>
      <c r="AK38" s="86" t="s">
        <v>177</v>
      </c>
      <c r="AL38" s="6" t="s">
        <v>89</v>
      </c>
      <c r="AM38" s="6">
        <v>10365</v>
      </c>
      <c r="AN38" s="6">
        <v>13665</v>
      </c>
      <c r="AO38" s="6">
        <v>8012</v>
      </c>
      <c r="AP38" s="6">
        <v>7888</v>
      </c>
      <c r="AQ38" s="6">
        <v>1096</v>
      </c>
      <c r="AR38" s="6">
        <v>13475</v>
      </c>
      <c r="AS38" s="6">
        <v>30529</v>
      </c>
      <c r="AT38" s="6">
        <f>7/(1/AS38+1/AR38+1/AQ38+1/AP38+1/AO38+1/AN38+1/AM38)</f>
        <v>4859.0128927327551</v>
      </c>
      <c r="AU38" s="6">
        <v>1</v>
      </c>
      <c r="AV38" s="6" t="s">
        <v>55</v>
      </c>
      <c r="AW38" s="6">
        <v>4</v>
      </c>
      <c r="AX38" s="6">
        <v>4</v>
      </c>
      <c r="AY38" s="86" t="s">
        <v>69</v>
      </c>
    </row>
    <row r="39" spans="1:65" x14ac:dyDescent="0.3">
      <c r="A39" s="29" t="s">
        <v>183</v>
      </c>
      <c r="B39">
        <v>39</v>
      </c>
      <c r="C39" s="26">
        <v>43973</v>
      </c>
      <c r="D39" s="4">
        <v>56</v>
      </c>
      <c r="E39" s="4" t="s">
        <v>58</v>
      </c>
      <c r="F39" s="4">
        <v>152</v>
      </c>
      <c r="G39" s="4">
        <v>49</v>
      </c>
      <c r="H39" s="46">
        <f t="shared" ref="H39" si="1">(G39)/(F39/100)^2</f>
        <v>21.208448753462605</v>
      </c>
      <c r="I39" s="4">
        <v>134</v>
      </c>
      <c r="J39" s="4">
        <v>108</v>
      </c>
      <c r="K39" s="4">
        <v>1</v>
      </c>
      <c r="L39" s="4">
        <v>93</v>
      </c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AK39" s="86" t="s">
        <v>177</v>
      </c>
      <c r="AL39" s="6">
        <v>181</v>
      </c>
      <c r="AM39" s="6">
        <v>1618</v>
      </c>
      <c r="AN39" s="12">
        <v>95.2</v>
      </c>
      <c r="AO39" s="6">
        <v>177</v>
      </c>
      <c r="AP39" s="6">
        <v>1298</v>
      </c>
      <c r="AQ39" s="12">
        <v>11.6</v>
      </c>
      <c r="AR39" s="12">
        <v>95</v>
      </c>
      <c r="AS39" s="12">
        <v>56</v>
      </c>
      <c r="AT39" s="92">
        <v>0</v>
      </c>
      <c r="AU39" s="92">
        <v>0</v>
      </c>
      <c r="AV39" t="s">
        <v>89</v>
      </c>
      <c r="AW39" s="91" t="s">
        <v>150</v>
      </c>
    </row>
    <row r="40" spans="1:65" x14ac:dyDescent="0.3">
      <c r="A40" s="29" t="s">
        <v>69</v>
      </c>
      <c r="B40">
        <v>23</v>
      </c>
      <c r="C40" s="26">
        <v>43979</v>
      </c>
      <c r="D40">
        <v>40</v>
      </c>
      <c r="E40" s="4" t="s">
        <v>52</v>
      </c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AK40" s="86"/>
    </row>
    <row r="41" spans="1:65" x14ac:dyDescent="0.3">
      <c r="A41" s="29" t="s">
        <v>185</v>
      </c>
      <c r="B41">
        <v>11</v>
      </c>
      <c r="C41" s="26">
        <v>43979</v>
      </c>
      <c r="D41">
        <v>32</v>
      </c>
      <c r="E41" s="4" t="s">
        <v>186</v>
      </c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>
        <v>659</v>
      </c>
      <c r="Z41">
        <v>572</v>
      </c>
      <c r="AA41">
        <v>725</v>
      </c>
      <c r="AB41">
        <v>1286</v>
      </c>
      <c r="AC41">
        <v>198</v>
      </c>
      <c r="AD41">
        <v>485</v>
      </c>
      <c r="AE41">
        <v>673</v>
      </c>
      <c r="AF41">
        <v>499</v>
      </c>
      <c r="AG41">
        <v>1</v>
      </c>
      <c r="AH41">
        <v>0</v>
      </c>
      <c r="AI41" t="s">
        <v>187</v>
      </c>
      <c r="AJ41" s="91" t="s">
        <v>188</v>
      </c>
      <c r="AK41" s="86"/>
      <c r="BA41" t="s">
        <v>257</v>
      </c>
      <c r="BB41">
        <v>3473</v>
      </c>
      <c r="BC41">
        <v>1550</v>
      </c>
      <c r="BD41">
        <v>2550</v>
      </c>
      <c r="BE41">
        <v>1608</v>
      </c>
      <c r="BF41">
        <v>2733</v>
      </c>
      <c r="BG41">
        <v>3980</v>
      </c>
      <c r="BH41">
        <v>14787</v>
      </c>
      <c r="BI41">
        <v>2660</v>
      </c>
      <c r="BJ41" t="s">
        <v>260</v>
      </c>
      <c r="BK41" t="s">
        <v>261</v>
      </c>
      <c r="BL41" t="s">
        <v>258</v>
      </c>
      <c r="BM41" t="s">
        <v>259</v>
      </c>
    </row>
    <row r="42" spans="1:65" x14ac:dyDescent="0.3">
      <c r="A42" s="29" t="s">
        <v>197</v>
      </c>
      <c r="B42">
        <v>49</v>
      </c>
      <c r="C42" s="26">
        <v>43980</v>
      </c>
      <c r="D42">
        <v>31</v>
      </c>
      <c r="E42" s="4" t="s">
        <v>58</v>
      </c>
      <c r="M42" s="110" t="s">
        <v>59</v>
      </c>
      <c r="N42" s="81" t="s">
        <v>53</v>
      </c>
      <c r="O42" s="96">
        <v>16.100000000000001</v>
      </c>
      <c r="P42" s="96">
        <v>36.4</v>
      </c>
      <c r="Q42" s="96">
        <v>19.5</v>
      </c>
      <c r="R42" s="96">
        <v>15.4</v>
      </c>
      <c r="S42" s="96">
        <v>72.7</v>
      </c>
      <c r="T42" s="96">
        <v>52.4</v>
      </c>
      <c r="U42" s="96">
        <v>34.6</v>
      </c>
      <c r="V42" s="96">
        <v>26</v>
      </c>
      <c r="W42" s="96">
        <v>0</v>
      </c>
      <c r="X42" s="81">
        <v>1</v>
      </c>
      <c r="AK42" s="86"/>
    </row>
    <row r="43" spans="1:65" x14ac:dyDescent="0.3">
      <c r="A43" s="29" t="s">
        <v>197</v>
      </c>
      <c r="B43">
        <v>49</v>
      </c>
      <c r="C43" s="26">
        <v>43980</v>
      </c>
      <c r="D43">
        <v>31</v>
      </c>
      <c r="E43" s="4" t="s">
        <v>58</v>
      </c>
      <c r="M43" s="110" t="s">
        <v>73</v>
      </c>
      <c r="N43" s="81" t="s">
        <v>53</v>
      </c>
      <c r="O43" s="96">
        <v>36.200000000000003</v>
      </c>
      <c r="P43" s="96">
        <v>21.4</v>
      </c>
      <c r="Q43" s="96">
        <v>39.799999999999997</v>
      </c>
      <c r="R43" s="96">
        <v>42.8</v>
      </c>
      <c r="S43" s="96">
        <v>17</v>
      </c>
      <c r="T43" s="96">
        <v>20</v>
      </c>
      <c r="U43" s="96">
        <v>29.4</v>
      </c>
      <c r="V43" s="96">
        <v>26.3</v>
      </c>
      <c r="W43" s="96">
        <v>0</v>
      </c>
      <c r="X43" s="81">
        <v>1</v>
      </c>
      <c r="AK43" s="86"/>
    </row>
    <row r="44" spans="1:65" x14ac:dyDescent="0.3">
      <c r="A44" s="29" t="s">
        <v>199</v>
      </c>
      <c r="B44">
        <v>35</v>
      </c>
      <c r="C44" s="26">
        <v>43980</v>
      </c>
      <c r="D44">
        <v>49</v>
      </c>
      <c r="E44" s="4" t="s">
        <v>52</v>
      </c>
      <c r="M44" s="110">
        <v>1860</v>
      </c>
      <c r="N44" s="81" t="s">
        <v>53</v>
      </c>
      <c r="O44" s="96">
        <v>97</v>
      </c>
      <c r="P44" s="96">
        <v>69</v>
      </c>
      <c r="Q44" s="96">
        <v>88</v>
      </c>
      <c r="R44" s="96">
        <v>45.5</v>
      </c>
      <c r="S44" s="96">
        <v>48.5</v>
      </c>
      <c r="T44" s="96">
        <v>49.7</v>
      </c>
      <c r="U44" s="96">
        <v>64.5</v>
      </c>
      <c r="V44" s="81">
        <v>104</v>
      </c>
      <c r="W44" s="81">
        <v>0</v>
      </c>
      <c r="X44" s="81">
        <v>1</v>
      </c>
      <c r="AK44" s="86"/>
    </row>
    <row r="45" spans="1:65" x14ac:dyDescent="0.3">
      <c r="A45" s="29" t="s">
        <v>202</v>
      </c>
      <c r="B45">
        <v>51</v>
      </c>
      <c r="C45" s="26">
        <v>43980</v>
      </c>
      <c r="D45">
        <v>35</v>
      </c>
      <c r="E45" s="4" t="s">
        <v>52</v>
      </c>
      <c r="M45" s="110" t="s">
        <v>65</v>
      </c>
      <c r="N45" s="81" t="s">
        <v>53</v>
      </c>
      <c r="O45" s="96">
        <v>70</v>
      </c>
      <c r="P45" s="96">
        <v>50.4</v>
      </c>
      <c r="Q45" s="96">
        <v>50.6</v>
      </c>
      <c r="R45" s="96">
        <v>57.3</v>
      </c>
      <c r="S45" s="96">
        <v>39</v>
      </c>
      <c r="T45" s="96">
        <v>90.7</v>
      </c>
      <c r="U45" s="96">
        <v>68</v>
      </c>
      <c r="V45" s="96">
        <v>57</v>
      </c>
      <c r="W45" s="96">
        <v>0</v>
      </c>
      <c r="X45" s="81">
        <v>1</v>
      </c>
      <c r="AK45" s="86"/>
    </row>
    <row r="46" spans="1:65" x14ac:dyDescent="0.3">
      <c r="A46" s="29" t="s">
        <v>69</v>
      </c>
      <c r="B46">
        <v>40</v>
      </c>
      <c r="C46" s="26">
        <v>43980</v>
      </c>
      <c r="D46">
        <v>40</v>
      </c>
      <c r="E46" s="4" t="s">
        <v>52</v>
      </c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117">
        <v>35</v>
      </c>
      <c r="Z46" s="117">
        <v>49</v>
      </c>
      <c r="AA46" s="117">
        <v>58</v>
      </c>
      <c r="AB46" s="117">
        <v>55</v>
      </c>
      <c r="AC46" s="117">
        <v>49</v>
      </c>
      <c r="AD46" s="117">
        <v>24</v>
      </c>
      <c r="AE46" s="117">
        <v>46</v>
      </c>
      <c r="AF46" s="117">
        <v>41</v>
      </c>
      <c r="AG46" s="117">
        <v>0</v>
      </c>
      <c r="AH46">
        <v>0</v>
      </c>
      <c r="AI46" t="s">
        <v>203</v>
      </c>
      <c r="AJ46" s="116" t="s">
        <v>204</v>
      </c>
      <c r="AK46" s="86" t="s">
        <v>177</v>
      </c>
    </row>
    <row r="47" spans="1:65" x14ac:dyDescent="0.3">
      <c r="A47" s="29" t="s">
        <v>69</v>
      </c>
      <c r="B47">
        <v>40</v>
      </c>
      <c r="C47" s="26">
        <v>43980</v>
      </c>
      <c r="D47">
        <v>40</v>
      </c>
      <c r="E47" s="4" t="s">
        <v>52</v>
      </c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117">
        <v>48</v>
      </c>
      <c r="Z47" s="117">
        <v>42</v>
      </c>
      <c r="AA47" s="117">
        <v>64</v>
      </c>
      <c r="AB47" s="117">
        <v>77</v>
      </c>
      <c r="AC47" s="117">
        <v>35</v>
      </c>
      <c r="AD47" s="117">
        <v>79</v>
      </c>
      <c r="AE47" s="117">
        <v>54</v>
      </c>
      <c r="AF47" s="117">
        <v>53</v>
      </c>
      <c r="AG47" s="117">
        <v>0</v>
      </c>
      <c r="AH47">
        <v>0</v>
      </c>
      <c r="AI47" t="s">
        <v>203</v>
      </c>
      <c r="AJ47" s="116" t="s">
        <v>205</v>
      </c>
      <c r="AK47" s="86" t="s">
        <v>177</v>
      </c>
    </row>
    <row r="48" spans="1:65" x14ac:dyDescent="0.3">
      <c r="A48" s="29" t="s">
        <v>185</v>
      </c>
      <c r="B48">
        <v>57</v>
      </c>
      <c r="C48" s="26">
        <v>43984</v>
      </c>
      <c r="D48">
        <v>42</v>
      </c>
      <c r="E48" s="4" t="s">
        <v>52</v>
      </c>
      <c r="M48" s="110" t="s">
        <v>59</v>
      </c>
      <c r="N48" s="81" t="s">
        <v>53</v>
      </c>
      <c r="O48" s="81">
        <v>363</v>
      </c>
      <c r="P48" s="81">
        <v>453</v>
      </c>
      <c r="Q48" s="81">
        <v>589</v>
      </c>
      <c r="R48" s="81">
        <v>736</v>
      </c>
      <c r="S48" s="81">
        <v>153</v>
      </c>
      <c r="T48" s="81">
        <v>743</v>
      </c>
      <c r="U48" s="81">
        <v>212</v>
      </c>
      <c r="V48" s="81">
        <v>339</v>
      </c>
      <c r="W48" s="81">
        <v>1</v>
      </c>
      <c r="X48" s="81">
        <v>1</v>
      </c>
      <c r="Y48" s="105">
        <v>747</v>
      </c>
      <c r="Z48" s="105">
        <v>1667</v>
      </c>
      <c r="AA48" s="105">
        <v>683</v>
      </c>
      <c r="AB48" s="105">
        <v>5220</v>
      </c>
      <c r="AC48" s="105">
        <v>24812</v>
      </c>
      <c r="AD48" s="105">
        <v>796</v>
      </c>
      <c r="AE48" s="105">
        <v>1537</v>
      </c>
      <c r="AF48" s="105">
        <v>1185</v>
      </c>
      <c r="AG48" s="19">
        <v>1</v>
      </c>
      <c r="AH48" s="19">
        <v>0</v>
      </c>
      <c r="AI48" s="19" t="s">
        <v>207</v>
      </c>
      <c r="AJ48" s="91" t="s">
        <v>213</v>
      </c>
      <c r="AK48" s="86"/>
    </row>
    <row r="49" spans="1:88" x14ac:dyDescent="0.3">
      <c r="B49" s="81">
        <v>58</v>
      </c>
      <c r="C49" s="109">
        <v>43984</v>
      </c>
      <c r="D49" s="81">
        <v>30</v>
      </c>
      <c r="E49" s="81" t="s">
        <v>52</v>
      </c>
      <c r="F49" s="81">
        <v>180</v>
      </c>
      <c r="G49" s="81">
        <v>66</v>
      </c>
      <c r="H49" s="108">
        <f t="shared" ref="H49" si="2">(G49)/(F49/100)^2</f>
        <v>20.37037037037037</v>
      </c>
      <c r="I49" s="81">
        <v>136</v>
      </c>
      <c r="J49" s="81">
        <v>126</v>
      </c>
      <c r="K49" s="81"/>
      <c r="L49" s="81">
        <v>115</v>
      </c>
      <c r="M49" s="43" t="s">
        <v>59</v>
      </c>
      <c r="N49" s="6" t="s">
        <v>53</v>
      </c>
      <c r="O49" s="6">
        <v>439</v>
      </c>
      <c r="P49" s="6">
        <v>247</v>
      </c>
      <c r="Q49" s="6">
        <v>445</v>
      </c>
      <c r="R49" s="6">
        <v>341</v>
      </c>
      <c r="S49" s="6">
        <v>274</v>
      </c>
      <c r="T49" s="6">
        <v>321</v>
      </c>
      <c r="U49" s="6">
        <v>374</v>
      </c>
      <c r="V49" s="6">
        <v>334</v>
      </c>
      <c r="W49" s="21">
        <v>1</v>
      </c>
      <c r="X49" s="21">
        <v>0</v>
      </c>
      <c r="Y49" s="105">
        <v>3018</v>
      </c>
      <c r="Z49" s="105">
        <v>4146</v>
      </c>
      <c r="AA49" s="105">
        <v>10045</v>
      </c>
      <c r="AB49" s="105">
        <v>6932</v>
      </c>
      <c r="AC49" s="105">
        <v>3445</v>
      </c>
      <c r="AD49" s="105">
        <v>5690</v>
      </c>
      <c r="AE49" s="105">
        <v>10119</v>
      </c>
      <c r="AF49" s="105">
        <f>7/(1/AE49+1/AD49+1/AC49+1/AB49+1/AA49+1/Z49+1/Y49)</f>
        <v>5068.0611521060482</v>
      </c>
      <c r="AG49" s="105">
        <v>1</v>
      </c>
      <c r="AH49" s="105">
        <v>0</v>
      </c>
      <c r="AI49" s="105" t="s">
        <v>157</v>
      </c>
      <c r="AJ49" s="107" t="s">
        <v>210</v>
      </c>
      <c r="AK49" s="10"/>
      <c r="AL49" s="105"/>
      <c r="AM49" s="105"/>
      <c r="AN49" s="107"/>
      <c r="AO49" s="10"/>
      <c r="AP49" s="10"/>
      <c r="AQ49" s="19"/>
      <c r="AR49" s="19"/>
      <c r="AS49" s="64"/>
      <c r="AT49" s="19"/>
      <c r="AU49" s="19"/>
      <c r="AV49" s="22"/>
      <c r="AW49" s="23"/>
      <c r="AX49" s="23"/>
      <c r="AY49" s="23"/>
      <c r="AZ49" s="23"/>
      <c r="BA49" s="10"/>
      <c r="BB49" s="8"/>
      <c r="BC49" s="8"/>
      <c r="BD49" s="9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9"/>
      <c r="BT49" s="9"/>
      <c r="BU49" s="100"/>
      <c r="BV49" s="82"/>
      <c r="BW49" s="82"/>
      <c r="BX49" s="82"/>
      <c r="BY49" s="82"/>
      <c r="BZ49" s="82"/>
      <c r="CA49" s="82"/>
      <c r="CB49" s="82"/>
      <c r="CC49" s="82"/>
      <c r="CD49" s="88"/>
      <c r="CE49" s="82"/>
      <c r="CF49" s="82"/>
      <c r="CG49" s="82"/>
      <c r="CH49" s="82"/>
      <c r="CI49" s="82"/>
      <c r="CJ49" s="9"/>
    </row>
    <row r="50" spans="1:88" x14ac:dyDescent="0.3">
      <c r="A50" s="29" t="s">
        <v>215</v>
      </c>
      <c r="B50">
        <v>59</v>
      </c>
      <c r="C50" s="26">
        <v>43984</v>
      </c>
      <c r="E50" s="4" t="s">
        <v>52</v>
      </c>
      <c r="M50" s="110" t="s">
        <v>87</v>
      </c>
      <c r="N50" s="81" t="s">
        <v>53</v>
      </c>
      <c r="O50" s="81">
        <v>181</v>
      </c>
      <c r="P50" s="81">
        <v>44</v>
      </c>
      <c r="Q50" s="81">
        <v>59</v>
      </c>
      <c r="R50" s="81">
        <v>109</v>
      </c>
      <c r="S50" s="81">
        <v>22.3</v>
      </c>
      <c r="T50" s="81">
        <v>69.8</v>
      </c>
      <c r="U50" s="81">
        <v>141</v>
      </c>
      <c r="V50" s="81">
        <v>58</v>
      </c>
      <c r="W50" s="81">
        <v>0</v>
      </c>
      <c r="X50" s="81">
        <v>0</v>
      </c>
      <c r="Y50" s="105"/>
      <c r="Z50" s="105"/>
      <c r="AA50" s="105"/>
      <c r="AB50" s="105"/>
      <c r="AC50" s="105"/>
      <c r="AD50" s="105"/>
      <c r="AE50" s="105"/>
      <c r="AF50" s="105"/>
      <c r="AK50" s="86"/>
    </row>
    <row r="51" spans="1:88" x14ac:dyDescent="0.3">
      <c r="A51" s="29" t="s">
        <v>221</v>
      </c>
      <c r="B51" s="81">
        <v>55</v>
      </c>
      <c r="C51" s="109">
        <v>43983</v>
      </c>
      <c r="D51" s="81">
        <v>59</v>
      </c>
      <c r="E51" s="81" t="s">
        <v>58</v>
      </c>
      <c r="F51" s="81">
        <v>157</v>
      </c>
      <c r="G51" s="81">
        <v>57</v>
      </c>
      <c r="H51" s="108">
        <f>(G51)/(F51/100)^2</f>
        <v>23.124670372023203</v>
      </c>
      <c r="I51" s="81">
        <v>131</v>
      </c>
      <c r="J51" s="81">
        <v>116</v>
      </c>
      <c r="K51" s="81">
        <v>3</v>
      </c>
      <c r="L51" s="81">
        <v>101</v>
      </c>
      <c r="M51" s="43" t="s">
        <v>59</v>
      </c>
      <c r="N51" s="6" t="s">
        <v>53</v>
      </c>
      <c r="O51" s="6">
        <v>787</v>
      </c>
      <c r="P51" s="6">
        <v>196</v>
      </c>
      <c r="Q51" s="6">
        <v>478</v>
      </c>
      <c r="R51" s="6">
        <v>495</v>
      </c>
      <c r="S51" s="6">
        <v>121</v>
      </c>
      <c r="T51" s="6">
        <v>343</v>
      </c>
      <c r="U51" s="6">
        <v>240</v>
      </c>
      <c r="V51" s="6">
        <v>271</v>
      </c>
      <c r="W51" s="21">
        <v>1</v>
      </c>
      <c r="X51" s="21">
        <v>0</v>
      </c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7"/>
      <c r="AO51" s="10"/>
      <c r="AP51" s="10"/>
      <c r="AQ51" s="19"/>
      <c r="AR51" s="19"/>
      <c r="AS51" s="64"/>
      <c r="AT51" s="19"/>
      <c r="AU51" s="19"/>
      <c r="AV51" s="22"/>
      <c r="AW51" s="23"/>
      <c r="AX51" s="23"/>
      <c r="AY51" s="23"/>
      <c r="AZ51" s="23"/>
      <c r="BA51" s="10"/>
      <c r="BB51" s="8"/>
      <c r="BC51" s="8"/>
      <c r="BD51" s="9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8"/>
      <c r="BR51" s="8"/>
      <c r="BS51" s="9"/>
      <c r="BT51" s="9"/>
      <c r="BU51" s="100"/>
      <c r="BV51" s="82"/>
      <c r="BW51" s="82"/>
      <c r="BX51" s="82"/>
      <c r="BY51" s="82"/>
      <c r="BZ51" s="82"/>
      <c r="CA51" s="82"/>
      <c r="CB51" s="82"/>
      <c r="CC51" s="82"/>
      <c r="CD51" s="88"/>
      <c r="CE51" s="82"/>
      <c r="CF51" s="82"/>
      <c r="CG51" s="82"/>
      <c r="CH51" s="82"/>
      <c r="CI51" s="82"/>
      <c r="CJ51" s="9"/>
    </row>
    <row r="52" spans="1:88" x14ac:dyDescent="0.3">
      <c r="A52" s="29" t="s">
        <v>226</v>
      </c>
      <c r="B52">
        <v>61</v>
      </c>
      <c r="C52" s="26">
        <v>43990</v>
      </c>
      <c r="D52">
        <v>50</v>
      </c>
      <c r="E52" s="4" t="s">
        <v>58</v>
      </c>
      <c r="F52">
        <v>155</v>
      </c>
      <c r="G52">
        <v>67.5</v>
      </c>
      <c r="H52" s="108">
        <f>(G52)/(F52/100)^2</f>
        <v>28.095733610822055</v>
      </c>
      <c r="I52">
        <v>138</v>
      </c>
      <c r="J52">
        <v>106</v>
      </c>
      <c r="L52">
        <v>94</v>
      </c>
      <c r="M52" s="110" t="s">
        <v>227</v>
      </c>
      <c r="N52" s="81" t="s">
        <v>53</v>
      </c>
      <c r="O52" s="81">
        <v>491</v>
      </c>
      <c r="P52" s="81">
        <v>142</v>
      </c>
      <c r="Q52" s="96">
        <v>84.7</v>
      </c>
      <c r="R52" s="81">
        <v>101</v>
      </c>
      <c r="S52" s="81">
        <v>147</v>
      </c>
      <c r="T52" s="96">
        <v>66</v>
      </c>
      <c r="U52" s="96">
        <v>95.1</v>
      </c>
      <c r="V52" s="81">
        <v>111</v>
      </c>
      <c r="W52" s="81">
        <v>1</v>
      </c>
      <c r="X52" s="81">
        <v>0</v>
      </c>
      <c r="Y52" s="105">
        <v>1591</v>
      </c>
      <c r="Z52" s="105">
        <v>1467</v>
      </c>
      <c r="AA52" s="105">
        <v>1560</v>
      </c>
      <c r="AB52" s="105">
        <v>1404</v>
      </c>
      <c r="AC52" s="105">
        <v>965</v>
      </c>
      <c r="AD52" s="105">
        <v>1722</v>
      </c>
      <c r="AE52" s="105">
        <v>2865</v>
      </c>
      <c r="AF52" s="105">
        <v>1518</v>
      </c>
      <c r="AG52" s="105">
        <v>1</v>
      </c>
      <c r="AH52" s="105">
        <v>0</v>
      </c>
      <c r="AI52" t="s">
        <v>228</v>
      </c>
      <c r="AJ52" s="91" t="s">
        <v>229</v>
      </c>
      <c r="AK52" s="86" t="s">
        <v>230</v>
      </c>
    </row>
    <row r="53" spans="1:88" x14ac:dyDescent="0.3">
      <c r="A53" s="29" t="s">
        <v>130</v>
      </c>
      <c r="B53" s="81">
        <v>27</v>
      </c>
      <c r="C53" s="26">
        <v>43999</v>
      </c>
      <c r="E53" s="81" t="s">
        <v>52</v>
      </c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122">
        <v>8858</v>
      </c>
      <c r="Z53" s="122">
        <v>28508</v>
      </c>
      <c r="AA53" s="122">
        <v>7773</v>
      </c>
      <c r="AB53" s="122">
        <v>7818</v>
      </c>
      <c r="AC53" s="122">
        <v>1344</v>
      </c>
      <c r="AD53" s="122">
        <v>13188</v>
      </c>
      <c r="AE53" s="122">
        <v>39143</v>
      </c>
      <c r="AF53" s="122">
        <v>5601</v>
      </c>
      <c r="AG53" s="122">
        <v>1</v>
      </c>
      <c r="AH53" s="122">
        <v>0</v>
      </c>
      <c r="AI53" s="87" t="s">
        <v>231</v>
      </c>
      <c r="AJ53" s="91" t="s">
        <v>237</v>
      </c>
      <c r="AK53" s="86"/>
    </row>
    <row r="54" spans="1:88" x14ac:dyDescent="0.3">
      <c r="A54" s="29" t="s">
        <v>69</v>
      </c>
      <c r="B54">
        <v>23</v>
      </c>
      <c r="C54" s="26">
        <v>43999</v>
      </c>
      <c r="E54" t="s">
        <v>52</v>
      </c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122">
        <v>25734</v>
      </c>
      <c r="Z54" s="122">
        <v>33440</v>
      </c>
      <c r="AA54" s="122">
        <v>23801</v>
      </c>
      <c r="AB54" s="122">
        <v>13092</v>
      </c>
      <c r="AC54" s="122">
        <v>2203</v>
      </c>
      <c r="AD54" s="122">
        <v>12382</v>
      </c>
      <c r="AE54" s="122">
        <v>8750</v>
      </c>
      <c r="AF54" s="122">
        <v>8372</v>
      </c>
      <c r="AG54" s="122">
        <v>1</v>
      </c>
      <c r="AH54" s="122">
        <v>0</v>
      </c>
      <c r="AI54" s="87" t="s">
        <v>235</v>
      </c>
      <c r="AJ54" s="91" t="s">
        <v>237</v>
      </c>
      <c r="AK54" s="86"/>
    </row>
    <row r="55" spans="1:88" x14ac:dyDescent="0.3">
      <c r="A55" s="29" t="s">
        <v>185</v>
      </c>
      <c r="B55">
        <v>1</v>
      </c>
      <c r="C55" s="26">
        <v>43999</v>
      </c>
      <c r="D55">
        <v>40</v>
      </c>
      <c r="E55" t="s">
        <v>52</v>
      </c>
      <c r="X55" s="104"/>
      <c r="Y55" s="123">
        <v>244.15</v>
      </c>
      <c r="Z55" s="123">
        <v>238</v>
      </c>
      <c r="AA55" s="123">
        <v>301</v>
      </c>
      <c r="AB55" s="123">
        <v>1180</v>
      </c>
      <c r="AC55" s="123">
        <v>891</v>
      </c>
      <c r="AD55" s="123">
        <v>367</v>
      </c>
      <c r="AE55" s="123">
        <v>639</v>
      </c>
      <c r="AF55" s="123">
        <v>392</v>
      </c>
      <c r="AG55" s="123">
        <v>1</v>
      </c>
      <c r="AH55" s="123">
        <v>0</v>
      </c>
      <c r="AI55" s="123" t="s">
        <v>231</v>
      </c>
      <c r="AJ55" s="104" t="s">
        <v>233</v>
      </c>
      <c r="AK55" s="106" t="s">
        <v>236</v>
      </c>
      <c r="AL55" s="104"/>
    </row>
    <row r="56" spans="1:88" x14ac:dyDescent="0.3">
      <c r="A56" s="29" t="s">
        <v>239</v>
      </c>
      <c r="B56">
        <v>17</v>
      </c>
      <c r="C56" s="26">
        <v>44000</v>
      </c>
      <c r="D56">
        <v>46</v>
      </c>
      <c r="E56" t="s">
        <v>52</v>
      </c>
      <c r="Y56" s="123">
        <v>4466</v>
      </c>
      <c r="Z56" s="123">
        <v>1936</v>
      </c>
      <c r="AA56" s="123">
        <v>2927</v>
      </c>
      <c r="AB56" s="123">
        <v>20615</v>
      </c>
      <c r="AC56" s="123">
        <v>92.9</v>
      </c>
      <c r="AD56" s="123">
        <v>58.2</v>
      </c>
      <c r="AE56" s="123">
        <v>413</v>
      </c>
      <c r="AF56" s="123">
        <v>222</v>
      </c>
      <c r="AG56" s="123">
        <v>1</v>
      </c>
      <c r="AH56" s="123">
        <v>0</v>
      </c>
      <c r="AI56" t="s">
        <v>231</v>
      </c>
      <c r="AJ56" s="91" t="s">
        <v>240</v>
      </c>
      <c r="AK56" s="86"/>
    </row>
    <row r="57" spans="1:88" x14ac:dyDescent="0.3">
      <c r="A57" s="29" t="s">
        <v>241</v>
      </c>
      <c r="B57">
        <v>24</v>
      </c>
      <c r="C57" s="26">
        <v>44000</v>
      </c>
      <c r="D57">
        <v>36</v>
      </c>
      <c r="E57" t="s">
        <v>52</v>
      </c>
      <c r="Y57" s="123">
        <v>2293</v>
      </c>
      <c r="Z57" s="123">
        <v>3101</v>
      </c>
      <c r="AA57" s="123">
        <v>2558</v>
      </c>
      <c r="AB57" s="123">
        <v>4121</v>
      </c>
      <c r="AC57" s="123">
        <v>395</v>
      </c>
      <c r="AD57" s="123">
        <v>1925</v>
      </c>
      <c r="AE57" s="123">
        <v>1635</v>
      </c>
      <c r="AF57" s="123">
        <v>1385</v>
      </c>
      <c r="AG57" s="123">
        <v>1</v>
      </c>
      <c r="AH57" s="123">
        <v>1</v>
      </c>
      <c r="AI57" t="s">
        <v>207</v>
      </c>
      <c r="AJ57" s="91" t="s">
        <v>242</v>
      </c>
      <c r="AK57" s="86" t="s">
        <v>243</v>
      </c>
    </row>
    <row r="58" spans="1:88" x14ac:dyDescent="0.3">
      <c r="A58" s="29" t="s">
        <v>197</v>
      </c>
      <c r="B58">
        <v>49</v>
      </c>
      <c r="C58" s="26">
        <v>44001</v>
      </c>
      <c r="D58">
        <v>31</v>
      </c>
      <c r="E58" t="s">
        <v>58</v>
      </c>
      <c r="Y58" s="124">
        <v>21</v>
      </c>
      <c r="Z58" s="124">
        <v>24</v>
      </c>
      <c r="AA58" s="124">
        <v>6.5</v>
      </c>
      <c r="AB58" s="125">
        <v>29</v>
      </c>
      <c r="AC58" s="125">
        <v>92.4</v>
      </c>
      <c r="AD58" s="125">
        <v>7.4</v>
      </c>
      <c r="AE58" s="125">
        <v>218</v>
      </c>
      <c r="AF58" s="125">
        <v>16</v>
      </c>
      <c r="AG58" s="125">
        <v>0</v>
      </c>
      <c r="AH58" s="123">
        <v>0</v>
      </c>
      <c r="AI58" s="126" t="s">
        <v>245</v>
      </c>
      <c r="AK58" s="86"/>
    </row>
    <row r="59" spans="1:88" x14ac:dyDescent="0.3">
      <c r="A59" s="29" t="s">
        <v>247</v>
      </c>
      <c r="B59">
        <v>63</v>
      </c>
      <c r="C59" s="26" t="s">
        <v>248</v>
      </c>
      <c r="D59">
        <v>46</v>
      </c>
      <c r="E59" t="s">
        <v>52</v>
      </c>
      <c r="M59" s="110" t="s">
        <v>87</v>
      </c>
      <c r="N59" t="s">
        <v>53</v>
      </c>
      <c r="O59">
        <v>103.45</v>
      </c>
      <c r="P59">
        <v>130.6</v>
      </c>
      <c r="Q59" s="117">
        <v>93.24</v>
      </c>
      <c r="R59" s="117">
        <v>26.14</v>
      </c>
      <c r="S59">
        <v>215.67</v>
      </c>
      <c r="T59" s="117">
        <v>67.900000000000006</v>
      </c>
      <c r="U59" s="117">
        <v>86.99</v>
      </c>
      <c r="V59" s="117">
        <v>72.05</v>
      </c>
      <c r="W59">
        <v>0</v>
      </c>
      <c r="X59">
        <v>0</v>
      </c>
      <c r="AK59" s="86"/>
    </row>
    <row r="60" spans="1:88" x14ac:dyDescent="0.3">
      <c r="A60" s="29" t="s">
        <v>250</v>
      </c>
      <c r="B60">
        <v>64</v>
      </c>
      <c r="C60" s="26">
        <v>44001</v>
      </c>
      <c r="D60">
        <v>44</v>
      </c>
      <c r="E60" t="s">
        <v>58</v>
      </c>
      <c r="M60" s="110" t="s">
        <v>251</v>
      </c>
      <c r="N60" t="s">
        <v>53</v>
      </c>
      <c r="O60">
        <v>1032.96</v>
      </c>
      <c r="P60">
        <v>442.18</v>
      </c>
      <c r="Q60">
        <v>683.65</v>
      </c>
      <c r="R60">
        <v>608.86</v>
      </c>
      <c r="S60">
        <v>464.54</v>
      </c>
      <c r="T60">
        <v>536.9</v>
      </c>
      <c r="U60">
        <v>842.48</v>
      </c>
      <c r="V60">
        <v>606.70000000000005</v>
      </c>
      <c r="W60">
        <v>1</v>
      </c>
      <c r="X60">
        <v>1</v>
      </c>
      <c r="AK60" s="86"/>
    </row>
    <row r="61" spans="1:88" x14ac:dyDescent="0.3">
      <c r="A61" s="29" t="s">
        <v>253</v>
      </c>
      <c r="B61">
        <v>66</v>
      </c>
      <c r="C61" s="26">
        <v>44001</v>
      </c>
      <c r="D61">
        <v>63</v>
      </c>
      <c r="E61" t="s">
        <v>52</v>
      </c>
      <c r="M61" s="110" t="s">
        <v>59</v>
      </c>
      <c r="N61" t="s">
        <v>53</v>
      </c>
      <c r="O61">
        <v>513.16</v>
      </c>
      <c r="P61">
        <v>145.87</v>
      </c>
      <c r="Q61">
        <v>258.83</v>
      </c>
      <c r="R61">
        <v>287.72000000000003</v>
      </c>
      <c r="S61">
        <v>202.87</v>
      </c>
      <c r="T61">
        <v>121.15</v>
      </c>
      <c r="U61">
        <v>222</v>
      </c>
      <c r="V61">
        <v>201</v>
      </c>
      <c r="W61">
        <v>1</v>
      </c>
      <c r="X61">
        <v>1</v>
      </c>
      <c r="AK61" s="86"/>
    </row>
    <row r="62" spans="1:88" x14ac:dyDescent="0.3">
      <c r="A62" s="29" t="s">
        <v>64</v>
      </c>
      <c r="B62" t="s">
        <v>129</v>
      </c>
      <c r="C62" s="26">
        <v>43987</v>
      </c>
      <c r="D62" t="s">
        <v>129</v>
      </c>
      <c r="E62" t="s">
        <v>129</v>
      </c>
      <c r="Y62" s="105">
        <v>16162</v>
      </c>
      <c r="Z62" s="105">
        <v>36060</v>
      </c>
      <c r="AA62" s="105">
        <v>9841</v>
      </c>
      <c r="AB62" s="105">
        <v>2246</v>
      </c>
      <c r="AC62" s="105">
        <v>2157</v>
      </c>
      <c r="AD62" s="105">
        <v>11556</v>
      </c>
      <c r="AE62" s="105">
        <v>28326</v>
      </c>
      <c r="AF62" s="105">
        <v>5728</v>
      </c>
      <c r="AG62" s="105">
        <v>1</v>
      </c>
      <c r="AH62" s="105">
        <v>0</v>
      </c>
      <c r="AI62" s="105" t="s">
        <v>157</v>
      </c>
      <c r="AJ62" s="105" t="s">
        <v>222</v>
      </c>
      <c r="AK62" s="107" t="s">
        <v>254</v>
      </c>
      <c r="AL62" s="86" t="s">
        <v>157</v>
      </c>
      <c r="AM62" s="136">
        <v>16162</v>
      </c>
      <c r="AN62" s="136">
        <v>36060</v>
      </c>
      <c r="AO62" s="136">
        <v>9841</v>
      </c>
      <c r="AP62" s="136">
        <v>2246</v>
      </c>
      <c r="AQ62" s="136">
        <v>2157</v>
      </c>
      <c r="AR62" s="136">
        <v>11556</v>
      </c>
      <c r="AS62" s="136">
        <v>28326</v>
      </c>
      <c r="AT62" s="136">
        <v>5728</v>
      </c>
      <c r="AU62" s="136">
        <v>1</v>
      </c>
      <c r="AV62" s="136">
        <v>0</v>
      </c>
      <c r="AW62" s="136" t="s">
        <v>52</v>
      </c>
      <c r="AX62" s="136" t="s">
        <v>222</v>
      </c>
      <c r="AY62" s="137">
        <v>4</v>
      </c>
      <c r="AZ62" s="137">
        <v>5</v>
      </c>
      <c r="BA62" s="86" t="s">
        <v>255</v>
      </c>
    </row>
    <row r="63" spans="1:88" x14ac:dyDescent="0.3">
      <c r="A63" s="29" t="s">
        <v>124</v>
      </c>
      <c r="B63">
        <v>22</v>
      </c>
      <c r="C63" s="26">
        <v>44004</v>
      </c>
      <c r="D63">
        <v>34</v>
      </c>
      <c r="E63" t="s">
        <v>58</v>
      </c>
      <c r="F63" t="s">
        <v>262</v>
      </c>
      <c r="G63">
        <v>7796</v>
      </c>
      <c r="H63">
        <v>13864</v>
      </c>
      <c r="I63">
        <v>5402</v>
      </c>
      <c r="J63">
        <v>4439</v>
      </c>
      <c r="K63">
        <v>1163</v>
      </c>
      <c r="L63">
        <v>51</v>
      </c>
      <c r="M63" s="110" t="s">
        <v>265</v>
      </c>
      <c r="N63">
        <v>329</v>
      </c>
      <c r="O63">
        <v>1</v>
      </c>
      <c r="P63">
        <v>1</v>
      </c>
      <c r="Q63" t="s">
        <v>263</v>
      </c>
      <c r="AK63" s="86"/>
    </row>
    <row r="64" spans="1:88" x14ac:dyDescent="0.3">
      <c r="A64" s="29" t="s">
        <v>124</v>
      </c>
      <c r="B64">
        <v>22</v>
      </c>
      <c r="C64" s="26">
        <v>44004</v>
      </c>
      <c r="D64">
        <v>34</v>
      </c>
      <c r="E64" t="s">
        <v>58</v>
      </c>
      <c r="F64" t="s">
        <v>264</v>
      </c>
      <c r="G64">
        <v>35284</v>
      </c>
      <c r="H64">
        <v>8194</v>
      </c>
      <c r="I64">
        <v>7749</v>
      </c>
      <c r="J64">
        <v>14400</v>
      </c>
      <c r="K64">
        <v>2085</v>
      </c>
      <c r="L64">
        <v>30413</v>
      </c>
      <c r="M64" s="110" t="s">
        <v>266</v>
      </c>
      <c r="N64">
        <v>7366</v>
      </c>
      <c r="O64">
        <v>1</v>
      </c>
      <c r="P64">
        <v>1</v>
      </c>
      <c r="Q64" t="s">
        <v>267</v>
      </c>
      <c r="AK64" s="86"/>
    </row>
    <row r="65" spans="1:37" x14ac:dyDescent="0.3">
      <c r="A65" s="29" t="s">
        <v>124</v>
      </c>
      <c r="B65">
        <v>22</v>
      </c>
      <c r="C65" s="26">
        <v>44004</v>
      </c>
      <c r="D65">
        <v>34</v>
      </c>
      <c r="E65" t="s">
        <v>58</v>
      </c>
      <c r="F65" t="s">
        <v>268</v>
      </c>
      <c r="G65" s="134">
        <v>38051</v>
      </c>
      <c r="H65" s="134">
        <v>7434.99</v>
      </c>
      <c r="I65" s="134">
        <v>20168</v>
      </c>
      <c r="J65" s="134">
        <v>42246</v>
      </c>
      <c r="K65" s="134">
        <v>3796</v>
      </c>
      <c r="L65" s="135">
        <v>38.32</v>
      </c>
      <c r="M65" s="134">
        <v>12771</v>
      </c>
      <c r="N65" s="134">
        <v>262.44</v>
      </c>
      <c r="O65">
        <v>1</v>
      </c>
      <c r="P65">
        <v>0</v>
      </c>
      <c r="Q65" t="s">
        <v>269</v>
      </c>
      <c r="AK65" s="86"/>
    </row>
    <row r="66" spans="1:37" x14ac:dyDescent="0.3">
      <c r="A66" s="29" t="s">
        <v>202</v>
      </c>
      <c r="B66">
        <v>51</v>
      </c>
      <c r="C66" s="26">
        <v>44004</v>
      </c>
      <c r="D66">
        <v>34</v>
      </c>
      <c r="E66" t="s">
        <v>52</v>
      </c>
      <c r="F66" t="s">
        <v>245</v>
      </c>
      <c r="G66" s="117">
        <v>97</v>
      </c>
      <c r="H66">
        <v>200</v>
      </c>
      <c r="I66" s="117">
        <v>14.7</v>
      </c>
      <c r="J66">
        <v>130.4</v>
      </c>
      <c r="K66">
        <v>203</v>
      </c>
      <c r="L66">
        <v>221</v>
      </c>
      <c r="M66" s="110" t="s">
        <v>270</v>
      </c>
      <c r="N66" s="117">
        <v>68.599999999999994</v>
      </c>
      <c r="O66">
        <v>0</v>
      </c>
      <c r="P66">
        <v>1</v>
      </c>
      <c r="Q66" t="s">
        <v>271</v>
      </c>
      <c r="AK66" s="86"/>
    </row>
    <row r="67" spans="1:37" x14ac:dyDescent="0.3">
      <c r="A67" s="29" t="s">
        <v>280</v>
      </c>
      <c r="B67">
        <v>50</v>
      </c>
      <c r="C67" s="26">
        <v>44005</v>
      </c>
      <c r="D67">
        <v>26</v>
      </c>
      <c r="E67" t="s">
        <v>58</v>
      </c>
      <c r="F67" t="s">
        <v>245</v>
      </c>
      <c r="G67" s="117">
        <v>69.099999999999994</v>
      </c>
      <c r="H67">
        <v>303</v>
      </c>
      <c r="I67">
        <v>200</v>
      </c>
      <c r="J67" s="117">
        <v>28.1</v>
      </c>
      <c r="K67">
        <v>483</v>
      </c>
      <c r="L67" s="117">
        <v>29.1</v>
      </c>
      <c r="M67" s="110" t="s">
        <v>279</v>
      </c>
      <c r="N67" s="117">
        <v>68.2</v>
      </c>
      <c r="O67">
        <v>0</v>
      </c>
      <c r="P67">
        <v>1</v>
      </c>
      <c r="Q67" t="s">
        <v>281</v>
      </c>
      <c r="AK67" s="86"/>
    </row>
    <row r="68" spans="1:37" x14ac:dyDescent="0.3">
      <c r="A68" s="29" t="s">
        <v>280</v>
      </c>
      <c r="B68">
        <v>50</v>
      </c>
      <c r="C68" s="26">
        <v>44001</v>
      </c>
      <c r="D68">
        <v>26</v>
      </c>
      <c r="E68" t="s">
        <v>58</v>
      </c>
      <c r="F68" t="s">
        <v>245</v>
      </c>
      <c r="G68" s="129">
        <v>6.31</v>
      </c>
      <c r="H68" s="129">
        <v>10.79</v>
      </c>
      <c r="I68" s="129">
        <v>9.02</v>
      </c>
      <c r="J68" s="129">
        <v>14.1</v>
      </c>
      <c r="K68" s="129">
        <v>19.62</v>
      </c>
      <c r="L68" s="129">
        <v>8.3699999999999992</v>
      </c>
      <c r="M68" s="129">
        <v>17.22</v>
      </c>
      <c r="N68" s="130">
        <v>10.58</v>
      </c>
      <c r="O68" s="99">
        <v>0</v>
      </c>
      <c r="P68" s="99">
        <v>0</v>
      </c>
      <c r="AK68" s="86"/>
    </row>
    <row r="69" spans="1:37" x14ac:dyDescent="0.3">
      <c r="A69" s="29" t="s">
        <v>57</v>
      </c>
      <c r="B69">
        <v>16</v>
      </c>
      <c r="C69" s="26">
        <v>43946</v>
      </c>
      <c r="E69" t="s">
        <v>52</v>
      </c>
      <c r="F69" t="s">
        <v>283</v>
      </c>
      <c r="G69">
        <v>196</v>
      </c>
      <c r="H69">
        <v>118</v>
      </c>
      <c r="I69" s="117">
        <v>93</v>
      </c>
      <c r="J69">
        <v>127</v>
      </c>
      <c r="K69" s="117">
        <v>83</v>
      </c>
      <c r="L69" s="117">
        <v>92</v>
      </c>
      <c r="M69" s="144">
        <v>104</v>
      </c>
      <c r="N69">
        <v>108</v>
      </c>
      <c r="O69">
        <v>0</v>
      </c>
      <c r="P69">
        <v>0</v>
      </c>
      <c r="Q69" t="s">
        <v>284</v>
      </c>
      <c r="AK69" s="86"/>
    </row>
    <row r="70" spans="1:37" x14ac:dyDescent="0.3">
      <c r="A70" s="29" t="s">
        <v>69</v>
      </c>
      <c r="B70">
        <v>23</v>
      </c>
      <c r="C70" s="26">
        <v>43946</v>
      </c>
      <c r="D70">
        <v>40</v>
      </c>
      <c r="E70" t="s">
        <v>52</v>
      </c>
      <c r="F70" t="s">
        <v>283</v>
      </c>
      <c r="G70">
        <v>43351</v>
      </c>
      <c r="H70">
        <v>14444</v>
      </c>
      <c r="I70" s="117">
        <v>3</v>
      </c>
      <c r="J70">
        <v>193</v>
      </c>
      <c r="K70">
        <v>2133</v>
      </c>
      <c r="L70">
        <v>1570</v>
      </c>
      <c r="M70" s="144">
        <v>1036</v>
      </c>
      <c r="N70" s="117">
        <v>21</v>
      </c>
      <c r="O70">
        <v>0</v>
      </c>
      <c r="P70">
        <v>0</v>
      </c>
      <c r="Q70" t="s">
        <v>285</v>
      </c>
      <c r="AK70" s="86"/>
    </row>
    <row r="71" spans="1:37" x14ac:dyDescent="0.3">
      <c r="A71" s="29" t="s">
        <v>293</v>
      </c>
      <c r="B71" t="s">
        <v>294</v>
      </c>
      <c r="C71" s="26">
        <v>44006</v>
      </c>
      <c r="E71" t="s">
        <v>58</v>
      </c>
      <c r="F71" t="s">
        <v>235</v>
      </c>
      <c r="G71">
        <v>5896</v>
      </c>
      <c r="H71">
        <v>4141</v>
      </c>
      <c r="I71" s="126">
        <v>3910</v>
      </c>
      <c r="J71" s="126">
        <v>6716</v>
      </c>
      <c r="K71" s="126">
        <v>722</v>
      </c>
      <c r="L71" s="126">
        <v>324</v>
      </c>
      <c r="M71" s="126">
        <v>12944</v>
      </c>
      <c r="N71" s="110" t="s">
        <v>295</v>
      </c>
      <c r="O71" s="126">
        <v>1</v>
      </c>
      <c r="P71" s="126">
        <v>0</v>
      </c>
      <c r="Q71" t="s">
        <v>296</v>
      </c>
      <c r="AK71" s="86"/>
    </row>
    <row r="72" spans="1:37" x14ac:dyDescent="0.3">
      <c r="AK72" s="86"/>
    </row>
    <row r="73" spans="1:37" x14ac:dyDescent="0.3">
      <c r="AK73" s="86"/>
    </row>
    <row r="74" spans="1:37" x14ac:dyDescent="0.3">
      <c r="AK74" s="86"/>
    </row>
    <row r="75" spans="1:37" x14ac:dyDescent="0.3">
      <c r="AK75" s="86"/>
    </row>
    <row r="76" spans="1:37" x14ac:dyDescent="0.3">
      <c r="AK76" s="86"/>
    </row>
    <row r="77" spans="1:37" x14ac:dyDescent="0.3">
      <c r="AK77" s="86"/>
    </row>
    <row r="78" spans="1:37" x14ac:dyDescent="0.3">
      <c r="AK78" s="86"/>
    </row>
    <row r="79" spans="1:37" x14ac:dyDescent="0.3">
      <c r="AK79" s="86"/>
    </row>
    <row r="80" spans="1:37" x14ac:dyDescent="0.3">
      <c r="AK80" s="86"/>
    </row>
    <row r="81" spans="37:37" x14ac:dyDescent="0.3">
      <c r="AK81" s="86"/>
    </row>
    <row r="82" spans="37:37" x14ac:dyDescent="0.3">
      <c r="AK82" s="86"/>
    </row>
    <row r="83" spans="37:37" x14ac:dyDescent="0.3">
      <c r="AK83" s="86"/>
    </row>
    <row r="84" spans="37:37" x14ac:dyDescent="0.3">
      <c r="AK84" s="86"/>
    </row>
    <row r="85" spans="37:37" x14ac:dyDescent="0.3">
      <c r="AK85" s="86"/>
    </row>
    <row r="86" spans="37:37" x14ac:dyDescent="0.3">
      <c r="AK86" s="86"/>
    </row>
    <row r="87" spans="37:37" x14ac:dyDescent="0.3">
      <c r="AK87" s="86"/>
    </row>
    <row r="88" spans="37:37" x14ac:dyDescent="0.3">
      <c r="AK88" s="86"/>
    </row>
    <row r="89" spans="37:37" x14ac:dyDescent="0.3">
      <c r="AK89" s="86"/>
    </row>
    <row r="90" spans="37:37" x14ac:dyDescent="0.3">
      <c r="AK90" s="86"/>
    </row>
    <row r="91" spans="37:37" x14ac:dyDescent="0.3">
      <c r="AK91" s="86"/>
    </row>
    <row r="92" spans="37:37" x14ac:dyDescent="0.3">
      <c r="AK92" s="86"/>
    </row>
    <row r="93" spans="37:37" x14ac:dyDescent="0.3">
      <c r="AK93" s="86"/>
    </row>
    <row r="94" spans="37:37" x14ac:dyDescent="0.3">
      <c r="AK94" s="86"/>
    </row>
    <row r="95" spans="37:37" x14ac:dyDescent="0.3">
      <c r="AK95" s="86"/>
    </row>
    <row r="96" spans="37:37" x14ac:dyDescent="0.3">
      <c r="AK96" s="86"/>
    </row>
    <row r="97" spans="37:37" x14ac:dyDescent="0.3">
      <c r="AK97" s="86"/>
    </row>
    <row r="98" spans="37:37" x14ac:dyDescent="0.3">
      <c r="AK98" s="86"/>
    </row>
    <row r="99" spans="37:37" x14ac:dyDescent="0.3">
      <c r="AK99" s="86"/>
    </row>
    <row r="100" spans="37:37" x14ac:dyDescent="0.3">
      <c r="AK100" s="86"/>
    </row>
    <row r="101" spans="37:37" x14ac:dyDescent="0.3">
      <c r="AK101" s="86"/>
    </row>
    <row r="102" spans="37:37" x14ac:dyDescent="0.3">
      <c r="AK102" s="86"/>
    </row>
    <row r="103" spans="37:37" x14ac:dyDescent="0.3">
      <c r="AK103" s="86"/>
    </row>
    <row r="104" spans="37:37" x14ac:dyDescent="0.3">
      <c r="AK104" s="86"/>
    </row>
    <row r="105" spans="37:37" x14ac:dyDescent="0.3">
      <c r="AK105" s="86"/>
    </row>
    <row r="106" spans="37:37" x14ac:dyDescent="0.3">
      <c r="AK106" s="86"/>
    </row>
    <row r="107" spans="37:37" x14ac:dyDescent="0.3">
      <c r="AK107" s="86"/>
    </row>
    <row r="108" spans="37:37" x14ac:dyDescent="0.3">
      <c r="AK108" s="86"/>
    </row>
    <row r="109" spans="37:37" x14ac:dyDescent="0.3">
      <c r="AK109" s="86"/>
    </row>
    <row r="110" spans="37:37" x14ac:dyDescent="0.3">
      <c r="AK110" s="86"/>
    </row>
    <row r="111" spans="37:37" x14ac:dyDescent="0.3">
      <c r="AK111" s="86"/>
    </row>
    <row r="112" spans="37:37" x14ac:dyDescent="0.3">
      <c r="AK112" s="86"/>
    </row>
    <row r="113" spans="37:37" x14ac:dyDescent="0.3">
      <c r="AK113" s="86"/>
    </row>
    <row r="114" spans="37:37" x14ac:dyDescent="0.3">
      <c r="AK114" s="86"/>
    </row>
    <row r="115" spans="37:37" x14ac:dyDescent="0.3">
      <c r="AK115" s="86"/>
    </row>
    <row r="116" spans="37:37" x14ac:dyDescent="0.3">
      <c r="AK116" s="86"/>
    </row>
    <row r="117" spans="37:37" x14ac:dyDescent="0.3">
      <c r="AK117" s="86"/>
    </row>
    <row r="118" spans="37:37" x14ac:dyDescent="0.3">
      <c r="AK118" s="86"/>
    </row>
    <row r="119" spans="37:37" x14ac:dyDescent="0.3">
      <c r="AK119" s="86"/>
    </row>
    <row r="120" spans="37:37" x14ac:dyDescent="0.3">
      <c r="AK120" s="8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C48-4810-2347-B098-993D3412DABD}">
  <dimension ref="A1:N20"/>
  <sheetViews>
    <sheetView workbookViewId="0">
      <selection activeCell="G2" sqref="G2"/>
    </sheetView>
  </sheetViews>
  <sheetFormatPr defaultColWidth="11" defaultRowHeight="15.6" x14ac:dyDescent="0.3"/>
  <sheetData>
    <row r="1" spans="1:14" x14ac:dyDescent="0.3">
      <c r="A1" t="s">
        <v>36</v>
      </c>
      <c r="B1" t="s">
        <v>158</v>
      </c>
      <c r="E1" t="s">
        <v>159</v>
      </c>
      <c r="F1" t="s">
        <v>160</v>
      </c>
    </row>
    <row r="2" spans="1:14" x14ac:dyDescent="0.3">
      <c r="A2" t="s">
        <v>37</v>
      </c>
      <c r="B2" t="s">
        <v>161</v>
      </c>
      <c r="E2">
        <v>125</v>
      </c>
      <c r="F2">
        <v>71</v>
      </c>
    </row>
    <row r="3" spans="1:14" x14ac:dyDescent="0.3">
      <c r="A3" t="s">
        <v>38</v>
      </c>
      <c r="B3" t="s">
        <v>162</v>
      </c>
      <c r="E3">
        <f>E2/2.2</f>
        <v>56.818181818181813</v>
      </c>
      <c r="F3">
        <f>F2*2.54</f>
        <v>180.34</v>
      </c>
    </row>
    <row r="4" spans="1:14" x14ac:dyDescent="0.3">
      <c r="A4" t="s">
        <v>39</v>
      </c>
      <c r="B4" t="s">
        <v>163</v>
      </c>
    </row>
    <row r="5" spans="1:14" x14ac:dyDescent="0.3">
      <c r="A5" t="s">
        <v>40</v>
      </c>
      <c r="B5" t="s">
        <v>164</v>
      </c>
    </row>
    <row r="6" spans="1:14" x14ac:dyDescent="0.3">
      <c r="A6" t="s">
        <v>41</v>
      </c>
      <c r="B6" t="s">
        <v>165</v>
      </c>
    </row>
    <row r="7" spans="1:14" x14ac:dyDescent="0.3">
      <c r="A7" t="s">
        <v>42</v>
      </c>
      <c r="B7" t="s">
        <v>158</v>
      </c>
    </row>
    <row r="10" spans="1:14" x14ac:dyDescent="0.3">
      <c r="J10" t="s">
        <v>166</v>
      </c>
      <c r="K10" t="s">
        <v>167</v>
      </c>
      <c r="L10" t="s">
        <v>168</v>
      </c>
      <c r="N10" t="s">
        <v>169</v>
      </c>
    </row>
    <row r="11" spans="1:14" x14ac:dyDescent="0.3">
      <c r="J11" s="20">
        <v>1</v>
      </c>
      <c r="K11" s="20">
        <v>5.5</v>
      </c>
      <c r="L11" s="20">
        <v>1</v>
      </c>
      <c r="M11" s="20"/>
      <c r="N11" s="20"/>
    </row>
    <row r="12" spans="1:14" x14ac:dyDescent="0.3">
      <c r="J12" s="20">
        <v>2</v>
      </c>
      <c r="K12" s="20">
        <v>5.3</v>
      </c>
      <c r="L12" s="20">
        <v>1</v>
      </c>
      <c r="M12" s="20"/>
      <c r="N12" s="20" t="s">
        <v>20</v>
      </c>
    </row>
    <row r="13" spans="1:14" x14ac:dyDescent="0.3">
      <c r="J13" s="20">
        <v>3</v>
      </c>
      <c r="K13" s="20">
        <v>10.5</v>
      </c>
      <c r="L13" s="20">
        <v>2</v>
      </c>
      <c r="M13" s="20"/>
      <c r="N13" s="20" t="s">
        <v>20</v>
      </c>
    </row>
    <row r="14" spans="1:14" x14ac:dyDescent="0.3">
      <c r="J14" s="20">
        <v>4</v>
      </c>
      <c r="K14" s="20">
        <v>25</v>
      </c>
      <c r="L14" s="20">
        <v>4</v>
      </c>
      <c r="M14" s="20"/>
      <c r="N14" s="20" t="s">
        <v>20</v>
      </c>
    </row>
    <row r="15" spans="1:14" x14ac:dyDescent="0.3">
      <c r="J15" s="20">
        <v>5</v>
      </c>
      <c r="K15" s="20">
        <v>7.1</v>
      </c>
      <c r="L15" s="20">
        <v>1</v>
      </c>
      <c r="M15" s="20"/>
      <c r="N15" s="20" t="s">
        <v>20</v>
      </c>
    </row>
    <row r="16" spans="1:14" x14ac:dyDescent="0.3">
      <c r="J16">
        <v>6</v>
      </c>
      <c r="K16">
        <v>5.7</v>
      </c>
      <c r="L16">
        <v>1</v>
      </c>
      <c r="N16" t="s">
        <v>20</v>
      </c>
    </row>
    <row r="17" spans="10:14" x14ac:dyDescent="0.3">
      <c r="J17" s="20">
        <v>7</v>
      </c>
      <c r="K17" s="20">
        <v>21.3</v>
      </c>
      <c r="L17" s="20">
        <v>4</v>
      </c>
      <c r="M17" s="20"/>
      <c r="N17" s="20" t="s">
        <v>20</v>
      </c>
    </row>
    <row r="18" spans="10:14" x14ac:dyDescent="0.3">
      <c r="J18" s="20">
        <v>8</v>
      </c>
      <c r="K18" s="20">
        <v>8.6999999999999993</v>
      </c>
      <c r="L18" s="20">
        <v>2</v>
      </c>
      <c r="M18" s="20"/>
      <c r="N18" s="20" t="s">
        <v>20</v>
      </c>
    </row>
    <row r="19" spans="10:14" x14ac:dyDescent="0.3">
      <c r="J19">
        <v>9</v>
      </c>
      <c r="K19">
        <v>5.2</v>
      </c>
      <c r="L19">
        <v>1</v>
      </c>
      <c r="N19" t="s">
        <v>20</v>
      </c>
    </row>
    <row r="20" spans="10:14" x14ac:dyDescent="0.3">
      <c r="J20">
        <v>10</v>
      </c>
      <c r="K20">
        <v>3.5</v>
      </c>
      <c r="L20">
        <v>1</v>
      </c>
      <c r="N20" t="s">
        <v>20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FCA5-6059-5844-BB7B-3BBB58DF39F2}">
  <dimension ref="A1:BA105"/>
  <sheetViews>
    <sheetView topLeftCell="A5" zoomScaleNormal="100" workbookViewId="0">
      <selection activeCell="J39" sqref="J39"/>
    </sheetView>
  </sheetViews>
  <sheetFormatPr defaultColWidth="10.59765625" defaultRowHeight="15.6" x14ac:dyDescent="0.3"/>
  <cols>
    <col min="2" max="2" width="11.8984375" customWidth="1"/>
    <col min="3" max="3" width="8.09765625" customWidth="1"/>
    <col min="4" max="4" width="8" customWidth="1"/>
    <col min="5" max="5" width="9.59765625" customWidth="1"/>
    <col min="6" max="6" width="10" customWidth="1"/>
    <col min="12" max="12" width="10.8984375" customWidth="1"/>
    <col min="13" max="13" width="10.5" customWidth="1"/>
    <col min="21" max="21" width="10.5" customWidth="1"/>
    <col min="22" max="22" width="9.8984375" customWidth="1"/>
    <col min="23" max="23" width="8.59765625" customWidth="1"/>
    <col min="24" max="26" width="11.59765625" bestFit="1" customWidth="1"/>
    <col min="27" max="27" width="13.59765625" bestFit="1" customWidth="1"/>
    <col min="28" max="28" width="11" bestFit="1" customWidth="1"/>
    <col min="29" max="29" width="11.59765625" bestFit="1" customWidth="1"/>
    <col min="30" max="30" width="12.3984375" bestFit="1" customWidth="1"/>
    <col min="31" max="31" width="11" bestFit="1" customWidth="1"/>
    <col min="32" max="32" width="9.8984375" customWidth="1"/>
    <col min="33" max="33" width="8.3984375" customWidth="1"/>
    <col min="34" max="34" width="9.59765625" customWidth="1"/>
    <col min="35" max="35" width="9.09765625" customWidth="1"/>
    <col min="36" max="36" width="11.8984375" customWidth="1"/>
    <col min="37" max="37" width="9.3984375" customWidth="1"/>
    <col min="38" max="38" width="9.5" customWidth="1"/>
  </cols>
  <sheetData>
    <row r="1" spans="1:52" x14ac:dyDescent="0.3">
      <c r="A1" s="50" t="s">
        <v>0</v>
      </c>
      <c r="C1" t="s">
        <v>1</v>
      </c>
    </row>
    <row r="2" spans="1:52" x14ac:dyDescent="0.3">
      <c r="A2" t="s">
        <v>2</v>
      </c>
      <c r="C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F2" t="s">
        <v>13</v>
      </c>
      <c r="AJ2" t="s">
        <v>14</v>
      </c>
    </row>
    <row r="3" spans="1:52" x14ac:dyDescent="0.3">
      <c r="A3" t="s">
        <v>15</v>
      </c>
      <c r="C3" t="s">
        <v>16</v>
      </c>
      <c r="V3" s="28"/>
    </row>
    <row r="4" spans="1:52" ht="16.2" thickBot="1" x14ac:dyDescent="0.35"/>
    <row r="5" spans="1:52" ht="16.2" thickBot="1" x14ac:dyDescent="0.35">
      <c r="C5" s="145" t="s">
        <v>17</v>
      </c>
      <c r="D5" s="146"/>
      <c r="E5" s="146"/>
      <c r="F5" s="146"/>
      <c r="G5" s="146"/>
      <c r="H5" s="146"/>
      <c r="I5" s="146"/>
      <c r="J5" s="146"/>
      <c r="K5" s="146"/>
      <c r="L5" s="150" t="s">
        <v>18</v>
      </c>
      <c r="M5" s="151"/>
      <c r="N5" s="151"/>
      <c r="O5" s="151"/>
      <c r="P5" s="151"/>
      <c r="Q5" s="151"/>
      <c r="R5" s="151"/>
      <c r="S5" s="151"/>
      <c r="T5" s="151"/>
      <c r="U5" s="152"/>
      <c r="V5" s="18"/>
      <c r="W5" s="18"/>
      <c r="X5" s="147" t="s">
        <v>19</v>
      </c>
      <c r="Y5" s="148"/>
      <c r="Z5" s="148"/>
      <c r="AA5" s="148"/>
      <c r="AB5" s="148"/>
      <c r="AC5" s="148"/>
      <c r="AD5" s="148"/>
      <c r="AE5" s="149"/>
      <c r="AF5" s="17"/>
      <c r="AG5" s="17"/>
      <c r="AH5" s="17"/>
      <c r="AI5" s="17"/>
      <c r="AJ5" s="17" t="s">
        <v>20</v>
      </c>
      <c r="AK5" s="153" t="s">
        <v>21</v>
      </c>
      <c r="AL5" s="154"/>
      <c r="AM5" s="57" t="s">
        <v>22</v>
      </c>
      <c r="AN5" s="57"/>
      <c r="AZ5" s="57"/>
    </row>
    <row r="6" spans="1:52" x14ac:dyDescent="0.3">
      <c r="A6" t="s">
        <v>23</v>
      </c>
      <c r="B6" t="s">
        <v>24</v>
      </c>
      <c r="C6" s="5" t="s">
        <v>25</v>
      </c>
      <c r="D6" s="5" t="s">
        <v>26</v>
      </c>
      <c r="E6" s="5" t="s">
        <v>27</v>
      </c>
      <c r="F6" s="5" t="s">
        <v>28</v>
      </c>
      <c r="G6" s="5" t="s">
        <v>29</v>
      </c>
      <c r="H6" s="5" t="s">
        <v>30</v>
      </c>
      <c r="I6" s="5" t="s">
        <v>31</v>
      </c>
      <c r="J6" s="5" t="s">
        <v>32</v>
      </c>
      <c r="K6" s="5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1" t="s">
        <v>42</v>
      </c>
      <c r="U6" s="1" t="s">
        <v>43</v>
      </c>
      <c r="V6" s="1" t="s">
        <v>44</v>
      </c>
      <c r="W6" s="1" t="s">
        <v>45</v>
      </c>
      <c r="X6" s="7" t="s">
        <v>36</v>
      </c>
      <c r="Y6" s="7" t="s">
        <v>37</v>
      </c>
      <c r="Z6" s="7" t="s">
        <v>38</v>
      </c>
      <c r="AA6" s="7" t="s">
        <v>39</v>
      </c>
      <c r="AB6" s="7" t="s">
        <v>40</v>
      </c>
      <c r="AC6" s="7" t="s">
        <v>41</v>
      </c>
      <c r="AD6" s="7" t="s">
        <v>42</v>
      </c>
      <c r="AE6" s="7" t="s">
        <v>43</v>
      </c>
      <c r="AF6" s="7" t="s">
        <v>44</v>
      </c>
      <c r="AG6" s="7" t="s">
        <v>45</v>
      </c>
      <c r="AH6" s="7" t="s">
        <v>46</v>
      </c>
      <c r="AI6" s="7" t="s">
        <v>47</v>
      </c>
      <c r="AJ6" s="23" t="s">
        <v>48</v>
      </c>
      <c r="AK6" s="2" t="s">
        <v>49</v>
      </c>
      <c r="AL6" s="2" t="s">
        <v>50</v>
      </c>
      <c r="AM6" s="3" t="s">
        <v>22</v>
      </c>
      <c r="AN6" s="3"/>
      <c r="AZ6" s="3" t="s">
        <v>51</v>
      </c>
    </row>
    <row r="7" spans="1:52" x14ac:dyDescent="0.3">
      <c r="A7">
        <v>1</v>
      </c>
      <c r="B7" s="26">
        <v>43957</v>
      </c>
      <c r="C7" s="4">
        <v>40</v>
      </c>
      <c r="D7" s="4" t="s">
        <v>52</v>
      </c>
      <c r="E7" s="4">
        <v>180.4</v>
      </c>
      <c r="F7" s="4">
        <v>100</v>
      </c>
      <c r="G7" s="46">
        <f t="shared" ref="G7:G31" si="0">(F7)/(E7/100)^2</f>
        <v>30.727479215933059</v>
      </c>
      <c r="H7" s="4">
        <v>137</v>
      </c>
      <c r="I7" s="4">
        <v>136</v>
      </c>
      <c r="J7" s="4">
        <v>9</v>
      </c>
      <c r="K7" s="4">
        <v>105</v>
      </c>
      <c r="L7" s="43">
        <v>1860</v>
      </c>
      <c r="M7" s="6" t="s">
        <v>53</v>
      </c>
      <c r="N7" s="6">
        <v>198.48</v>
      </c>
      <c r="O7" s="6">
        <v>177.71</v>
      </c>
      <c r="P7" s="6">
        <v>136.25</v>
      </c>
      <c r="Q7" s="12">
        <v>97.55</v>
      </c>
      <c r="R7" s="12">
        <v>47.43</v>
      </c>
      <c r="S7" s="6">
        <v>113.09</v>
      </c>
      <c r="T7" s="6">
        <v>145.04</v>
      </c>
      <c r="U7" s="14">
        <f>7/((1/N7)+(1/O7)+(1/P7)+(1/Q7)+(1/R7)+(1/S7)+(1/T7))</f>
        <v>107.5650400168541</v>
      </c>
      <c r="V7" s="47">
        <v>0</v>
      </c>
      <c r="W7" s="39">
        <v>0</v>
      </c>
      <c r="X7" s="10">
        <v>4172.07</v>
      </c>
      <c r="Y7" s="10">
        <v>27935.9</v>
      </c>
      <c r="Z7" s="10">
        <v>27504.75</v>
      </c>
      <c r="AA7" s="10">
        <v>14617.13</v>
      </c>
      <c r="AB7" s="10">
        <v>1541.47</v>
      </c>
      <c r="AC7" s="10">
        <v>14862.95</v>
      </c>
      <c r="AD7" s="10">
        <v>5013.72</v>
      </c>
      <c r="AE7" s="10">
        <v>5402.4</v>
      </c>
      <c r="AF7" s="23">
        <v>1</v>
      </c>
      <c r="AG7" s="23">
        <v>0</v>
      </c>
      <c r="AH7" s="23" t="s">
        <v>54</v>
      </c>
      <c r="AI7" s="23" t="s">
        <v>52</v>
      </c>
      <c r="AJ7" s="7" t="s">
        <v>55</v>
      </c>
      <c r="AK7" s="8">
        <v>3</v>
      </c>
      <c r="AL7" s="8">
        <v>4</v>
      </c>
      <c r="AM7" s="9" t="s">
        <v>56</v>
      </c>
      <c r="AN7" s="9"/>
      <c r="AZ7" s="9" t="s">
        <v>57</v>
      </c>
    </row>
    <row r="8" spans="1:52" x14ac:dyDescent="0.3">
      <c r="A8">
        <v>2</v>
      </c>
      <c r="B8" s="26">
        <v>43958</v>
      </c>
      <c r="C8" s="4">
        <v>62</v>
      </c>
      <c r="D8" s="4" t="s">
        <v>58</v>
      </c>
      <c r="E8" s="4">
        <v>171.5</v>
      </c>
      <c r="F8" s="4">
        <v>71.400000000000006</v>
      </c>
      <c r="G8" s="46">
        <f t="shared" si="0"/>
        <v>24.275599452609033</v>
      </c>
      <c r="H8" s="4">
        <v>121</v>
      </c>
      <c r="I8" s="4">
        <v>125</v>
      </c>
      <c r="J8" s="4">
        <v>6</v>
      </c>
      <c r="K8" s="4">
        <v>100</v>
      </c>
      <c r="L8" s="58" t="s">
        <v>59</v>
      </c>
      <c r="M8" s="6" t="s">
        <v>53</v>
      </c>
      <c r="N8" s="6">
        <v>2026</v>
      </c>
      <c r="O8" s="6">
        <v>934</v>
      </c>
      <c r="P8" s="6">
        <v>1372</v>
      </c>
      <c r="Q8" s="6">
        <v>4408</v>
      </c>
      <c r="R8" s="6">
        <v>482</v>
      </c>
      <c r="S8" s="6">
        <v>465</v>
      </c>
      <c r="T8" s="6">
        <v>778</v>
      </c>
      <c r="U8" s="15">
        <f t="shared" ref="U8:U23" si="1">7/((1/N8)+(1/O8)+(1/P8)+(1/Q8)+(1/R8)+(1/S8)+(1/T8))</f>
        <v>871.67196409049006</v>
      </c>
      <c r="V8" s="48">
        <v>1</v>
      </c>
      <c r="W8" s="39">
        <v>0</v>
      </c>
      <c r="X8" s="10">
        <v>99999999</v>
      </c>
      <c r="Y8" s="10">
        <v>25959.05</v>
      </c>
      <c r="Z8" s="10">
        <v>10240.16</v>
      </c>
      <c r="AA8" s="10">
        <v>16958.36</v>
      </c>
      <c r="AB8" s="10">
        <v>4234.82</v>
      </c>
      <c r="AC8" s="10">
        <v>2675.3</v>
      </c>
      <c r="AD8" s="10">
        <v>99999999.989999995</v>
      </c>
      <c r="AE8" s="10">
        <v>8694.65</v>
      </c>
      <c r="AF8" s="23">
        <v>1</v>
      </c>
      <c r="AG8" s="23">
        <v>0</v>
      </c>
      <c r="AH8" s="23" t="s">
        <v>54</v>
      </c>
      <c r="AI8" s="23" t="s">
        <v>52</v>
      </c>
      <c r="AJ8" s="7" t="s">
        <v>55</v>
      </c>
      <c r="AK8" s="8">
        <v>4</v>
      </c>
      <c r="AL8" s="8">
        <v>4</v>
      </c>
      <c r="AM8" s="9" t="s">
        <v>60</v>
      </c>
      <c r="AN8" s="9"/>
      <c r="AZ8" s="9" t="s">
        <v>57</v>
      </c>
    </row>
    <row r="9" spans="1:52" x14ac:dyDescent="0.3">
      <c r="A9">
        <v>3</v>
      </c>
      <c r="B9" s="26">
        <v>43956</v>
      </c>
      <c r="C9" s="4">
        <v>44</v>
      </c>
      <c r="D9" s="4" t="s">
        <v>52</v>
      </c>
      <c r="E9" s="4">
        <v>172</v>
      </c>
      <c r="F9" s="4">
        <v>75</v>
      </c>
      <c r="G9" s="46">
        <f t="shared" si="0"/>
        <v>25.351541373715524</v>
      </c>
      <c r="H9" s="4">
        <v>132</v>
      </c>
      <c r="I9" s="4">
        <v>126</v>
      </c>
      <c r="J9" s="4">
        <v>7</v>
      </c>
      <c r="K9" s="4">
        <v>120</v>
      </c>
      <c r="L9" s="58" t="s">
        <v>59</v>
      </c>
      <c r="M9" s="6" t="s">
        <v>53</v>
      </c>
      <c r="N9" s="6">
        <v>767</v>
      </c>
      <c r="O9" s="6">
        <v>143</v>
      </c>
      <c r="P9" s="6">
        <v>975</v>
      </c>
      <c r="Q9" s="6">
        <v>1222</v>
      </c>
      <c r="R9" s="6">
        <v>367</v>
      </c>
      <c r="S9" s="6">
        <v>302</v>
      </c>
      <c r="T9" s="6">
        <v>1247</v>
      </c>
      <c r="U9" s="15">
        <f t="shared" si="1"/>
        <v>412.28034426457759</v>
      </c>
      <c r="V9" s="48">
        <v>1</v>
      </c>
      <c r="W9" s="39">
        <v>0</v>
      </c>
      <c r="X9" s="10">
        <v>99999999.989999995</v>
      </c>
      <c r="Y9" s="10">
        <v>10701.59</v>
      </c>
      <c r="Z9" s="10">
        <v>99999999.989999995</v>
      </c>
      <c r="AA9" s="10">
        <v>21075.01</v>
      </c>
      <c r="AB9" s="10">
        <v>2467.11</v>
      </c>
      <c r="AC9" s="10">
        <v>12724.02</v>
      </c>
      <c r="AD9" s="10">
        <v>18986.849999999999</v>
      </c>
      <c r="AE9" s="10">
        <v>10332.02</v>
      </c>
      <c r="AF9" s="23">
        <v>1</v>
      </c>
      <c r="AG9" s="23">
        <v>0</v>
      </c>
      <c r="AH9" s="23" t="s">
        <v>54</v>
      </c>
      <c r="AI9" s="23" t="s">
        <v>52</v>
      </c>
      <c r="AJ9" s="7" t="s">
        <v>55</v>
      </c>
      <c r="AK9" s="8">
        <v>4</v>
      </c>
      <c r="AL9" s="8">
        <v>4</v>
      </c>
      <c r="AM9" s="9"/>
      <c r="AN9" s="9"/>
      <c r="AZ9" s="9" t="s">
        <v>57</v>
      </c>
    </row>
    <row r="10" spans="1:52" x14ac:dyDescent="0.3">
      <c r="A10">
        <v>4</v>
      </c>
      <c r="B10" s="26">
        <v>43958</v>
      </c>
      <c r="C10" s="4">
        <v>35</v>
      </c>
      <c r="D10" s="4" t="s">
        <v>58</v>
      </c>
      <c r="E10" s="4">
        <v>157.5</v>
      </c>
      <c r="F10" s="4">
        <v>47.7</v>
      </c>
      <c r="G10" s="46">
        <f t="shared" si="0"/>
        <v>19.229024943310659</v>
      </c>
      <c r="H10" s="4">
        <v>144</v>
      </c>
      <c r="I10" s="4">
        <v>110</v>
      </c>
      <c r="J10" s="4">
        <v>4</v>
      </c>
      <c r="K10" s="4">
        <v>85</v>
      </c>
      <c r="L10" s="43" t="s">
        <v>59</v>
      </c>
      <c r="M10" s="6" t="s">
        <v>53</v>
      </c>
      <c r="N10" s="12">
        <v>8.1300000000000008</v>
      </c>
      <c r="O10" s="12">
        <v>5.19</v>
      </c>
      <c r="P10" s="12">
        <v>7.92</v>
      </c>
      <c r="Q10" s="12">
        <v>9.27</v>
      </c>
      <c r="R10" s="12">
        <v>21.53</v>
      </c>
      <c r="S10" s="12">
        <v>6.9</v>
      </c>
      <c r="T10" s="12">
        <v>9.73</v>
      </c>
      <c r="U10" s="14">
        <f t="shared" si="1"/>
        <v>8.2941707636759006</v>
      </c>
      <c r="V10" s="47">
        <v>0</v>
      </c>
      <c r="W10" s="39">
        <v>0</v>
      </c>
      <c r="X10" s="19">
        <v>8590.0499999999993</v>
      </c>
      <c r="Y10" s="19">
        <v>11560.94</v>
      </c>
      <c r="Z10" s="19">
        <v>50606.63</v>
      </c>
      <c r="AA10" s="19">
        <v>4880.49</v>
      </c>
      <c r="AB10" s="19">
        <v>6017.73</v>
      </c>
      <c r="AC10" s="19">
        <v>27551.75</v>
      </c>
      <c r="AD10" s="19">
        <v>99999999.989999995</v>
      </c>
      <c r="AE10" s="19">
        <v>11110.22</v>
      </c>
      <c r="AF10" s="23">
        <v>1</v>
      </c>
      <c r="AG10" s="23">
        <v>1</v>
      </c>
      <c r="AH10" s="23" t="s">
        <v>54</v>
      </c>
      <c r="AI10" s="23" t="s">
        <v>52</v>
      </c>
      <c r="AJ10" s="7" t="s">
        <v>55</v>
      </c>
      <c r="AK10" s="8">
        <v>3.5</v>
      </c>
      <c r="AL10" s="8">
        <v>4</v>
      </c>
      <c r="AM10" s="9" t="s">
        <v>61</v>
      </c>
      <c r="AN10" s="9"/>
      <c r="AZ10" s="9" t="s">
        <v>57</v>
      </c>
    </row>
    <row r="11" spans="1:52" x14ac:dyDescent="0.3">
      <c r="A11">
        <v>5</v>
      </c>
      <c r="B11" s="26">
        <v>43958</v>
      </c>
      <c r="C11" s="4">
        <v>66</v>
      </c>
      <c r="D11" s="4" t="s">
        <v>52</v>
      </c>
      <c r="E11" s="4">
        <v>175</v>
      </c>
      <c r="F11" s="4">
        <v>69</v>
      </c>
      <c r="G11" s="46">
        <f t="shared" si="0"/>
        <v>22.530612244897959</v>
      </c>
      <c r="H11" s="4">
        <v>141</v>
      </c>
      <c r="I11" s="4">
        <v>119</v>
      </c>
      <c r="J11" s="4">
        <v>7</v>
      </c>
      <c r="K11" s="4">
        <v>100</v>
      </c>
      <c r="L11" s="58" t="s">
        <v>59</v>
      </c>
      <c r="M11" s="6" t="s">
        <v>53</v>
      </c>
      <c r="N11" s="6">
        <v>597</v>
      </c>
      <c r="O11" s="6">
        <v>106</v>
      </c>
      <c r="P11" s="6">
        <v>159</v>
      </c>
      <c r="Q11" s="6">
        <v>119</v>
      </c>
      <c r="R11" s="12">
        <v>88</v>
      </c>
      <c r="S11" s="12">
        <v>51</v>
      </c>
      <c r="T11" s="6">
        <v>345</v>
      </c>
      <c r="U11" s="14">
        <f t="shared" si="1"/>
        <v>117.30853225391932</v>
      </c>
      <c r="V11" s="47">
        <v>0</v>
      </c>
      <c r="W11" s="39">
        <v>0</v>
      </c>
      <c r="X11" s="10">
        <v>2380.5300000000002</v>
      </c>
      <c r="Y11" s="10">
        <v>3725.67</v>
      </c>
      <c r="Z11" s="10">
        <v>3238.58</v>
      </c>
      <c r="AA11" s="10">
        <v>3548.77</v>
      </c>
      <c r="AB11" s="10">
        <v>1127.6400000000001</v>
      </c>
      <c r="AC11" s="10">
        <v>4882.4799999999996</v>
      </c>
      <c r="AD11" s="10">
        <v>3428.3</v>
      </c>
      <c r="AE11" s="10">
        <v>2629.25</v>
      </c>
      <c r="AF11" s="23">
        <v>1</v>
      </c>
      <c r="AG11" s="23">
        <v>0</v>
      </c>
      <c r="AH11" s="23" t="s">
        <v>54</v>
      </c>
      <c r="AI11" s="23" t="s">
        <v>52</v>
      </c>
      <c r="AJ11" s="7" t="s">
        <v>55</v>
      </c>
      <c r="AK11" s="8">
        <v>3</v>
      </c>
      <c r="AL11" s="8">
        <v>5</v>
      </c>
      <c r="AM11" s="9"/>
      <c r="AN11" s="9"/>
      <c r="AZ11" s="9" t="s">
        <v>57</v>
      </c>
    </row>
    <row r="12" spans="1:52" x14ac:dyDescent="0.3">
      <c r="A12">
        <v>6</v>
      </c>
      <c r="B12" s="26">
        <v>43958</v>
      </c>
      <c r="C12" s="4">
        <v>47</v>
      </c>
      <c r="D12" s="4" t="s">
        <v>52</v>
      </c>
      <c r="E12" s="4">
        <v>190.5</v>
      </c>
      <c r="F12" s="4">
        <v>113.6</v>
      </c>
      <c r="G12" s="46">
        <f t="shared" si="0"/>
        <v>31.303173717458545</v>
      </c>
      <c r="H12" s="4">
        <v>140</v>
      </c>
      <c r="I12" s="4">
        <v>130</v>
      </c>
      <c r="J12" s="4">
        <v>9</v>
      </c>
      <c r="K12" s="4">
        <v>110</v>
      </c>
      <c r="L12" s="59">
        <v>1860</v>
      </c>
      <c r="M12" s="6" t="s">
        <v>53</v>
      </c>
      <c r="N12" s="12">
        <v>55</v>
      </c>
      <c r="O12" s="12">
        <v>30</v>
      </c>
      <c r="P12" s="12">
        <v>49</v>
      </c>
      <c r="Q12" s="12">
        <v>39</v>
      </c>
      <c r="R12" s="12">
        <v>40</v>
      </c>
      <c r="S12" s="12">
        <v>50</v>
      </c>
      <c r="T12" s="6">
        <v>141</v>
      </c>
      <c r="U12" s="14">
        <f t="shared" si="1"/>
        <v>46.773766429662267</v>
      </c>
      <c r="V12" s="47">
        <v>0</v>
      </c>
      <c r="W12" s="39">
        <v>0</v>
      </c>
      <c r="X12" s="10">
        <v>11144.24</v>
      </c>
      <c r="Y12" s="10">
        <v>7762.25</v>
      </c>
      <c r="Z12" s="10">
        <v>8716.52</v>
      </c>
      <c r="AA12" s="10">
        <v>7422.18</v>
      </c>
      <c r="AB12" s="10">
        <v>390.28</v>
      </c>
      <c r="AC12" s="10">
        <v>3130.88</v>
      </c>
      <c r="AD12" s="10">
        <v>8338.26</v>
      </c>
      <c r="AE12" s="10">
        <v>2017.53</v>
      </c>
      <c r="AF12" s="23">
        <v>1</v>
      </c>
      <c r="AG12" s="23">
        <v>0</v>
      </c>
      <c r="AH12" s="23" t="s">
        <v>54</v>
      </c>
      <c r="AI12" s="23" t="s">
        <v>52</v>
      </c>
      <c r="AJ12" s="7" t="s">
        <v>55</v>
      </c>
      <c r="AK12" s="8">
        <v>4.5</v>
      </c>
      <c r="AL12" s="8">
        <v>4</v>
      </c>
      <c r="AM12" s="9" t="s">
        <v>62</v>
      </c>
      <c r="AN12" s="9"/>
      <c r="AZ12" s="9" t="s">
        <v>57</v>
      </c>
    </row>
    <row r="13" spans="1:52" x14ac:dyDescent="0.3">
      <c r="A13">
        <v>7</v>
      </c>
      <c r="B13" s="26">
        <v>43958</v>
      </c>
      <c r="C13" s="4">
        <v>70</v>
      </c>
      <c r="D13" s="4" t="s">
        <v>52</v>
      </c>
      <c r="E13" s="4">
        <v>167</v>
      </c>
      <c r="F13" s="4">
        <v>72.7</v>
      </c>
      <c r="G13" s="46">
        <f t="shared" si="0"/>
        <v>26.067625228584749</v>
      </c>
      <c r="H13" s="4">
        <v>132</v>
      </c>
      <c r="I13" s="4">
        <v>118</v>
      </c>
      <c r="J13" s="4">
        <v>3</v>
      </c>
      <c r="K13" s="4">
        <v>10.5</v>
      </c>
      <c r="L13" s="43" t="s">
        <v>59</v>
      </c>
      <c r="M13" s="6" t="s">
        <v>53</v>
      </c>
      <c r="N13" s="38">
        <v>33.22</v>
      </c>
      <c r="O13" s="38">
        <v>97.88</v>
      </c>
      <c r="P13" s="38">
        <v>87.16</v>
      </c>
      <c r="Q13" s="38">
        <v>38.729999999999997</v>
      </c>
      <c r="R13" s="38">
        <v>30.55</v>
      </c>
      <c r="S13" s="38">
        <v>13.51</v>
      </c>
      <c r="T13" s="38">
        <v>19.739999999999998</v>
      </c>
      <c r="U13" s="38">
        <v>29.79</v>
      </c>
      <c r="V13" s="47">
        <v>0</v>
      </c>
      <c r="W13" s="39">
        <v>0</v>
      </c>
      <c r="X13" s="10">
        <v>44311.82</v>
      </c>
      <c r="Y13" s="10">
        <v>99999999.989999995</v>
      </c>
      <c r="Z13" s="10">
        <v>99999999.989999995</v>
      </c>
      <c r="AA13" s="10">
        <v>4500.29</v>
      </c>
      <c r="AB13" s="10">
        <v>7248.16</v>
      </c>
      <c r="AC13" s="10">
        <v>99999999.989999995</v>
      </c>
      <c r="AD13" s="10">
        <v>99999999.989999995</v>
      </c>
      <c r="AE13" s="10">
        <v>18287.21</v>
      </c>
      <c r="AF13" s="23">
        <v>1</v>
      </c>
      <c r="AG13" s="23">
        <v>0</v>
      </c>
      <c r="AH13" s="23" t="s">
        <v>54</v>
      </c>
      <c r="AI13" s="23" t="s">
        <v>52</v>
      </c>
      <c r="AJ13" s="7" t="s">
        <v>55</v>
      </c>
      <c r="AK13" s="8">
        <v>3</v>
      </c>
      <c r="AL13" s="8">
        <v>3</v>
      </c>
      <c r="AM13" s="9" t="s">
        <v>63</v>
      </c>
      <c r="AN13" s="9"/>
      <c r="AZ13" s="9" t="s">
        <v>57</v>
      </c>
    </row>
    <row r="14" spans="1:52" x14ac:dyDescent="0.3">
      <c r="A14">
        <v>8</v>
      </c>
      <c r="B14" s="26">
        <v>43958</v>
      </c>
      <c r="C14" s="4">
        <v>32</v>
      </c>
      <c r="D14" s="4" t="s">
        <v>58</v>
      </c>
      <c r="E14" s="4">
        <v>167</v>
      </c>
      <c r="F14" s="4">
        <v>64</v>
      </c>
      <c r="G14" s="46">
        <f t="shared" si="0"/>
        <v>22.948115744558788</v>
      </c>
      <c r="H14" s="4">
        <v>117</v>
      </c>
      <c r="I14" s="4">
        <v>114</v>
      </c>
      <c r="J14" s="53" t="s">
        <v>64</v>
      </c>
      <c r="K14" s="4">
        <v>95</v>
      </c>
      <c r="L14" s="43" t="s">
        <v>59</v>
      </c>
      <c r="M14" s="6" t="s">
        <v>53</v>
      </c>
      <c r="N14" s="6">
        <v>2368.0500000000002</v>
      </c>
      <c r="O14" s="6">
        <v>346.23</v>
      </c>
      <c r="P14" s="6">
        <v>1054.18</v>
      </c>
      <c r="Q14" s="6">
        <v>581.28</v>
      </c>
      <c r="R14" s="6">
        <v>640.39</v>
      </c>
      <c r="S14" s="6">
        <v>784.89</v>
      </c>
      <c r="T14" s="6">
        <v>367.45</v>
      </c>
      <c r="U14" s="15">
        <f t="shared" si="1"/>
        <v>606.76672560733925</v>
      </c>
      <c r="V14" s="48">
        <v>1</v>
      </c>
      <c r="W14" s="39">
        <v>0</v>
      </c>
      <c r="X14" s="10">
        <v>99999999.989999995</v>
      </c>
      <c r="Y14" s="10">
        <v>21063.41</v>
      </c>
      <c r="Z14" s="10">
        <v>16710.12</v>
      </c>
      <c r="AA14" s="10">
        <v>7149.92</v>
      </c>
      <c r="AB14" s="10">
        <v>3460.6</v>
      </c>
      <c r="AC14" s="10">
        <v>19645.2</v>
      </c>
      <c r="AD14" s="10">
        <v>41004.29</v>
      </c>
      <c r="AE14" s="10">
        <v>11448.22</v>
      </c>
      <c r="AF14" s="23">
        <v>1</v>
      </c>
      <c r="AG14" s="23">
        <v>0</v>
      </c>
      <c r="AH14" s="23" t="s">
        <v>54</v>
      </c>
      <c r="AI14" s="23" t="s">
        <v>52</v>
      </c>
      <c r="AJ14" s="7" t="s">
        <v>55</v>
      </c>
      <c r="AK14" s="8">
        <v>2</v>
      </c>
      <c r="AL14" s="8">
        <v>4</v>
      </c>
      <c r="AM14" s="9"/>
      <c r="AN14" s="9"/>
      <c r="AZ14" s="9" t="s">
        <v>57</v>
      </c>
    </row>
    <row r="15" spans="1:52" x14ac:dyDescent="0.3">
      <c r="A15">
        <v>9</v>
      </c>
      <c r="B15" s="26">
        <v>43958</v>
      </c>
      <c r="C15" s="4">
        <v>34</v>
      </c>
      <c r="D15" s="4" t="s">
        <v>52</v>
      </c>
      <c r="E15" s="4">
        <v>180</v>
      </c>
      <c r="F15" s="4">
        <v>72.7</v>
      </c>
      <c r="G15" s="46">
        <f t="shared" si="0"/>
        <v>22.438271604938272</v>
      </c>
      <c r="H15" s="4">
        <v>129</v>
      </c>
      <c r="I15" s="4">
        <v>129</v>
      </c>
      <c r="J15" s="4">
        <v>6</v>
      </c>
      <c r="K15" s="4">
        <v>105</v>
      </c>
      <c r="L15" s="43">
        <v>1860</v>
      </c>
      <c r="M15" s="6" t="s">
        <v>53</v>
      </c>
      <c r="N15" s="6">
        <v>487.2</v>
      </c>
      <c r="O15" s="6">
        <v>429.76</v>
      </c>
      <c r="P15" s="6">
        <v>715.84</v>
      </c>
      <c r="Q15" s="6">
        <v>721.4</v>
      </c>
      <c r="R15" s="6">
        <v>235.53</v>
      </c>
      <c r="S15" s="6">
        <v>510.38</v>
      </c>
      <c r="T15" s="6">
        <v>542.23</v>
      </c>
      <c r="U15" s="15">
        <f t="shared" si="1"/>
        <v>460.16657118342869</v>
      </c>
      <c r="V15" s="48">
        <v>1</v>
      </c>
      <c r="W15" s="39">
        <v>0</v>
      </c>
      <c r="X15" s="10">
        <v>63515.24</v>
      </c>
      <c r="Y15" s="10">
        <v>99999999.989999995</v>
      </c>
      <c r="Z15" s="10">
        <v>117942.15</v>
      </c>
      <c r="AA15" s="10">
        <v>9999999999.9899998</v>
      </c>
      <c r="AB15" s="10">
        <v>6439.1</v>
      </c>
      <c r="AC15" s="10">
        <v>99999999.989999995</v>
      </c>
      <c r="AD15" s="10">
        <v>114392.75</v>
      </c>
      <c r="AE15" s="10">
        <v>37175.5</v>
      </c>
      <c r="AF15" s="23">
        <v>1</v>
      </c>
      <c r="AG15" s="23">
        <v>0</v>
      </c>
      <c r="AH15" s="23" t="s">
        <v>54</v>
      </c>
      <c r="AI15" s="23" t="s">
        <v>52</v>
      </c>
      <c r="AJ15" s="7" t="s">
        <v>55</v>
      </c>
      <c r="AK15" s="8">
        <v>4</v>
      </c>
      <c r="AL15" s="8">
        <v>5</v>
      </c>
      <c r="AM15" s="9"/>
      <c r="AN15" s="9"/>
      <c r="AZ15" s="9" t="s">
        <v>57</v>
      </c>
    </row>
    <row r="16" spans="1:52" x14ac:dyDescent="0.3">
      <c r="A16">
        <v>10</v>
      </c>
      <c r="B16" s="26">
        <v>43972</v>
      </c>
      <c r="C16" s="4">
        <v>36</v>
      </c>
      <c r="D16" s="4" t="s">
        <v>52</v>
      </c>
      <c r="E16" s="4">
        <v>185</v>
      </c>
      <c r="F16" s="4">
        <v>79.5</v>
      </c>
      <c r="G16" s="46">
        <f t="shared" si="0"/>
        <v>23.228634039444849</v>
      </c>
      <c r="H16" s="4">
        <v>121</v>
      </c>
      <c r="I16" s="4">
        <v>119</v>
      </c>
      <c r="J16" s="4">
        <v>6</v>
      </c>
      <c r="K16" s="4">
        <v>105</v>
      </c>
      <c r="L16" s="61" t="s">
        <v>65</v>
      </c>
      <c r="M16" s="6" t="s">
        <v>53</v>
      </c>
      <c r="N16" s="6">
        <v>108.4</v>
      </c>
      <c r="O16" s="6">
        <v>111.8</v>
      </c>
      <c r="P16" s="52">
        <v>148.25</v>
      </c>
      <c r="Q16" s="52">
        <v>128.06</v>
      </c>
      <c r="R16" s="52">
        <v>164.1</v>
      </c>
      <c r="S16" s="52">
        <v>114.2</v>
      </c>
      <c r="T16" s="52">
        <v>199.2</v>
      </c>
      <c r="U16" s="60">
        <v>133.1</v>
      </c>
      <c r="V16" s="51">
        <v>1</v>
      </c>
      <c r="W16" s="39">
        <v>1</v>
      </c>
      <c r="X16" s="10">
        <v>169950.25</v>
      </c>
      <c r="Y16" s="10">
        <v>171987.7</v>
      </c>
      <c r="Z16" s="10">
        <v>90670.080000000002</v>
      </c>
      <c r="AA16" s="10">
        <v>4010.92</v>
      </c>
      <c r="AB16" s="10">
        <v>18129.080000000002</v>
      </c>
      <c r="AC16" s="10">
        <v>59878.07</v>
      </c>
      <c r="AD16" s="10">
        <v>25995.29</v>
      </c>
      <c r="AE16" s="10">
        <v>18306.599999999999</v>
      </c>
      <c r="AF16" s="23">
        <v>1</v>
      </c>
      <c r="AG16" s="23">
        <v>0</v>
      </c>
      <c r="AH16" s="23" t="s">
        <v>54</v>
      </c>
      <c r="AI16" s="23" t="s">
        <v>52</v>
      </c>
      <c r="AJ16" s="7" t="s">
        <v>55</v>
      </c>
      <c r="AK16" s="8">
        <v>4</v>
      </c>
      <c r="AL16" s="8">
        <v>4</v>
      </c>
      <c r="AM16" s="9"/>
      <c r="AN16" s="6" t="s">
        <v>66</v>
      </c>
      <c r="AO16" s="6">
        <v>8764</v>
      </c>
      <c r="AP16" s="6">
        <v>11576</v>
      </c>
      <c r="AQ16" s="6">
        <v>58756</v>
      </c>
      <c r="AR16" s="6">
        <v>27193</v>
      </c>
      <c r="AS16" s="6">
        <v>856</v>
      </c>
      <c r="AT16" s="6">
        <v>5653</v>
      </c>
      <c r="AU16" s="6">
        <v>13905</v>
      </c>
      <c r="AV16" s="6">
        <v>4187</v>
      </c>
      <c r="AW16" s="6" t="s">
        <v>55</v>
      </c>
      <c r="AX16" s="6">
        <v>5</v>
      </c>
      <c r="AY16" s="6">
        <v>4</v>
      </c>
      <c r="AZ16" s="9" t="s">
        <v>67</v>
      </c>
    </row>
    <row r="17" spans="1:52" x14ac:dyDescent="0.3">
      <c r="A17">
        <v>11</v>
      </c>
      <c r="B17" s="26">
        <v>43959</v>
      </c>
      <c r="C17" s="4">
        <v>32</v>
      </c>
      <c r="D17" s="4" t="s">
        <v>52</v>
      </c>
      <c r="E17" s="4">
        <v>182</v>
      </c>
      <c r="F17" s="4">
        <v>90</v>
      </c>
      <c r="G17" s="46">
        <f t="shared" si="0"/>
        <v>27.170631566235961</v>
      </c>
      <c r="H17" s="4">
        <v>148</v>
      </c>
      <c r="I17" s="4">
        <v>135</v>
      </c>
      <c r="J17" s="4">
        <v>10</v>
      </c>
      <c r="K17" s="4">
        <v>120</v>
      </c>
      <c r="L17" s="43">
        <v>1860</v>
      </c>
      <c r="M17" s="6" t="s">
        <v>53</v>
      </c>
      <c r="N17" s="12">
        <v>98.81</v>
      </c>
      <c r="O17" s="12">
        <v>77.56</v>
      </c>
      <c r="P17" s="12">
        <v>27.87</v>
      </c>
      <c r="Q17" s="12">
        <v>53.15</v>
      </c>
      <c r="R17" s="12">
        <v>66.83</v>
      </c>
      <c r="S17" s="12">
        <v>30.52</v>
      </c>
      <c r="T17" s="12">
        <v>40.53</v>
      </c>
      <c r="U17" s="14">
        <f>7/((1/N17)+(1/O17)+(1/P17)+(1/Q17)+(1/R17)+(1/S17)+(1/T17))</f>
        <v>46.632143567006473</v>
      </c>
      <c r="V17" s="47">
        <v>0</v>
      </c>
      <c r="W17" s="39">
        <v>0</v>
      </c>
      <c r="X17" s="10">
        <v>1454</v>
      </c>
      <c r="Y17" s="10">
        <v>304</v>
      </c>
      <c r="Z17" s="10">
        <v>125</v>
      </c>
      <c r="AA17" s="10">
        <v>430</v>
      </c>
      <c r="AB17" s="10">
        <v>1297</v>
      </c>
      <c r="AC17" s="10">
        <v>911</v>
      </c>
      <c r="AD17" s="10">
        <v>1172</v>
      </c>
      <c r="AE17" s="10">
        <f>7/((1/X17)+(1/Y17)+(1/Z17)+(1/AA17)+(1/AB17)+(1/AC17)+(1/AD17))</f>
        <v>411.16585071616129</v>
      </c>
      <c r="AF17" s="23">
        <v>1</v>
      </c>
      <c r="AG17" s="23">
        <v>0</v>
      </c>
      <c r="AH17" s="23" t="s">
        <v>54</v>
      </c>
      <c r="AI17" s="23" t="s">
        <v>52</v>
      </c>
      <c r="AJ17" s="7" t="s">
        <v>55</v>
      </c>
      <c r="AK17" s="8">
        <v>4</v>
      </c>
      <c r="AL17" s="8">
        <v>4</v>
      </c>
      <c r="AM17" s="9" t="s">
        <v>68</v>
      </c>
      <c r="AN17" s="9"/>
      <c r="AZ17" s="9" t="s">
        <v>69</v>
      </c>
    </row>
    <row r="18" spans="1:52" x14ac:dyDescent="0.3">
      <c r="A18">
        <v>12</v>
      </c>
      <c r="B18" s="26">
        <v>43959</v>
      </c>
      <c r="C18" s="4">
        <v>35</v>
      </c>
      <c r="D18" s="4" t="s">
        <v>52</v>
      </c>
      <c r="E18" s="4">
        <v>170</v>
      </c>
      <c r="F18" s="4">
        <v>62</v>
      </c>
      <c r="G18" s="46">
        <f t="shared" si="0"/>
        <v>21.453287197231838</v>
      </c>
      <c r="H18" s="4">
        <v>126</v>
      </c>
      <c r="I18" s="4">
        <v>120</v>
      </c>
      <c r="J18" s="4">
        <v>6</v>
      </c>
      <c r="K18" s="4">
        <v>104</v>
      </c>
      <c r="L18" s="43">
        <v>1860</v>
      </c>
      <c r="M18" s="6" t="s">
        <v>53</v>
      </c>
      <c r="N18" s="6">
        <v>162</v>
      </c>
      <c r="O18" s="6">
        <v>304</v>
      </c>
      <c r="P18" s="6">
        <v>379</v>
      </c>
      <c r="Q18" s="6">
        <v>623</v>
      </c>
      <c r="R18" s="12">
        <v>71.5</v>
      </c>
      <c r="S18" s="6">
        <v>141</v>
      </c>
      <c r="T18" s="6">
        <v>275</v>
      </c>
      <c r="U18" s="15">
        <f>7/((1/N18)+(1/O18)+(1/P18)+(1/Q18)+(1/R18)+(1/S18)+(1/T18))</f>
        <v>182.19417257995622</v>
      </c>
      <c r="V18" s="49">
        <v>1</v>
      </c>
      <c r="W18" s="39">
        <v>0</v>
      </c>
      <c r="X18" s="10">
        <v>43783</v>
      </c>
      <c r="Y18" s="10">
        <v>45135</v>
      </c>
      <c r="Z18" s="10">
        <v>18215</v>
      </c>
      <c r="AA18" s="10">
        <v>6454</v>
      </c>
      <c r="AB18" s="10">
        <v>2039</v>
      </c>
      <c r="AC18" s="10">
        <v>7391</v>
      </c>
      <c r="AD18" s="10">
        <v>48154</v>
      </c>
      <c r="AE18" s="10">
        <v>77884</v>
      </c>
      <c r="AF18" s="23">
        <v>1</v>
      </c>
      <c r="AG18" s="23">
        <v>0</v>
      </c>
      <c r="AH18" s="23" t="s">
        <v>54</v>
      </c>
      <c r="AI18" s="23" t="s">
        <v>52</v>
      </c>
      <c r="AJ18" s="7" t="s">
        <v>55</v>
      </c>
      <c r="AK18" s="8">
        <v>4</v>
      </c>
      <c r="AL18" s="8">
        <v>4</v>
      </c>
      <c r="AM18" s="9" t="s">
        <v>70</v>
      </c>
      <c r="AN18" s="9"/>
      <c r="AZ18" s="9" t="s">
        <v>69</v>
      </c>
    </row>
    <row r="19" spans="1:52" x14ac:dyDescent="0.3">
      <c r="A19">
        <v>13</v>
      </c>
      <c r="B19" s="26">
        <v>43959</v>
      </c>
      <c r="C19" s="4">
        <v>31</v>
      </c>
      <c r="D19" s="4" t="s">
        <v>58</v>
      </c>
      <c r="E19" s="4">
        <v>163</v>
      </c>
      <c r="F19" s="4">
        <v>58</v>
      </c>
      <c r="G19" s="46">
        <f t="shared" si="0"/>
        <v>21.829952199932254</v>
      </c>
      <c r="H19" s="4">
        <v>121</v>
      </c>
      <c r="I19" s="4">
        <v>115</v>
      </c>
      <c r="J19" s="4">
        <v>3</v>
      </c>
      <c r="K19" s="4">
        <v>100</v>
      </c>
      <c r="L19" s="43" t="s">
        <v>59</v>
      </c>
      <c r="M19" s="6" t="s">
        <v>53</v>
      </c>
      <c r="N19" s="6">
        <v>1877</v>
      </c>
      <c r="O19" s="6">
        <v>3064</v>
      </c>
      <c r="P19" s="6">
        <v>1380</v>
      </c>
      <c r="Q19" s="6">
        <v>1335</v>
      </c>
      <c r="R19" s="6">
        <v>574</v>
      </c>
      <c r="S19" s="6">
        <v>810</v>
      </c>
      <c r="T19" s="6">
        <v>2292</v>
      </c>
      <c r="U19" s="15">
        <f t="shared" si="1"/>
        <v>1218.2672885589307</v>
      </c>
      <c r="V19" s="49">
        <v>1</v>
      </c>
      <c r="W19" s="39">
        <v>0</v>
      </c>
      <c r="X19" s="10">
        <v>25913</v>
      </c>
      <c r="Y19" s="10">
        <v>10208</v>
      </c>
      <c r="Z19" s="10">
        <v>30872</v>
      </c>
      <c r="AA19" s="10">
        <v>15709</v>
      </c>
      <c r="AB19" s="10">
        <v>1199</v>
      </c>
      <c r="AC19" s="10">
        <v>53426</v>
      </c>
      <c r="AD19" s="10">
        <v>99999999.989999995</v>
      </c>
      <c r="AE19" s="10">
        <v>6451</v>
      </c>
      <c r="AF19" s="23">
        <v>1</v>
      </c>
      <c r="AG19" s="23">
        <v>0</v>
      </c>
      <c r="AH19" s="23" t="s">
        <v>54</v>
      </c>
      <c r="AI19" s="23" t="s">
        <v>52</v>
      </c>
      <c r="AJ19" s="7" t="s">
        <v>55</v>
      </c>
      <c r="AK19" s="8">
        <v>3</v>
      </c>
      <c r="AL19" s="8">
        <v>4</v>
      </c>
      <c r="AM19" s="9" t="s">
        <v>71</v>
      </c>
      <c r="AN19" s="9"/>
      <c r="AZ19" s="9" t="s">
        <v>69</v>
      </c>
    </row>
    <row r="20" spans="1:52" x14ac:dyDescent="0.3">
      <c r="A20">
        <v>14</v>
      </c>
      <c r="B20" s="26">
        <v>43960</v>
      </c>
      <c r="C20" s="4">
        <v>29</v>
      </c>
      <c r="D20" s="4" t="s">
        <v>58</v>
      </c>
      <c r="E20" s="4">
        <v>164</v>
      </c>
      <c r="F20" s="4">
        <v>54</v>
      </c>
      <c r="G20" s="46">
        <f t="shared" si="0"/>
        <v>20.077334919690664</v>
      </c>
      <c r="H20" s="4">
        <v>115</v>
      </c>
      <c r="I20" s="4">
        <v>114</v>
      </c>
      <c r="J20" s="53" t="s">
        <v>64</v>
      </c>
      <c r="K20" s="4">
        <v>90</v>
      </c>
      <c r="L20" s="43" t="s">
        <v>59</v>
      </c>
      <c r="M20" s="6" t="s">
        <v>53</v>
      </c>
      <c r="N20" s="6">
        <v>1395</v>
      </c>
      <c r="O20" s="6">
        <v>409</v>
      </c>
      <c r="P20" s="6">
        <v>665</v>
      </c>
      <c r="Q20" s="6">
        <v>696</v>
      </c>
      <c r="R20" s="6">
        <v>611</v>
      </c>
      <c r="S20" s="6">
        <v>372</v>
      </c>
      <c r="T20" s="6">
        <v>526</v>
      </c>
      <c r="U20" s="15">
        <f t="shared" si="1"/>
        <v>567.79705274704486</v>
      </c>
      <c r="V20" s="49">
        <v>1</v>
      </c>
      <c r="W20" s="39">
        <v>0</v>
      </c>
      <c r="X20" s="10">
        <v>49093</v>
      </c>
      <c r="Y20" s="10">
        <v>10763</v>
      </c>
      <c r="Z20" s="10">
        <v>7802</v>
      </c>
      <c r="AA20" s="10">
        <v>2499</v>
      </c>
      <c r="AB20" s="10">
        <v>1091</v>
      </c>
      <c r="AC20" s="10">
        <v>68742</v>
      </c>
      <c r="AD20" s="10">
        <v>24053</v>
      </c>
      <c r="AE20" s="10">
        <v>4337</v>
      </c>
      <c r="AF20" s="23">
        <v>1</v>
      </c>
      <c r="AG20" s="23">
        <v>0</v>
      </c>
      <c r="AH20" s="23" t="s">
        <v>54</v>
      </c>
      <c r="AI20" s="23" t="s">
        <v>52</v>
      </c>
      <c r="AJ20" s="7" t="s">
        <v>55</v>
      </c>
      <c r="AK20" s="8">
        <v>3</v>
      </c>
      <c r="AL20" s="8">
        <v>5</v>
      </c>
      <c r="AM20" s="9" t="s">
        <v>72</v>
      </c>
      <c r="AN20" s="9"/>
      <c r="AZ20" s="9" t="s">
        <v>69</v>
      </c>
    </row>
    <row r="21" spans="1:52" x14ac:dyDescent="0.3">
      <c r="A21">
        <v>15</v>
      </c>
      <c r="B21" s="26">
        <v>43961</v>
      </c>
      <c r="C21" s="4">
        <v>33</v>
      </c>
      <c r="D21" s="4" t="s">
        <v>52</v>
      </c>
      <c r="E21" s="4">
        <v>178</v>
      </c>
      <c r="F21" s="4">
        <v>74</v>
      </c>
      <c r="G21" s="46">
        <f t="shared" si="0"/>
        <v>23.355636914530994</v>
      </c>
      <c r="H21" s="4">
        <v>132</v>
      </c>
      <c r="I21" s="4">
        <v>130</v>
      </c>
      <c r="J21" s="4">
        <v>6</v>
      </c>
      <c r="K21" s="4">
        <v>105</v>
      </c>
      <c r="L21" s="43">
        <v>8210</v>
      </c>
      <c r="M21" s="6" t="s">
        <v>53</v>
      </c>
      <c r="N21" s="6">
        <v>777.56</v>
      </c>
      <c r="O21" s="6">
        <v>369.77</v>
      </c>
      <c r="P21" s="6">
        <v>490.08</v>
      </c>
      <c r="Q21" s="6">
        <v>234.05</v>
      </c>
      <c r="R21" s="6">
        <v>367.66</v>
      </c>
      <c r="S21" s="6">
        <v>443.08</v>
      </c>
      <c r="T21" s="6">
        <v>692.2</v>
      </c>
      <c r="U21" s="15">
        <f t="shared" si="1"/>
        <v>418.53425352093262</v>
      </c>
      <c r="V21" s="49">
        <v>1</v>
      </c>
      <c r="W21" s="39">
        <v>0</v>
      </c>
      <c r="X21" s="10">
        <v>2508.4</v>
      </c>
      <c r="Y21" s="10">
        <v>3460.08</v>
      </c>
      <c r="Z21" s="10">
        <v>2467.79</v>
      </c>
      <c r="AA21" s="10">
        <v>4767.99</v>
      </c>
      <c r="AB21" s="10">
        <v>2598.6999999999998</v>
      </c>
      <c r="AC21" s="10">
        <v>3244.5</v>
      </c>
      <c r="AD21" s="10">
        <v>1497.24</v>
      </c>
      <c r="AE21" s="10">
        <v>2628.08</v>
      </c>
      <c r="AF21" s="23">
        <v>1</v>
      </c>
      <c r="AG21" s="23">
        <v>0</v>
      </c>
      <c r="AH21" s="23" t="s">
        <v>54</v>
      </c>
      <c r="AI21" s="23" t="s">
        <v>52</v>
      </c>
      <c r="AJ21" s="7" t="s">
        <v>55</v>
      </c>
      <c r="AK21" s="8">
        <v>4</v>
      </c>
      <c r="AL21" s="8">
        <v>5</v>
      </c>
      <c r="AM21" s="9"/>
      <c r="AN21" s="9"/>
      <c r="AZ21" s="9" t="s">
        <v>57</v>
      </c>
    </row>
    <row r="22" spans="1:52" x14ac:dyDescent="0.3">
      <c r="A22">
        <v>16</v>
      </c>
      <c r="B22" s="26">
        <v>43962</v>
      </c>
      <c r="C22" s="4">
        <v>33</v>
      </c>
      <c r="D22" s="4" t="s">
        <v>52</v>
      </c>
      <c r="E22" s="4">
        <v>186</v>
      </c>
      <c r="F22" s="4">
        <v>85</v>
      </c>
      <c r="G22" s="46">
        <f t="shared" si="0"/>
        <v>24.56931437160365</v>
      </c>
      <c r="H22" s="4">
        <v>135</v>
      </c>
      <c r="I22" s="4">
        <v>127</v>
      </c>
      <c r="J22" s="4">
        <v>7</v>
      </c>
      <c r="K22" s="4">
        <v>102</v>
      </c>
      <c r="L22" s="58" t="s">
        <v>59</v>
      </c>
      <c r="M22" s="6" t="s">
        <v>53</v>
      </c>
      <c r="N22" s="6">
        <v>1293</v>
      </c>
      <c r="O22" s="6">
        <v>273</v>
      </c>
      <c r="P22" s="6">
        <v>253</v>
      </c>
      <c r="Q22" s="6">
        <v>319</v>
      </c>
      <c r="R22" s="6">
        <v>198</v>
      </c>
      <c r="S22" s="6">
        <v>159</v>
      </c>
      <c r="T22" s="6">
        <v>667</v>
      </c>
      <c r="U22" s="15">
        <f t="shared" si="1"/>
        <v>287.32296739832657</v>
      </c>
      <c r="V22" s="49">
        <v>1</v>
      </c>
      <c r="W22" s="39">
        <v>0</v>
      </c>
      <c r="X22" s="10">
        <v>99999999.989999995</v>
      </c>
      <c r="Y22" s="10">
        <v>25005.16</v>
      </c>
      <c r="Z22" s="10">
        <v>57789</v>
      </c>
      <c r="AA22" s="10">
        <v>17914.84</v>
      </c>
      <c r="AB22" s="10">
        <v>1936.41</v>
      </c>
      <c r="AC22" s="10">
        <v>61832.75</v>
      </c>
      <c r="AD22" s="10">
        <v>99999999.989999995</v>
      </c>
      <c r="AE22" s="10">
        <v>10840.47</v>
      </c>
      <c r="AF22" s="23">
        <v>1</v>
      </c>
      <c r="AG22" s="23">
        <v>0</v>
      </c>
      <c r="AH22" s="23" t="s">
        <v>54</v>
      </c>
      <c r="AI22" s="23" t="s">
        <v>52</v>
      </c>
      <c r="AJ22" s="7" t="s">
        <v>55</v>
      </c>
      <c r="AK22" s="8">
        <v>4</v>
      </c>
      <c r="AL22" s="8">
        <v>4</v>
      </c>
      <c r="AM22" s="9"/>
      <c r="AN22" s="9"/>
      <c r="AZ22" s="9" t="s">
        <v>69</v>
      </c>
    </row>
    <row r="23" spans="1:52" x14ac:dyDescent="0.3">
      <c r="A23">
        <v>17</v>
      </c>
      <c r="B23" s="26">
        <v>43962</v>
      </c>
      <c r="C23" s="4">
        <v>46</v>
      </c>
      <c r="D23" s="4" t="s">
        <v>52</v>
      </c>
      <c r="E23" s="4">
        <v>178</v>
      </c>
      <c r="F23" s="4">
        <v>75</v>
      </c>
      <c r="G23" s="46">
        <f t="shared" si="0"/>
        <v>23.671253629592222</v>
      </c>
      <c r="H23" s="4">
        <v>133</v>
      </c>
      <c r="I23" s="4">
        <v>126</v>
      </c>
      <c r="J23" s="4">
        <v>6</v>
      </c>
      <c r="K23" s="4">
        <v>105</v>
      </c>
      <c r="L23" s="43" t="s">
        <v>59</v>
      </c>
      <c r="M23" s="6" t="s">
        <v>53</v>
      </c>
      <c r="N23" s="6">
        <v>161.69</v>
      </c>
      <c r="O23" s="6">
        <v>134.29</v>
      </c>
      <c r="P23" s="6">
        <v>184.13</v>
      </c>
      <c r="Q23" s="12">
        <v>84.57</v>
      </c>
      <c r="R23" s="6">
        <v>233.69</v>
      </c>
      <c r="S23" s="6">
        <v>138.66999999999999</v>
      </c>
      <c r="T23" s="6">
        <v>270.25</v>
      </c>
      <c r="U23" s="13">
        <f t="shared" si="1"/>
        <v>151.91786302347145</v>
      </c>
      <c r="V23" s="49">
        <v>1</v>
      </c>
      <c r="W23" s="39">
        <v>0</v>
      </c>
      <c r="X23" s="10">
        <v>27741.13</v>
      </c>
      <c r="Y23" s="10">
        <v>2729.55</v>
      </c>
      <c r="Z23" s="10">
        <v>6124.81</v>
      </c>
      <c r="AA23" s="10">
        <v>26406</v>
      </c>
      <c r="AB23" s="10">
        <v>2885.47</v>
      </c>
      <c r="AC23" s="10">
        <v>7134.07</v>
      </c>
      <c r="AD23" s="10">
        <v>99999999.989999995</v>
      </c>
      <c r="AE23" s="10">
        <v>6420.29</v>
      </c>
      <c r="AF23" s="23">
        <v>1</v>
      </c>
      <c r="AG23" s="23">
        <v>0</v>
      </c>
      <c r="AH23" s="23" t="s">
        <v>54</v>
      </c>
      <c r="AI23" s="23" t="s">
        <v>52</v>
      </c>
      <c r="AJ23" s="7" t="s">
        <v>55</v>
      </c>
      <c r="AK23" s="8">
        <v>4</v>
      </c>
      <c r="AL23" s="8">
        <v>4</v>
      </c>
      <c r="AM23" s="9"/>
      <c r="AN23" s="9"/>
      <c r="AZ23" s="9" t="s">
        <v>57</v>
      </c>
    </row>
    <row r="24" spans="1:52" x14ac:dyDescent="0.3">
      <c r="A24">
        <v>18</v>
      </c>
      <c r="B24" s="26">
        <v>43962</v>
      </c>
      <c r="C24" s="4">
        <v>55</v>
      </c>
      <c r="D24" s="4" t="s">
        <v>58</v>
      </c>
      <c r="E24" s="4">
        <v>163</v>
      </c>
      <c r="F24" s="4">
        <v>67.7</v>
      </c>
      <c r="G24" s="46">
        <f t="shared" si="0"/>
        <v>25.48082351612782</v>
      </c>
      <c r="H24" s="4">
        <v>116</v>
      </c>
      <c r="I24" s="4">
        <v>110</v>
      </c>
      <c r="J24" s="53" t="s">
        <v>64</v>
      </c>
      <c r="K24" s="4">
        <v>90</v>
      </c>
      <c r="L24" s="58" t="s">
        <v>73</v>
      </c>
      <c r="M24" s="6" t="s">
        <v>53</v>
      </c>
      <c r="N24" s="6">
        <v>134</v>
      </c>
      <c r="O24" s="12">
        <v>48</v>
      </c>
      <c r="P24" s="6">
        <v>132</v>
      </c>
      <c r="Q24" s="6">
        <v>139</v>
      </c>
      <c r="R24" s="12">
        <v>43</v>
      </c>
      <c r="S24" s="6">
        <v>70.19</v>
      </c>
      <c r="T24" s="6">
        <v>138</v>
      </c>
      <c r="U24" s="12">
        <v>79.900000000000006</v>
      </c>
      <c r="V24" s="47">
        <v>0</v>
      </c>
      <c r="W24" s="39">
        <v>1</v>
      </c>
      <c r="X24" s="10">
        <v>6302.81</v>
      </c>
      <c r="Y24" s="10">
        <v>4167.24</v>
      </c>
      <c r="Z24" s="10">
        <v>3221.63</v>
      </c>
      <c r="AA24" s="10">
        <v>4757.16</v>
      </c>
      <c r="AB24" s="10">
        <v>619.17999999999995</v>
      </c>
      <c r="AC24" s="10">
        <v>2008.13</v>
      </c>
      <c r="AD24" s="10">
        <v>15225.4</v>
      </c>
      <c r="AE24" s="10">
        <v>2259.58</v>
      </c>
      <c r="AF24" s="23">
        <v>1</v>
      </c>
      <c r="AG24" s="23">
        <v>0</v>
      </c>
      <c r="AH24" s="23" t="s">
        <v>54</v>
      </c>
      <c r="AI24" s="23" t="s">
        <v>52</v>
      </c>
      <c r="AJ24" s="7" t="s">
        <v>55</v>
      </c>
      <c r="AK24" s="8">
        <v>3</v>
      </c>
      <c r="AL24" s="8">
        <v>4</v>
      </c>
      <c r="AM24" s="9"/>
      <c r="AN24" s="9"/>
      <c r="AZ24" s="9" t="s">
        <v>57</v>
      </c>
    </row>
    <row r="25" spans="1:52" x14ac:dyDescent="0.3">
      <c r="A25">
        <v>19</v>
      </c>
      <c r="B25" s="26">
        <v>43962</v>
      </c>
      <c r="C25" s="4">
        <v>42</v>
      </c>
      <c r="D25" s="4" t="s">
        <v>52</v>
      </c>
      <c r="E25" s="4">
        <v>180</v>
      </c>
      <c r="F25" s="4">
        <v>98.9</v>
      </c>
      <c r="G25" s="46">
        <f t="shared" si="0"/>
        <v>30.52469135802469</v>
      </c>
      <c r="H25" s="4">
        <v>135</v>
      </c>
      <c r="I25" s="4">
        <v>132</v>
      </c>
      <c r="J25" s="4">
        <v>9</v>
      </c>
      <c r="K25" s="4">
        <v>110</v>
      </c>
      <c r="L25" s="58" t="s">
        <v>59</v>
      </c>
      <c r="M25" s="6" t="s">
        <v>53</v>
      </c>
      <c r="N25" s="6">
        <v>120</v>
      </c>
      <c r="O25" s="16">
        <v>240</v>
      </c>
      <c r="P25" s="6">
        <v>192</v>
      </c>
      <c r="Q25" s="6">
        <v>237</v>
      </c>
      <c r="R25" s="6">
        <v>125</v>
      </c>
      <c r="S25" s="6">
        <v>118</v>
      </c>
      <c r="T25" s="6">
        <v>117</v>
      </c>
      <c r="U25" s="6">
        <v>149</v>
      </c>
      <c r="V25" s="49">
        <v>1</v>
      </c>
      <c r="W25" s="21">
        <v>0</v>
      </c>
      <c r="X25" s="10">
        <v>17210.48</v>
      </c>
      <c r="Y25" s="10">
        <v>7457.45</v>
      </c>
      <c r="Z25" s="10">
        <v>53251.97</v>
      </c>
      <c r="AA25" s="10">
        <v>57043.76</v>
      </c>
      <c r="AB25" s="10">
        <v>1133.47</v>
      </c>
      <c r="AC25" s="10">
        <f>AVERAGE(AB25+Y25+Z25)</f>
        <v>61842.89</v>
      </c>
      <c r="AD25" s="10">
        <v>99999999.989999995</v>
      </c>
      <c r="AE25" s="10">
        <f>7/(1/X25+1/Y25+1/Z25+1/AA25+1/AB25+1/AC25+1/AD25)</f>
        <v>6211.544796742598</v>
      </c>
      <c r="AF25" s="23">
        <v>1</v>
      </c>
      <c r="AG25" s="23">
        <v>0</v>
      </c>
      <c r="AH25" s="23" t="s">
        <v>54</v>
      </c>
      <c r="AI25" s="23" t="s">
        <v>52</v>
      </c>
      <c r="AJ25" s="7" t="s">
        <v>55</v>
      </c>
      <c r="AK25" s="8">
        <v>2</v>
      </c>
      <c r="AL25" s="8">
        <v>1</v>
      </c>
      <c r="AM25" s="9" t="s">
        <v>74</v>
      </c>
      <c r="AN25" s="9"/>
      <c r="AZ25" s="9" t="s">
        <v>57</v>
      </c>
    </row>
    <row r="26" spans="1:52" x14ac:dyDescent="0.3">
      <c r="A26">
        <v>20</v>
      </c>
      <c r="B26" s="26">
        <v>43962</v>
      </c>
      <c r="C26" s="4">
        <v>29</v>
      </c>
      <c r="D26" s="4" t="s">
        <v>58</v>
      </c>
      <c r="E26" s="4">
        <v>167</v>
      </c>
      <c r="F26" s="4">
        <v>58</v>
      </c>
      <c r="G26" s="46">
        <f t="shared" si="0"/>
        <v>20.796729893506402</v>
      </c>
      <c r="H26" s="4">
        <v>116</v>
      </c>
      <c r="I26" s="4">
        <v>110</v>
      </c>
      <c r="J26" s="53" t="s">
        <v>64</v>
      </c>
      <c r="K26" s="4">
        <v>97.5</v>
      </c>
      <c r="L26" s="43" t="s">
        <v>59</v>
      </c>
      <c r="M26" s="6" t="s">
        <v>53</v>
      </c>
      <c r="N26" s="12">
        <v>48.58</v>
      </c>
      <c r="O26" s="12">
        <v>74.099999999999994</v>
      </c>
      <c r="P26" s="12">
        <v>41.21</v>
      </c>
      <c r="Q26" s="12">
        <v>40.9</v>
      </c>
      <c r="R26" s="12">
        <v>25.78</v>
      </c>
      <c r="S26" s="12">
        <v>39.85</v>
      </c>
      <c r="T26" s="12">
        <v>52.25</v>
      </c>
      <c r="U26" s="14">
        <v>42.22</v>
      </c>
      <c r="V26" s="47">
        <v>0</v>
      </c>
      <c r="W26" s="39">
        <v>1</v>
      </c>
      <c r="X26" s="10">
        <v>22803.759999999998</v>
      </c>
      <c r="Y26" s="10">
        <v>51519.13</v>
      </c>
      <c r="Z26" s="10">
        <v>99999999.989999995</v>
      </c>
      <c r="AA26" s="10">
        <v>4387.1000000000004</v>
      </c>
      <c r="AB26" s="10">
        <v>1934.46</v>
      </c>
      <c r="AC26" s="10">
        <v>99999999.989999995</v>
      </c>
      <c r="AD26" s="10">
        <v>85100.67</v>
      </c>
      <c r="AE26" s="10">
        <v>8537.48</v>
      </c>
      <c r="AF26" s="23">
        <v>1</v>
      </c>
      <c r="AG26" s="23">
        <v>0</v>
      </c>
      <c r="AH26" s="23" t="s">
        <v>54</v>
      </c>
      <c r="AI26" s="23" t="s">
        <v>52</v>
      </c>
      <c r="AJ26" s="7" t="s">
        <v>55</v>
      </c>
      <c r="AK26" s="8">
        <v>2</v>
      </c>
      <c r="AL26" s="8">
        <v>3</v>
      </c>
      <c r="AM26" s="9"/>
      <c r="AN26" s="9"/>
      <c r="AZ26" s="9" t="s">
        <v>57</v>
      </c>
    </row>
    <row r="27" spans="1:52" x14ac:dyDescent="0.3">
      <c r="A27">
        <v>21</v>
      </c>
      <c r="B27" s="26">
        <v>43964</v>
      </c>
      <c r="C27" s="4">
        <v>37</v>
      </c>
      <c r="D27" s="4" t="s">
        <v>52</v>
      </c>
      <c r="E27" s="4">
        <v>178</v>
      </c>
      <c r="F27" s="4">
        <v>72.7</v>
      </c>
      <c r="G27" s="46">
        <f t="shared" si="0"/>
        <v>22.945335184951396</v>
      </c>
      <c r="H27" s="4">
        <v>126</v>
      </c>
      <c r="I27" s="4">
        <v>115</v>
      </c>
      <c r="J27" s="4">
        <v>3</v>
      </c>
      <c r="K27" s="4">
        <v>95</v>
      </c>
      <c r="L27" s="43">
        <v>8210</v>
      </c>
      <c r="M27" s="6" t="s">
        <v>53</v>
      </c>
      <c r="N27" s="6">
        <v>432.84</v>
      </c>
      <c r="O27" s="6">
        <v>321.20999999999998</v>
      </c>
      <c r="P27" s="6">
        <v>238.19</v>
      </c>
      <c r="Q27" s="6">
        <v>155.21</v>
      </c>
      <c r="R27" s="6">
        <v>183.96</v>
      </c>
      <c r="S27" s="6">
        <v>120.35</v>
      </c>
      <c r="T27" s="6">
        <v>180.16</v>
      </c>
      <c r="U27" s="13">
        <v>197.96</v>
      </c>
      <c r="V27" s="49">
        <v>1</v>
      </c>
      <c r="W27" s="21">
        <v>0</v>
      </c>
      <c r="X27" s="10">
        <v>49760.84</v>
      </c>
      <c r="Y27" s="10">
        <v>999.99</v>
      </c>
      <c r="Z27" s="10">
        <v>15234.81</v>
      </c>
      <c r="AA27" s="10">
        <v>44310.55</v>
      </c>
      <c r="AB27" s="10">
        <v>659.05</v>
      </c>
      <c r="AC27" s="10">
        <v>6057.76</v>
      </c>
      <c r="AD27" s="10">
        <v>99999999.989999995</v>
      </c>
      <c r="AE27" s="10">
        <v>2508.02</v>
      </c>
      <c r="AF27" s="23">
        <v>1</v>
      </c>
      <c r="AG27" s="23">
        <v>0</v>
      </c>
      <c r="AH27" s="23" t="s">
        <v>54</v>
      </c>
      <c r="AI27" s="23" t="s">
        <v>52</v>
      </c>
      <c r="AJ27" s="7" t="s">
        <v>55</v>
      </c>
      <c r="AK27" s="8">
        <v>3</v>
      </c>
      <c r="AL27" s="8">
        <v>5</v>
      </c>
      <c r="AM27" s="9"/>
      <c r="AN27" s="9"/>
      <c r="AZ27" s="9" t="s">
        <v>57</v>
      </c>
    </row>
    <row r="28" spans="1:52" x14ac:dyDescent="0.3">
      <c r="A28">
        <v>22</v>
      </c>
      <c r="B28" s="26">
        <v>43964</v>
      </c>
      <c r="C28" s="4">
        <v>34</v>
      </c>
      <c r="D28" s="4" t="s">
        <v>58</v>
      </c>
      <c r="E28" s="4">
        <v>168</v>
      </c>
      <c r="F28" s="4">
        <v>54</v>
      </c>
      <c r="G28" s="46">
        <f t="shared" si="0"/>
        <v>19.132653061224492</v>
      </c>
      <c r="H28" s="4">
        <v>112</v>
      </c>
      <c r="I28" s="4">
        <v>120</v>
      </c>
      <c r="J28" s="53" t="s">
        <v>64</v>
      </c>
      <c r="K28" s="4">
        <v>100</v>
      </c>
      <c r="L28" s="43">
        <v>1860</v>
      </c>
      <c r="M28" s="6" t="s">
        <v>53</v>
      </c>
      <c r="N28" s="6">
        <v>231.8</v>
      </c>
      <c r="O28" s="6">
        <v>58.85</v>
      </c>
      <c r="P28" s="6">
        <v>242.73</v>
      </c>
      <c r="Q28" s="6">
        <v>126.41</v>
      </c>
      <c r="R28" s="12">
        <v>73</v>
      </c>
      <c r="S28" s="12">
        <v>28</v>
      </c>
      <c r="T28" s="6">
        <v>179</v>
      </c>
      <c r="U28" s="14">
        <v>79</v>
      </c>
      <c r="V28" s="47">
        <v>0</v>
      </c>
      <c r="W28" s="21">
        <v>0</v>
      </c>
      <c r="X28" s="10">
        <v>1990.6</v>
      </c>
      <c r="Y28" s="10">
        <v>1322.21</v>
      </c>
      <c r="Z28" s="10">
        <v>1043.29</v>
      </c>
      <c r="AA28" s="10">
        <v>1479.68</v>
      </c>
      <c r="AB28" s="10">
        <v>859.36</v>
      </c>
      <c r="AC28" s="10">
        <v>2365.5</v>
      </c>
      <c r="AD28" s="10">
        <v>6281.92</v>
      </c>
      <c r="AE28" s="10">
        <v>1509.08</v>
      </c>
      <c r="AF28" s="23">
        <v>1</v>
      </c>
      <c r="AG28" s="23">
        <v>0</v>
      </c>
      <c r="AH28" s="23" t="s">
        <v>54</v>
      </c>
      <c r="AI28" s="23" t="s">
        <v>52</v>
      </c>
      <c r="AJ28" s="7" t="s">
        <v>55</v>
      </c>
      <c r="AK28" s="8">
        <v>3</v>
      </c>
      <c r="AL28" s="8">
        <v>2</v>
      </c>
      <c r="AM28" s="9"/>
      <c r="AN28" s="9"/>
      <c r="AZ28" s="9" t="s">
        <v>57</v>
      </c>
    </row>
    <row r="29" spans="1:52" x14ac:dyDescent="0.3">
      <c r="A29">
        <v>23</v>
      </c>
      <c r="B29" s="26">
        <v>43965</v>
      </c>
      <c r="C29" s="4">
        <v>40</v>
      </c>
      <c r="D29" s="4" t="s">
        <v>52</v>
      </c>
      <c r="E29" s="4">
        <v>169</v>
      </c>
      <c r="F29" s="4">
        <v>53</v>
      </c>
      <c r="G29" s="46">
        <f t="shared" si="0"/>
        <v>18.556773222226116</v>
      </c>
      <c r="H29" s="4">
        <v>128</v>
      </c>
      <c r="I29" s="4">
        <v>110</v>
      </c>
      <c r="J29" s="4">
        <v>3</v>
      </c>
      <c r="K29" s="4">
        <v>92</v>
      </c>
      <c r="L29" s="43" t="s">
        <v>59</v>
      </c>
      <c r="M29" s="6" t="s">
        <v>53</v>
      </c>
      <c r="N29" s="6">
        <v>980.47</v>
      </c>
      <c r="O29" s="6">
        <v>441.23</v>
      </c>
      <c r="P29" s="6">
        <v>750.38</v>
      </c>
      <c r="Q29" s="6">
        <v>576.82000000000005</v>
      </c>
      <c r="R29" s="6">
        <v>350.82</v>
      </c>
      <c r="S29" s="6">
        <v>643.04</v>
      </c>
      <c r="T29" s="6">
        <v>829.86</v>
      </c>
      <c r="U29" s="13">
        <v>585.05999999999995</v>
      </c>
      <c r="V29" s="49">
        <v>1</v>
      </c>
      <c r="W29" s="21">
        <v>0</v>
      </c>
      <c r="X29" s="10">
        <v>44216.95</v>
      </c>
      <c r="Y29" s="10">
        <v>43703.42</v>
      </c>
      <c r="Z29" s="10">
        <v>78311.8</v>
      </c>
      <c r="AA29" s="10">
        <v>64417.05</v>
      </c>
      <c r="AB29" s="10">
        <v>1885.82</v>
      </c>
      <c r="AC29" s="10">
        <v>42290.21</v>
      </c>
      <c r="AD29" s="10">
        <v>99999999.989999995</v>
      </c>
      <c r="AE29" s="10">
        <v>11167.6</v>
      </c>
      <c r="AF29" s="23">
        <v>1</v>
      </c>
      <c r="AG29" s="23">
        <v>0</v>
      </c>
      <c r="AH29" s="23" t="s">
        <v>54</v>
      </c>
      <c r="AI29" s="23" t="s">
        <v>52</v>
      </c>
      <c r="AJ29" s="7" t="s">
        <v>55</v>
      </c>
      <c r="AK29" s="8">
        <v>4</v>
      </c>
      <c r="AL29" s="8">
        <v>4</v>
      </c>
      <c r="AM29" s="9"/>
      <c r="AN29" s="9"/>
      <c r="AZ29" s="9" t="s">
        <v>57</v>
      </c>
    </row>
    <row r="30" spans="1:52" x14ac:dyDescent="0.3">
      <c r="A30">
        <v>24</v>
      </c>
      <c r="B30" s="26">
        <v>43965</v>
      </c>
      <c r="C30" s="4">
        <v>36</v>
      </c>
      <c r="D30" s="4" t="s">
        <v>52</v>
      </c>
      <c r="E30" s="4">
        <v>178</v>
      </c>
      <c r="F30" s="4">
        <v>83</v>
      </c>
      <c r="G30" s="46">
        <f t="shared" si="0"/>
        <v>26.196187350082059</v>
      </c>
      <c r="H30" s="4">
        <v>135</v>
      </c>
      <c r="I30" s="4">
        <v>124</v>
      </c>
      <c r="J30" s="4">
        <v>7</v>
      </c>
      <c r="K30" s="4">
        <v>115</v>
      </c>
      <c r="L30" s="43">
        <v>8210</v>
      </c>
      <c r="M30" s="6" t="s">
        <v>53</v>
      </c>
      <c r="N30" s="6">
        <v>269.68</v>
      </c>
      <c r="O30" s="6">
        <v>120.25</v>
      </c>
      <c r="P30" s="6">
        <v>149.16999999999999</v>
      </c>
      <c r="Q30" s="6">
        <v>131.27000000000001</v>
      </c>
      <c r="R30" s="12">
        <v>97.77</v>
      </c>
      <c r="S30" s="6">
        <v>179.59</v>
      </c>
      <c r="T30" s="6">
        <v>365.92</v>
      </c>
      <c r="U30" s="13">
        <v>155.99</v>
      </c>
      <c r="V30" s="49">
        <v>1</v>
      </c>
      <c r="W30" s="21">
        <v>0</v>
      </c>
      <c r="X30" s="10">
        <v>28368.31</v>
      </c>
      <c r="Y30" s="10">
        <v>7914.87</v>
      </c>
      <c r="Z30" s="10">
        <v>14597.25</v>
      </c>
      <c r="AA30" s="10">
        <v>5531.33</v>
      </c>
      <c r="AB30" s="10">
        <v>2414.89</v>
      </c>
      <c r="AC30" s="10">
        <v>15527.22</v>
      </c>
      <c r="AD30" s="10">
        <v>46180.53</v>
      </c>
      <c r="AE30" s="10">
        <v>7683.5</v>
      </c>
      <c r="AF30" s="23">
        <v>1</v>
      </c>
      <c r="AG30" s="23">
        <v>1</v>
      </c>
      <c r="AH30" s="23" t="s">
        <v>54</v>
      </c>
      <c r="AI30" s="23" t="s">
        <v>52</v>
      </c>
      <c r="AJ30" s="7" t="s">
        <v>55</v>
      </c>
      <c r="AK30" s="8">
        <v>2</v>
      </c>
      <c r="AL30" s="8">
        <v>3</v>
      </c>
      <c r="AM30" s="9"/>
      <c r="AN30" s="9"/>
      <c r="AZ30" s="9" t="s">
        <v>57</v>
      </c>
    </row>
    <row r="31" spans="1:52" x14ac:dyDescent="0.3">
      <c r="A31">
        <v>25</v>
      </c>
      <c r="B31" s="26">
        <v>43965</v>
      </c>
      <c r="C31" s="4">
        <v>36</v>
      </c>
      <c r="D31" s="4" t="s">
        <v>52</v>
      </c>
      <c r="E31" s="4">
        <v>190</v>
      </c>
      <c r="F31" s="4">
        <v>110</v>
      </c>
      <c r="G31" s="46">
        <f t="shared" si="0"/>
        <v>30.470914127423825</v>
      </c>
      <c r="H31" s="4">
        <v>139</v>
      </c>
      <c r="I31" s="4">
        <v>117</v>
      </c>
      <c r="J31" s="4">
        <v>4</v>
      </c>
      <c r="K31" s="4">
        <v>95</v>
      </c>
      <c r="L31" s="43">
        <v>1860</v>
      </c>
      <c r="M31" s="6" t="s">
        <v>53</v>
      </c>
      <c r="N31" s="6">
        <v>174.85</v>
      </c>
      <c r="O31" s="12">
        <v>93.82</v>
      </c>
      <c r="P31" s="6">
        <v>187.36</v>
      </c>
      <c r="Q31" s="6">
        <v>127.94</v>
      </c>
      <c r="R31" s="6">
        <v>112.95</v>
      </c>
      <c r="S31" s="6">
        <v>134.34</v>
      </c>
      <c r="T31" s="6">
        <v>220.89</v>
      </c>
      <c r="U31" s="13">
        <v>139.01</v>
      </c>
      <c r="V31" s="49">
        <v>1</v>
      </c>
      <c r="W31" s="21">
        <v>0</v>
      </c>
      <c r="X31" s="10">
        <v>153412.70000000001</v>
      </c>
      <c r="Y31" s="10">
        <v>134286.45000000001</v>
      </c>
      <c r="Z31" s="10">
        <v>99999999.989999995</v>
      </c>
      <c r="AA31" s="10">
        <v>1436.53</v>
      </c>
      <c r="AB31" s="10">
        <v>4865.83</v>
      </c>
      <c r="AC31" s="10">
        <v>17314.099999999999</v>
      </c>
      <c r="AD31" s="10">
        <v>31200.75</v>
      </c>
      <c r="AE31" s="10">
        <v>6962.28</v>
      </c>
      <c r="AF31" s="23">
        <v>1</v>
      </c>
      <c r="AG31" s="23">
        <v>0</v>
      </c>
      <c r="AH31" s="23" t="s">
        <v>54</v>
      </c>
      <c r="AI31" s="23" t="s">
        <v>52</v>
      </c>
      <c r="AJ31" s="7" t="s">
        <v>55</v>
      </c>
      <c r="AK31" s="8">
        <v>4.5</v>
      </c>
      <c r="AL31" s="8">
        <v>5</v>
      </c>
      <c r="AM31" s="9"/>
      <c r="AN31" s="55"/>
      <c r="AO31" s="56" t="s">
        <v>75</v>
      </c>
      <c r="AP31" s="56"/>
      <c r="AQ31" s="56"/>
      <c r="AR31" s="56"/>
      <c r="AS31" s="56"/>
      <c r="AT31" s="56"/>
      <c r="AU31" s="56"/>
      <c r="AV31" s="56"/>
      <c r="AW31" s="56"/>
      <c r="AX31" s="56"/>
      <c r="AY31" s="55"/>
      <c r="AZ31" s="9" t="s">
        <v>57</v>
      </c>
    </row>
    <row r="32" spans="1:52" s="20" customFormat="1" x14ac:dyDescent="0.3">
      <c r="A32" s="20">
        <v>26</v>
      </c>
      <c r="B32" s="27">
        <v>43965</v>
      </c>
      <c r="C32" s="4">
        <v>31</v>
      </c>
      <c r="D32" s="4" t="s">
        <v>58</v>
      </c>
      <c r="E32" s="4">
        <v>168</v>
      </c>
      <c r="F32" s="4">
        <v>53</v>
      </c>
      <c r="G32" s="46">
        <f>(F32)/(E32/100)^2</f>
        <v>18.778344671201818</v>
      </c>
      <c r="H32" s="4">
        <v>123</v>
      </c>
      <c r="I32" s="4">
        <v>115</v>
      </c>
      <c r="J32" s="4">
        <v>3</v>
      </c>
      <c r="K32" s="4">
        <v>90</v>
      </c>
      <c r="L32" s="43" t="s">
        <v>73</v>
      </c>
      <c r="M32" s="6" t="s">
        <v>53</v>
      </c>
      <c r="N32" s="6">
        <v>124</v>
      </c>
      <c r="O32" s="6">
        <v>108</v>
      </c>
      <c r="P32" s="6">
        <v>116</v>
      </c>
      <c r="Q32" s="6">
        <v>131</v>
      </c>
      <c r="R32" s="52">
        <v>154</v>
      </c>
      <c r="S32" s="12">
        <v>70</v>
      </c>
      <c r="T32" s="6">
        <v>167</v>
      </c>
      <c r="U32" s="13">
        <v>116</v>
      </c>
      <c r="V32" s="51">
        <v>1</v>
      </c>
      <c r="W32" s="39">
        <v>1</v>
      </c>
      <c r="X32" s="10">
        <v>137.97</v>
      </c>
      <c r="Y32" s="10">
        <v>436.38</v>
      </c>
      <c r="Z32" s="19">
        <v>160.78</v>
      </c>
      <c r="AA32" s="19">
        <v>218.4</v>
      </c>
      <c r="AB32" s="25">
        <v>90.87</v>
      </c>
      <c r="AC32" s="19">
        <v>285.68</v>
      </c>
      <c r="AD32" s="19">
        <v>431.29</v>
      </c>
      <c r="AE32" s="22">
        <f>7/((1/X32)+(1/Y32)+(1/Z32)+(1/AA32)+(1/AB32)+(1/AC32)+(1/AD32))</f>
        <v>188.36575372827005</v>
      </c>
      <c r="AF32" s="23">
        <v>1</v>
      </c>
      <c r="AG32" s="23">
        <v>1</v>
      </c>
      <c r="AH32" s="23" t="s">
        <v>54</v>
      </c>
      <c r="AI32" s="23" t="s">
        <v>52</v>
      </c>
      <c r="AJ32" s="7" t="s">
        <v>55</v>
      </c>
      <c r="AK32" s="8">
        <v>3</v>
      </c>
      <c r="AL32" s="8">
        <v>3</v>
      </c>
      <c r="AM32" s="9" t="s">
        <v>76</v>
      </c>
      <c r="AN32" s="6" t="s">
        <v>77</v>
      </c>
      <c r="AO32" s="6" t="s">
        <v>78</v>
      </c>
      <c r="AP32" s="6" t="s">
        <v>79</v>
      </c>
      <c r="AQ32" s="6" t="s">
        <v>80</v>
      </c>
      <c r="AR32" s="6" t="s">
        <v>81</v>
      </c>
      <c r="AS32" s="6" t="s">
        <v>82</v>
      </c>
      <c r="AT32" s="6" t="s">
        <v>83</v>
      </c>
      <c r="AU32" s="6" t="s">
        <v>84</v>
      </c>
      <c r="AV32" s="6" t="s">
        <v>43</v>
      </c>
      <c r="AW32" s="6" t="s">
        <v>85</v>
      </c>
      <c r="AX32" s="6" t="s">
        <v>49</v>
      </c>
      <c r="AY32" s="6" t="s">
        <v>86</v>
      </c>
      <c r="AZ32" s="9" t="s">
        <v>57</v>
      </c>
    </row>
    <row r="33" spans="1:53" s="20" customFormat="1" x14ac:dyDescent="0.3">
      <c r="A33" s="20">
        <v>27</v>
      </c>
      <c r="B33" s="26">
        <v>43969</v>
      </c>
      <c r="C33" s="4">
        <v>30</v>
      </c>
      <c r="D33" s="4" t="s">
        <v>52</v>
      </c>
      <c r="E33" s="4">
        <v>174</v>
      </c>
      <c r="F33" s="4">
        <v>80</v>
      </c>
      <c r="G33" s="46">
        <f>(F33)/(E33/100)^2</f>
        <v>26.423569824283259</v>
      </c>
      <c r="H33" s="4">
        <v>147</v>
      </c>
      <c r="I33" s="4">
        <v>129</v>
      </c>
      <c r="J33" s="4">
        <v>10</v>
      </c>
      <c r="K33" s="4">
        <v>100</v>
      </c>
      <c r="L33" s="43" t="s">
        <v>87</v>
      </c>
      <c r="M33" s="6" t="s">
        <v>53</v>
      </c>
      <c r="N33" s="6">
        <v>157.4</v>
      </c>
      <c r="O33" s="12">
        <v>99.7</v>
      </c>
      <c r="P33" s="12">
        <v>95.7</v>
      </c>
      <c r="Q33" s="6">
        <v>112.5</v>
      </c>
      <c r="R33" s="6">
        <v>88.4</v>
      </c>
      <c r="S33" s="6">
        <v>71.099999999999994</v>
      </c>
      <c r="T33" s="6">
        <v>130.69999999999999</v>
      </c>
      <c r="U33" s="6">
        <v>101.8</v>
      </c>
      <c r="V33" s="54">
        <v>0</v>
      </c>
      <c r="W33" s="21">
        <v>0</v>
      </c>
      <c r="X33" s="19">
        <v>17785</v>
      </c>
      <c r="Y33" s="19">
        <v>7471</v>
      </c>
      <c r="Z33" s="19">
        <v>7392</v>
      </c>
      <c r="AA33" s="19">
        <v>12133</v>
      </c>
      <c r="AB33" s="19">
        <v>1464</v>
      </c>
      <c r="AC33" s="19">
        <v>27121</v>
      </c>
      <c r="AD33" s="19">
        <v>18494</v>
      </c>
      <c r="AE33" s="19">
        <v>5923</v>
      </c>
      <c r="AF33" s="23">
        <v>1</v>
      </c>
      <c r="AG33" s="23">
        <v>0</v>
      </c>
      <c r="AH33" s="23" t="s">
        <v>54</v>
      </c>
      <c r="AI33" s="23" t="s">
        <v>52</v>
      </c>
      <c r="AJ33" s="7" t="s">
        <v>55</v>
      </c>
      <c r="AK33" s="8">
        <v>4</v>
      </c>
      <c r="AL33" s="8">
        <v>4</v>
      </c>
      <c r="AM33" s="9" t="s">
        <v>88</v>
      </c>
      <c r="AN33" s="6" t="s">
        <v>89</v>
      </c>
      <c r="AO33" s="6">
        <v>24574</v>
      </c>
      <c r="AP33" s="6">
        <v>99999999</v>
      </c>
      <c r="AQ33" s="6">
        <v>99999999</v>
      </c>
      <c r="AR33" s="6">
        <v>66327</v>
      </c>
      <c r="AS33" s="6">
        <v>15050</v>
      </c>
      <c r="AT33" s="6">
        <v>4702</v>
      </c>
      <c r="AU33" s="6">
        <v>74279</v>
      </c>
      <c r="AV33" s="6">
        <v>20092</v>
      </c>
      <c r="AW33" s="6" t="s">
        <v>55</v>
      </c>
      <c r="AX33" s="6">
        <v>5</v>
      </c>
      <c r="AY33" s="6">
        <v>4</v>
      </c>
      <c r="AZ33" s="9" t="s">
        <v>69</v>
      </c>
    </row>
    <row r="34" spans="1:53" x14ac:dyDescent="0.3">
      <c r="A34" s="20">
        <v>32</v>
      </c>
      <c r="B34" s="62">
        <v>43972</v>
      </c>
      <c r="C34" s="4">
        <v>36</v>
      </c>
      <c r="D34" s="4" t="s">
        <v>52</v>
      </c>
      <c r="E34" s="4">
        <v>183</v>
      </c>
      <c r="F34" s="4">
        <v>76</v>
      </c>
      <c r="G34" s="46">
        <f>(F34)/(E34/100)^2</f>
        <v>22.694018931589476</v>
      </c>
      <c r="H34" s="4">
        <v>143</v>
      </c>
      <c r="I34" s="4">
        <v>130</v>
      </c>
      <c r="J34" s="4">
        <v>9</v>
      </c>
      <c r="K34" s="4">
        <v>120</v>
      </c>
      <c r="L34" s="65" t="s">
        <v>59</v>
      </c>
      <c r="M34" s="6" t="s">
        <v>53</v>
      </c>
      <c r="N34" s="6">
        <v>167.5</v>
      </c>
      <c r="O34" s="12">
        <v>96.1</v>
      </c>
      <c r="P34" s="6">
        <v>134</v>
      </c>
      <c r="Q34" s="6">
        <v>160.5</v>
      </c>
      <c r="R34" s="6">
        <v>128.9</v>
      </c>
      <c r="S34" s="6">
        <v>109.7</v>
      </c>
      <c r="T34" s="6">
        <v>162.5</v>
      </c>
      <c r="U34" s="6">
        <v>131.80000000000001</v>
      </c>
      <c r="V34" s="6">
        <v>1</v>
      </c>
      <c r="W34" s="6">
        <v>0</v>
      </c>
      <c r="X34" s="19">
        <v>8209</v>
      </c>
      <c r="Y34" s="19">
        <v>70152</v>
      </c>
      <c r="Z34" s="19">
        <v>10602</v>
      </c>
      <c r="AA34" s="19">
        <v>92753</v>
      </c>
      <c r="AB34" s="19">
        <v>3099</v>
      </c>
      <c r="AC34" s="19">
        <v>99999999</v>
      </c>
      <c r="AD34" s="19">
        <v>99999999</v>
      </c>
      <c r="AE34" s="19">
        <v>12414</v>
      </c>
      <c r="AF34" s="19">
        <v>1</v>
      </c>
      <c r="AG34" s="19">
        <v>0</v>
      </c>
      <c r="AH34" s="19" t="s">
        <v>54</v>
      </c>
      <c r="AI34" s="19" t="s">
        <v>52</v>
      </c>
      <c r="AJ34" s="19" t="s">
        <v>55</v>
      </c>
      <c r="AK34" s="8">
        <v>3.5</v>
      </c>
      <c r="AL34" s="8">
        <v>4</v>
      </c>
      <c r="AM34" s="9" t="s">
        <v>90</v>
      </c>
      <c r="AN34" s="6" t="s">
        <v>89</v>
      </c>
      <c r="AO34" s="6">
        <v>15832</v>
      </c>
      <c r="AP34" s="6">
        <v>10259</v>
      </c>
      <c r="AQ34" s="6">
        <v>6879</v>
      </c>
      <c r="AR34" s="6">
        <v>3763</v>
      </c>
      <c r="AS34" s="6">
        <v>2367</v>
      </c>
      <c r="AT34" s="6">
        <v>21509</v>
      </c>
      <c r="AU34" s="6">
        <v>12576</v>
      </c>
      <c r="AV34" s="6">
        <v>6249</v>
      </c>
      <c r="AW34" s="6" t="s">
        <v>55</v>
      </c>
      <c r="AX34" s="6">
        <v>4</v>
      </c>
      <c r="AY34" s="6">
        <v>4</v>
      </c>
      <c r="AZ34" s="9" t="s">
        <v>69</v>
      </c>
    </row>
    <row r="35" spans="1:53" x14ac:dyDescent="0.3">
      <c r="A35" s="20">
        <v>28</v>
      </c>
      <c r="B35" s="26">
        <v>43972</v>
      </c>
      <c r="C35" s="4">
        <v>43</v>
      </c>
      <c r="D35" s="4" t="s">
        <v>58</v>
      </c>
      <c r="E35" s="4">
        <v>161</v>
      </c>
      <c r="F35" s="4">
        <v>52</v>
      </c>
      <c r="G35" s="46">
        <f t="shared" ref="G35:G61" si="2">(F35)/(E35/100)^2</f>
        <v>20.060954438486167</v>
      </c>
      <c r="H35" s="4">
        <v>124</v>
      </c>
      <c r="I35" s="4">
        <v>111</v>
      </c>
      <c r="J35" s="4">
        <v>3</v>
      </c>
      <c r="K35" s="4">
        <v>100</v>
      </c>
      <c r="L35" s="43" t="s">
        <v>73</v>
      </c>
      <c r="M35" s="6" t="s">
        <v>53</v>
      </c>
      <c r="N35" s="6">
        <v>156</v>
      </c>
      <c r="O35" s="12">
        <v>87.9</v>
      </c>
      <c r="P35" s="6">
        <v>142.5</v>
      </c>
      <c r="Q35" s="6">
        <v>150.69999999999999</v>
      </c>
      <c r="R35" s="6">
        <v>138.5</v>
      </c>
      <c r="S35" s="6">
        <v>105</v>
      </c>
      <c r="T35" s="6">
        <v>332</v>
      </c>
      <c r="U35" s="6">
        <v>136.69999999999999</v>
      </c>
      <c r="V35" s="21">
        <v>1</v>
      </c>
      <c r="W35" s="21">
        <v>0</v>
      </c>
      <c r="X35" s="19">
        <v>6833</v>
      </c>
      <c r="Y35" s="19">
        <v>7480.1</v>
      </c>
      <c r="Z35" s="19">
        <v>4661.8</v>
      </c>
      <c r="AA35" s="19">
        <v>2345</v>
      </c>
      <c r="AB35" s="19">
        <v>8157</v>
      </c>
      <c r="AC35" s="19">
        <v>14181</v>
      </c>
      <c r="AD35" s="19">
        <v>79249</v>
      </c>
      <c r="AE35" s="19">
        <v>6213</v>
      </c>
      <c r="AF35" s="23">
        <v>1</v>
      </c>
      <c r="AG35" s="23">
        <v>0</v>
      </c>
      <c r="AH35" s="23" t="s">
        <v>54</v>
      </c>
      <c r="AI35" s="23" t="s">
        <v>52</v>
      </c>
      <c r="AJ35" s="19" t="s">
        <v>55</v>
      </c>
      <c r="AK35" s="8">
        <v>4</v>
      </c>
      <c r="AL35" s="8">
        <v>4</v>
      </c>
      <c r="AM35" s="9"/>
      <c r="AN35" s="6" t="s">
        <v>89</v>
      </c>
      <c r="AO35" s="6">
        <v>30862</v>
      </c>
      <c r="AP35" s="6">
        <v>30345</v>
      </c>
      <c r="AQ35" s="6">
        <v>15934</v>
      </c>
      <c r="AR35" s="6">
        <v>1862</v>
      </c>
      <c r="AS35" s="6">
        <v>9308</v>
      </c>
      <c r="AT35" s="6">
        <v>3947</v>
      </c>
      <c r="AU35" s="6"/>
      <c r="AV35" s="6"/>
      <c r="AW35" s="6" t="s">
        <v>55</v>
      </c>
      <c r="AX35" s="6">
        <v>5</v>
      </c>
      <c r="AY35" s="6">
        <v>4</v>
      </c>
      <c r="AZ35" s="9" t="s">
        <v>69</v>
      </c>
      <c r="BA35" t="s">
        <v>91</v>
      </c>
    </row>
    <row r="36" spans="1:53" s="20" customFormat="1" x14ac:dyDescent="0.3">
      <c r="A36" s="20">
        <v>36</v>
      </c>
      <c r="B36" s="27">
        <v>43972</v>
      </c>
      <c r="C36" s="4">
        <v>35</v>
      </c>
      <c r="D36" s="4" t="s">
        <v>58</v>
      </c>
      <c r="E36" s="4">
        <v>163</v>
      </c>
      <c r="F36" s="4">
        <v>54</v>
      </c>
      <c r="G36" s="46">
        <f t="shared" si="2"/>
        <v>20.324438255109339</v>
      </c>
      <c r="H36" s="4">
        <v>126</v>
      </c>
      <c r="I36" s="4">
        <v>110</v>
      </c>
      <c r="J36" s="4">
        <v>3</v>
      </c>
      <c r="K36" s="4">
        <v>90</v>
      </c>
      <c r="L36" s="43" t="s">
        <v>73</v>
      </c>
      <c r="M36" s="6" t="s">
        <v>53</v>
      </c>
      <c r="N36" s="12">
        <v>34.700000000000003</v>
      </c>
      <c r="O36" s="12">
        <v>31.5</v>
      </c>
      <c r="P36" s="12">
        <v>35.5</v>
      </c>
      <c r="Q36" s="12">
        <v>62.3</v>
      </c>
      <c r="R36" s="12">
        <v>25.4</v>
      </c>
      <c r="S36" s="12">
        <v>7</v>
      </c>
      <c r="T36" s="12">
        <v>42.2</v>
      </c>
      <c r="U36" s="12">
        <v>23</v>
      </c>
      <c r="V36" s="54">
        <v>0</v>
      </c>
      <c r="W36" s="21">
        <v>0</v>
      </c>
      <c r="X36" s="63">
        <v>6572</v>
      </c>
      <c r="Y36" s="63">
        <v>2532</v>
      </c>
      <c r="Z36" s="63">
        <v>62939</v>
      </c>
      <c r="AA36" s="63">
        <v>68726</v>
      </c>
      <c r="AB36" s="63">
        <v>5185</v>
      </c>
      <c r="AC36" s="63">
        <v>54260</v>
      </c>
      <c r="AD36" s="63">
        <v>20560</v>
      </c>
      <c r="AE36" s="63">
        <v>8358</v>
      </c>
      <c r="AF36" s="23">
        <v>1</v>
      </c>
      <c r="AG36" s="23">
        <v>0</v>
      </c>
      <c r="AH36" s="23" t="s">
        <v>54</v>
      </c>
      <c r="AI36" s="23" t="s">
        <v>52</v>
      </c>
      <c r="AJ36" s="10" t="s">
        <v>55</v>
      </c>
      <c r="AK36" s="8">
        <v>3</v>
      </c>
      <c r="AL36" s="8">
        <v>3</v>
      </c>
      <c r="AM36" s="9" t="s">
        <v>92</v>
      </c>
      <c r="AN36" s="6" t="s">
        <v>89</v>
      </c>
      <c r="AO36" s="6">
        <v>7270</v>
      </c>
      <c r="AP36" s="6">
        <v>3381</v>
      </c>
      <c r="AQ36" s="6">
        <v>6142</v>
      </c>
      <c r="AR36" s="6">
        <v>472</v>
      </c>
      <c r="AS36" s="6">
        <v>520</v>
      </c>
      <c r="AT36" s="6">
        <v>1069</v>
      </c>
      <c r="AU36" s="6">
        <v>99999999</v>
      </c>
      <c r="AV36" s="6">
        <v>1256</v>
      </c>
      <c r="AW36" s="6" t="s">
        <v>55</v>
      </c>
      <c r="AX36" s="6">
        <v>2</v>
      </c>
      <c r="AY36" s="6">
        <v>2</v>
      </c>
      <c r="AZ36" s="9" t="s">
        <v>69</v>
      </c>
      <c r="BA36" s="20" t="s">
        <v>93</v>
      </c>
    </row>
    <row r="37" spans="1:53" s="20" customFormat="1" x14ac:dyDescent="0.3">
      <c r="A37" s="20">
        <v>34</v>
      </c>
      <c r="B37" s="27">
        <v>43972</v>
      </c>
      <c r="C37" s="4">
        <v>40</v>
      </c>
      <c r="D37" s="4" t="s">
        <v>58</v>
      </c>
      <c r="E37" s="4">
        <v>171</v>
      </c>
      <c r="F37" s="4">
        <v>89</v>
      </c>
      <c r="G37" s="46">
        <f t="shared" si="2"/>
        <v>30.436715570602924</v>
      </c>
      <c r="H37" s="4">
        <v>137</v>
      </c>
      <c r="I37" s="4">
        <v>111</v>
      </c>
      <c r="J37" s="4">
        <v>4</v>
      </c>
      <c r="K37" s="4">
        <v>96</v>
      </c>
      <c r="L37" s="43" t="s">
        <v>59</v>
      </c>
      <c r="M37" s="6" t="s">
        <v>53</v>
      </c>
      <c r="N37" s="6">
        <v>619.5</v>
      </c>
      <c r="O37" s="6">
        <v>557</v>
      </c>
      <c r="P37" s="6">
        <v>584</v>
      </c>
      <c r="Q37" s="6">
        <v>424</v>
      </c>
      <c r="R37" s="6">
        <v>156</v>
      </c>
      <c r="S37" s="6">
        <v>234</v>
      </c>
      <c r="T37" s="6">
        <v>309</v>
      </c>
      <c r="U37" s="6">
        <v>327</v>
      </c>
      <c r="V37" s="21">
        <v>1</v>
      </c>
      <c r="W37" s="21">
        <v>1</v>
      </c>
      <c r="X37" s="10">
        <v>47177</v>
      </c>
      <c r="Y37" s="10">
        <v>8592</v>
      </c>
      <c r="Z37" s="19">
        <v>5386</v>
      </c>
      <c r="AA37" s="19">
        <v>2224</v>
      </c>
      <c r="AB37" s="64">
        <v>1346</v>
      </c>
      <c r="AC37" s="19">
        <v>3268</v>
      </c>
      <c r="AD37" s="19">
        <v>25600</v>
      </c>
      <c r="AE37" s="22">
        <f>7/(1/AD37+1/AC37+1/AB37+1/AA37+1/Z37+1/Y37+1/X37)</f>
        <v>3761.6347904094946</v>
      </c>
      <c r="AF37" s="23">
        <v>1</v>
      </c>
      <c r="AG37" s="23">
        <v>0</v>
      </c>
      <c r="AH37" s="23" t="s">
        <v>54</v>
      </c>
      <c r="AI37" s="23" t="s">
        <v>52</v>
      </c>
      <c r="AJ37" s="10" t="s">
        <v>55</v>
      </c>
      <c r="AK37" s="8">
        <v>5</v>
      </c>
      <c r="AL37" s="8">
        <v>3</v>
      </c>
      <c r="AM37" s="9"/>
      <c r="AN37" s="6" t="s">
        <v>89</v>
      </c>
      <c r="AO37" s="6">
        <v>4019</v>
      </c>
      <c r="AP37" s="6">
        <v>6951</v>
      </c>
      <c r="AQ37" s="6">
        <v>31294</v>
      </c>
      <c r="AR37" s="6">
        <v>1278</v>
      </c>
      <c r="AS37" s="6">
        <v>4726</v>
      </c>
      <c r="AT37" s="6"/>
      <c r="AU37" s="6"/>
      <c r="AV37" s="6"/>
      <c r="AW37" s="6" t="s">
        <v>55</v>
      </c>
      <c r="AX37" s="6">
        <v>1</v>
      </c>
      <c r="AY37" s="6">
        <v>5</v>
      </c>
      <c r="AZ37" s="9" t="s">
        <v>69</v>
      </c>
      <c r="BA37" s="20" t="s">
        <v>94</v>
      </c>
    </row>
    <row r="38" spans="1:53" s="20" customFormat="1" x14ac:dyDescent="0.3">
      <c r="A38" s="20">
        <v>29</v>
      </c>
      <c r="B38" s="27">
        <v>43972</v>
      </c>
      <c r="C38" s="4">
        <v>35</v>
      </c>
      <c r="D38" s="4" t="s">
        <v>52</v>
      </c>
      <c r="E38" s="4">
        <v>179</v>
      </c>
      <c r="F38" s="4">
        <v>79</v>
      </c>
      <c r="G38" s="46">
        <f t="shared" si="2"/>
        <v>24.655909615804749</v>
      </c>
      <c r="H38" s="4">
        <v>145</v>
      </c>
      <c r="I38" s="4">
        <v>122</v>
      </c>
      <c r="J38" s="4">
        <v>7</v>
      </c>
      <c r="K38" s="4">
        <v>108</v>
      </c>
      <c r="L38" s="43" t="s">
        <v>87</v>
      </c>
      <c r="M38" s="6" t="s">
        <v>53</v>
      </c>
      <c r="N38" s="12">
        <v>52.94</v>
      </c>
      <c r="O38" s="12">
        <v>99.5</v>
      </c>
      <c r="P38" s="6">
        <v>111</v>
      </c>
      <c r="Q38" s="6">
        <v>103</v>
      </c>
      <c r="R38" s="12">
        <v>81</v>
      </c>
      <c r="S38" s="12">
        <v>79</v>
      </c>
      <c r="T38" s="6">
        <v>112.5</v>
      </c>
      <c r="U38" s="12">
        <v>86</v>
      </c>
      <c r="V38" s="54">
        <v>0</v>
      </c>
      <c r="W38" s="21">
        <v>0</v>
      </c>
      <c r="X38" s="10">
        <v>1315</v>
      </c>
      <c r="Y38" s="10">
        <v>1952</v>
      </c>
      <c r="Z38" s="19">
        <v>1633</v>
      </c>
      <c r="AA38" s="19">
        <v>1542</v>
      </c>
      <c r="AB38" s="64">
        <v>1027</v>
      </c>
      <c r="AC38" s="19">
        <v>2314</v>
      </c>
      <c r="AD38" s="19">
        <v>12001</v>
      </c>
      <c r="AE38" s="22">
        <v>1740</v>
      </c>
      <c r="AF38" s="23">
        <v>1</v>
      </c>
      <c r="AG38" s="23">
        <v>1</v>
      </c>
      <c r="AH38" s="23" t="s">
        <v>54</v>
      </c>
      <c r="AI38" s="23" t="s">
        <v>52</v>
      </c>
      <c r="AJ38" s="10" t="s">
        <v>55</v>
      </c>
      <c r="AK38" s="8">
        <v>4</v>
      </c>
      <c r="AL38" s="8">
        <v>4.5</v>
      </c>
      <c r="AM38" s="9" t="s">
        <v>95</v>
      </c>
      <c r="AN38" s="6" t="s">
        <v>89</v>
      </c>
      <c r="AO38" s="6">
        <v>16462</v>
      </c>
      <c r="AP38" s="6">
        <v>12599</v>
      </c>
      <c r="AQ38" s="6">
        <v>13684</v>
      </c>
      <c r="AR38" s="6">
        <v>17140</v>
      </c>
      <c r="AS38" s="6">
        <v>1797</v>
      </c>
      <c r="AT38" s="6">
        <v>15996</v>
      </c>
      <c r="AU38" s="6">
        <v>63064</v>
      </c>
      <c r="AV38" s="6">
        <v>7722</v>
      </c>
      <c r="AW38" s="6" t="s">
        <v>55</v>
      </c>
      <c r="AX38" s="6">
        <v>5</v>
      </c>
      <c r="AY38" s="6">
        <v>4.5</v>
      </c>
      <c r="AZ38" s="9" t="s">
        <v>69</v>
      </c>
      <c r="BA38" s="20" t="s">
        <v>90</v>
      </c>
    </row>
    <row r="39" spans="1:53" s="20" customFormat="1" x14ac:dyDescent="0.3">
      <c r="A39" s="20">
        <v>55</v>
      </c>
      <c r="B39" s="27">
        <v>43973</v>
      </c>
      <c r="C39" s="4">
        <v>55</v>
      </c>
      <c r="D39" s="4" t="s">
        <v>58</v>
      </c>
      <c r="E39" s="4">
        <v>165</v>
      </c>
      <c r="F39" s="4">
        <v>95</v>
      </c>
      <c r="G39" s="46">
        <f t="shared" si="2"/>
        <v>34.894398530762174</v>
      </c>
      <c r="H39" s="4">
        <v>124</v>
      </c>
      <c r="I39" s="4">
        <v>125</v>
      </c>
      <c r="J39" s="4"/>
      <c r="K39" s="4">
        <v>99</v>
      </c>
      <c r="L39" s="43" t="s">
        <v>59</v>
      </c>
      <c r="M39" s="6" t="s">
        <v>53</v>
      </c>
      <c r="N39" s="6">
        <v>443</v>
      </c>
      <c r="O39" s="6">
        <v>467</v>
      </c>
      <c r="P39" s="6">
        <v>531</v>
      </c>
      <c r="Q39" s="6">
        <v>496</v>
      </c>
      <c r="R39" s="6">
        <v>167</v>
      </c>
      <c r="S39" s="6">
        <v>155</v>
      </c>
      <c r="T39" s="6">
        <v>407</v>
      </c>
      <c r="U39" s="6">
        <v>302</v>
      </c>
      <c r="V39" s="21">
        <v>1</v>
      </c>
      <c r="W39" s="21">
        <v>0</v>
      </c>
      <c r="X39" s="10">
        <v>91266</v>
      </c>
      <c r="Y39" s="10">
        <v>49532</v>
      </c>
      <c r="Z39" s="19">
        <v>16370</v>
      </c>
      <c r="AA39" s="19">
        <v>14504</v>
      </c>
      <c r="AB39" s="64">
        <v>7289</v>
      </c>
      <c r="AC39" s="19">
        <v>47485</v>
      </c>
      <c r="AD39" s="19">
        <v>46675</v>
      </c>
      <c r="AE39" s="22">
        <v>20537</v>
      </c>
      <c r="AF39" s="23">
        <v>1</v>
      </c>
      <c r="AG39" s="23">
        <v>0</v>
      </c>
      <c r="AH39" s="23" t="s">
        <v>54</v>
      </c>
      <c r="AI39" s="23"/>
      <c r="AJ39" s="10" t="s">
        <v>55</v>
      </c>
      <c r="AK39" s="8">
        <v>3</v>
      </c>
      <c r="AL39" s="8">
        <v>3</v>
      </c>
      <c r="AM39" s="9" t="s">
        <v>96</v>
      </c>
      <c r="AN39" s="6" t="s">
        <v>89</v>
      </c>
      <c r="AO39" s="6">
        <v>62749</v>
      </c>
      <c r="AP39" s="6">
        <v>21275</v>
      </c>
      <c r="AQ39" s="6">
        <v>18081</v>
      </c>
      <c r="AR39" s="6">
        <v>18081</v>
      </c>
      <c r="AS39" s="6">
        <v>1728</v>
      </c>
      <c r="AT39" s="6">
        <v>3272</v>
      </c>
      <c r="AU39" s="6">
        <v>15614</v>
      </c>
      <c r="AV39" s="6">
        <v>6295</v>
      </c>
      <c r="AW39" s="6" t="s">
        <v>55</v>
      </c>
      <c r="AX39" s="6">
        <v>4</v>
      </c>
      <c r="AY39" s="6">
        <v>5</v>
      </c>
      <c r="AZ39" s="9" t="s">
        <v>69</v>
      </c>
      <c r="BA39" s="20" t="s">
        <v>97</v>
      </c>
    </row>
    <row r="40" spans="1:53" s="20" customFormat="1" x14ac:dyDescent="0.3">
      <c r="B40" s="27"/>
      <c r="C40" s="4"/>
      <c r="D40" s="4"/>
      <c r="E40" s="4"/>
      <c r="F40" s="4"/>
      <c r="G40" s="46" t="e">
        <f t="shared" si="2"/>
        <v>#DIV/0!</v>
      </c>
      <c r="H40" s="4"/>
      <c r="I40" s="4"/>
      <c r="J40" s="4"/>
      <c r="K40" s="4"/>
      <c r="L40" s="43"/>
      <c r="M40" s="6"/>
      <c r="N40" s="6"/>
      <c r="O40" s="6"/>
      <c r="P40" s="6"/>
      <c r="Q40" s="6"/>
      <c r="R40" s="6"/>
      <c r="S40" s="6"/>
      <c r="T40" s="6"/>
      <c r="U40" s="6"/>
      <c r="V40" s="21"/>
      <c r="W40" s="21"/>
      <c r="X40" s="10"/>
      <c r="Y40" s="10"/>
      <c r="Z40" s="19"/>
      <c r="AA40" s="19"/>
      <c r="AB40" s="25"/>
      <c r="AC40" s="19"/>
      <c r="AD40" s="19"/>
      <c r="AE40" s="22"/>
      <c r="AF40" s="23"/>
      <c r="AG40" s="23"/>
      <c r="AH40" s="23"/>
      <c r="AI40" s="23"/>
      <c r="AJ40" s="10"/>
      <c r="AK40" s="8"/>
      <c r="AL40" s="8"/>
      <c r="AM40" s="9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9"/>
    </row>
    <row r="41" spans="1:53" s="20" customFormat="1" x14ac:dyDescent="0.3">
      <c r="B41" s="27"/>
      <c r="C41" s="4"/>
      <c r="D41" s="4"/>
      <c r="E41" s="4"/>
      <c r="F41" s="4"/>
      <c r="G41" s="46" t="e">
        <f t="shared" si="2"/>
        <v>#DIV/0!</v>
      </c>
      <c r="H41" s="4"/>
      <c r="I41" s="4"/>
      <c r="J41" s="4"/>
      <c r="K41" s="4"/>
      <c r="L41" s="43"/>
      <c r="M41" s="6"/>
      <c r="N41" s="6"/>
      <c r="O41" s="6"/>
      <c r="P41" s="6"/>
      <c r="Q41" s="6"/>
      <c r="R41" s="6"/>
      <c r="S41" s="6"/>
      <c r="T41" s="6"/>
      <c r="U41" s="6"/>
      <c r="V41" s="21"/>
      <c r="W41" s="21"/>
      <c r="X41" s="10"/>
      <c r="Y41" s="10"/>
      <c r="Z41" s="19"/>
      <c r="AA41" s="19"/>
      <c r="AB41" s="25"/>
      <c r="AC41" s="19"/>
      <c r="AD41" s="19"/>
      <c r="AE41" s="22"/>
      <c r="AF41" s="23"/>
      <c r="AG41" s="23"/>
      <c r="AH41" s="23"/>
      <c r="AI41" s="23"/>
      <c r="AJ41" s="10"/>
      <c r="AK41" s="8"/>
      <c r="AL41" s="8"/>
      <c r="AM41" s="9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9"/>
    </row>
    <row r="42" spans="1:53" s="20" customFormat="1" x14ac:dyDescent="0.3">
      <c r="B42" s="27"/>
      <c r="C42" s="4"/>
      <c r="D42" s="4"/>
      <c r="E42" s="4"/>
      <c r="F42" s="4"/>
      <c r="G42" s="46" t="e">
        <f t="shared" si="2"/>
        <v>#DIV/0!</v>
      </c>
      <c r="H42" s="4"/>
      <c r="I42" s="4"/>
      <c r="J42" s="4"/>
      <c r="K42" s="4"/>
      <c r="L42" s="43"/>
      <c r="M42" s="6"/>
      <c r="N42" s="6"/>
      <c r="O42" s="6"/>
      <c r="P42" s="6"/>
      <c r="Q42" s="6"/>
      <c r="R42" s="6"/>
      <c r="S42" s="6"/>
      <c r="T42" s="6"/>
      <c r="U42" s="6"/>
      <c r="V42" s="21"/>
      <c r="W42" s="21"/>
      <c r="X42" s="10"/>
      <c r="Y42" s="10"/>
      <c r="Z42" s="19"/>
      <c r="AA42" s="19"/>
      <c r="AB42" s="25"/>
      <c r="AC42" s="19"/>
      <c r="AD42" s="19"/>
      <c r="AE42" s="22"/>
      <c r="AF42" s="23"/>
      <c r="AG42" s="23"/>
      <c r="AH42" s="23"/>
      <c r="AI42" s="23"/>
      <c r="AJ42" s="10"/>
      <c r="AK42" s="8"/>
      <c r="AL42" s="8"/>
      <c r="AM42" s="9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9"/>
    </row>
    <row r="43" spans="1:53" s="20" customFormat="1" x14ac:dyDescent="0.3">
      <c r="B43" s="27"/>
      <c r="C43" s="4"/>
      <c r="D43" s="4"/>
      <c r="E43" s="4"/>
      <c r="F43" s="4"/>
      <c r="G43" s="46" t="e">
        <f t="shared" si="2"/>
        <v>#DIV/0!</v>
      </c>
      <c r="H43" s="4"/>
      <c r="I43" s="4"/>
      <c r="J43" s="4"/>
      <c r="K43" s="4"/>
      <c r="L43" s="43"/>
      <c r="M43" s="6"/>
      <c r="N43" s="6"/>
      <c r="O43" s="6"/>
      <c r="P43" s="6"/>
      <c r="Q43" s="6"/>
      <c r="R43" s="6"/>
      <c r="S43" s="6"/>
      <c r="T43" s="6"/>
      <c r="U43" s="6"/>
      <c r="V43" s="21"/>
      <c r="W43" s="21"/>
      <c r="X43" s="10"/>
      <c r="Y43" s="10"/>
      <c r="Z43" s="19"/>
      <c r="AA43" s="19"/>
      <c r="AB43" s="25"/>
      <c r="AC43" s="19"/>
      <c r="AD43" s="19"/>
      <c r="AE43" s="22"/>
      <c r="AF43" s="23"/>
      <c r="AG43" s="23"/>
      <c r="AH43" s="23"/>
      <c r="AI43" s="23"/>
      <c r="AJ43" s="10"/>
      <c r="AK43" s="8"/>
      <c r="AL43" s="8"/>
      <c r="AM43" s="9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9"/>
    </row>
    <row r="44" spans="1:53" s="20" customFormat="1" x14ac:dyDescent="0.3">
      <c r="B44" s="27"/>
      <c r="C44" s="4"/>
      <c r="D44" s="4"/>
      <c r="E44" s="4"/>
      <c r="F44" s="4"/>
      <c r="G44" s="46" t="e">
        <f t="shared" si="2"/>
        <v>#DIV/0!</v>
      </c>
      <c r="H44" s="4"/>
      <c r="I44" s="4"/>
      <c r="J44" s="4"/>
      <c r="K44" s="4"/>
      <c r="L44" s="43"/>
      <c r="M44" s="6"/>
      <c r="N44" s="6"/>
      <c r="O44" s="6"/>
      <c r="P44" s="6"/>
      <c r="Q44" s="6"/>
      <c r="R44" s="6"/>
      <c r="S44" s="6"/>
      <c r="T44" s="6"/>
      <c r="U44" s="6"/>
      <c r="V44" s="21"/>
      <c r="W44" s="21"/>
      <c r="X44" s="10"/>
      <c r="Y44" s="10"/>
      <c r="Z44" s="19"/>
      <c r="AA44" s="19"/>
      <c r="AB44" s="25"/>
      <c r="AC44" s="19"/>
      <c r="AD44" s="19"/>
      <c r="AE44" s="22"/>
      <c r="AF44" s="23"/>
      <c r="AG44" s="23"/>
      <c r="AH44" s="23"/>
      <c r="AI44" s="23"/>
      <c r="AJ44" s="10"/>
      <c r="AK44" s="8"/>
      <c r="AL44" s="8"/>
      <c r="AM44" s="9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9"/>
    </row>
    <row r="45" spans="1:53" s="20" customFormat="1" x14ac:dyDescent="0.3">
      <c r="B45" s="27"/>
      <c r="C45" s="4"/>
      <c r="D45" s="4"/>
      <c r="E45" s="4"/>
      <c r="F45" s="4"/>
      <c r="G45" s="46" t="e">
        <f t="shared" si="2"/>
        <v>#DIV/0!</v>
      </c>
      <c r="H45" s="4"/>
      <c r="I45" s="4"/>
      <c r="J45" s="4"/>
      <c r="K45" s="4"/>
      <c r="L45" s="43"/>
      <c r="M45" s="6"/>
      <c r="N45" s="6"/>
      <c r="O45" s="6"/>
      <c r="P45" s="6"/>
      <c r="Q45" s="6"/>
      <c r="R45" s="6"/>
      <c r="S45" s="6"/>
      <c r="T45" s="6"/>
      <c r="U45" s="6"/>
      <c r="V45" s="21"/>
      <c r="W45" s="21"/>
      <c r="X45" s="10"/>
      <c r="Y45" s="10"/>
      <c r="Z45" s="19"/>
      <c r="AA45" s="19"/>
      <c r="AB45" s="25"/>
      <c r="AC45" s="19"/>
      <c r="AD45" s="19"/>
      <c r="AE45" s="22"/>
      <c r="AF45" s="23"/>
      <c r="AG45" s="23"/>
      <c r="AH45" s="23"/>
      <c r="AI45" s="23"/>
      <c r="AJ45" s="10"/>
      <c r="AK45" s="8"/>
      <c r="AL45" s="8"/>
      <c r="AM45" s="9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9"/>
    </row>
    <row r="46" spans="1:53" s="20" customFormat="1" x14ac:dyDescent="0.3">
      <c r="B46" s="27"/>
      <c r="C46" s="4"/>
      <c r="D46" s="4"/>
      <c r="E46" s="4"/>
      <c r="F46" s="4"/>
      <c r="G46" s="46" t="e">
        <f t="shared" si="2"/>
        <v>#DIV/0!</v>
      </c>
      <c r="H46" s="4"/>
      <c r="I46" s="4"/>
      <c r="J46" s="4"/>
      <c r="K46" s="4"/>
      <c r="L46" s="43"/>
      <c r="M46" s="6"/>
      <c r="N46" s="6"/>
      <c r="O46" s="6"/>
      <c r="P46" s="6"/>
      <c r="Q46" s="6"/>
      <c r="R46" s="6"/>
      <c r="S46" s="6"/>
      <c r="T46" s="6"/>
      <c r="U46" s="6"/>
      <c r="V46" s="21"/>
      <c r="W46" s="21"/>
      <c r="X46" s="10"/>
      <c r="Y46" s="10"/>
      <c r="Z46" s="19"/>
      <c r="AA46" s="19"/>
      <c r="AB46" s="25"/>
      <c r="AC46" s="19"/>
      <c r="AD46" s="19"/>
      <c r="AE46" s="22"/>
      <c r="AF46" s="23"/>
      <c r="AG46" s="23"/>
      <c r="AH46" s="23"/>
      <c r="AI46" s="23"/>
      <c r="AJ46" s="10"/>
      <c r="AK46" s="8"/>
      <c r="AL46" s="8"/>
      <c r="AM46" s="9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9"/>
    </row>
    <row r="47" spans="1:53" s="20" customFormat="1" x14ac:dyDescent="0.3">
      <c r="B47" s="27"/>
      <c r="C47" s="4"/>
      <c r="D47" s="4"/>
      <c r="E47" s="4"/>
      <c r="F47" s="4"/>
      <c r="G47" s="46" t="e">
        <f t="shared" si="2"/>
        <v>#DIV/0!</v>
      </c>
      <c r="H47" s="4"/>
      <c r="I47" s="4"/>
      <c r="J47" s="4"/>
      <c r="K47" s="4"/>
      <c r="L47" s="43"/>
      <c r="M47" s="6"/>
      <c r="N47" s="6"/>
      <c r="O47" s="6"/>
      <c r="P47" s="6"/>
      <c r="Q47" s="6"/>
      <c r="R47" s="6"/>
      <c r="S47" s="6"/>
      <c r="T47" s="6"/>
      <c r="U47" s="6"/>
      <c r="V47" s="21"/>
      <c r="W47" s="21"/>
      <c r="X47" s="10"/>
      <c r="Y47" s="10"/>
      <c r="Z47" s="19"/>
      <c r="AA47" s="19"/>
      <c r="AB47" s="25"/>
      <c r="AC47" s="19"/>
      <c r="AD47" s="19"/>
      <c r="AE47" s="22"/>
      <c r="AF47" s="23"/>
      <c r="AG47" s="23"/>
      <c r="AH47" s="23"/>
      <c r="AI47" s="23"/>
      <c r="AJ47" s="10"/>
      <c r="AK47" s="8"/>
      <c r="AL47" s="8"/>
      <c r="AM47" s="9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9"/>
    </row>
    <row r="48" spans="1:53" s="20" customFormat="1" x14ac:dyDescent="0.3">
      <c r="B48" s="27"/>
      <c r="C48" s="4"/>
      <c r="D48" s="4"/>
      <c r="E48" s="4"/>
      <c r="F48" s="4"/>
      <c r="G48" s="46" t="e">
        <f t="shared" si="2"/>
        <v>#DIV/0!</v>
      </c>
      <c r="H48" s="4"/>
      <c r="I48" s="4"/>
      <c r="J48" s="4"/>
      <c r="K48" s="4"/>
      <c r="L48" s="43"/>
      <c r="M48" s="6"/>
      <c r="N48" s="6"/>
      <c r="O48" s="6"/>
      <c r="P48" s="6"/>
      <c r="Q48" s="6"/>
      <c r="R48" s="6"/>
      <c r="S48" s="6"/>
      <c r="T48" s="6"/>
      <c r="U48" s="6"/>
      <c r="V48" s="21"/>
      <c r="W48" s="21"/>
      <c r="X48" s="10"/>
      <c r="Y48" s="10"/>
      <c r="Z48" s="19"/>
      <c r="AA48" s="19"/>
      <c r="AB48" s="25"/>
      <c r="AC48" s="19"/>
      <c r="AD48" s="19"/>
      <c r="AE48" s="22"/>
      <c r="AF48" s="23"/>
      <c r="AG48" s="23"/>
      <c r="AH48" s="23"/>
      <c r="AI48" s="23"/>
      <c r="AJ48" s="10"/>
      <c r="AK48" s="8"/>
      <c r="AL48" s="8"/>
      <c r="AM48" s="9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9"/>
    </row>
    <row r="49" spans="2:52" s="20" customFormat="1" x14ac:dyDescent="0.3">
      <c r="B49" s="27"/>
      <c r="C49" s="4"/>
      <c r="D49" s="4"/>
      <c r="E49" s="4"/>
      <c r="F49" s="4"/>
      <c r="G49" s="46" t="e">
        <f t="shared" si="2"/>
        <v>#DIV/0!</v>
      </c>
      <c r="H49" s="4"/>
      <c r="I49" s="4"/>
      <c r="J49" s="4"/>
      <c r="K49" s="4"/>
      <c r="L49" s="43"/>
      <c r="M49" s="6"/>
      <c r="N49" s="6"/>
      <c r="O49" s="6"/>
      <c r="P49" s="6"/>
      <c r="Q49" s="6"/>
      <c r="R49" s="6"/>
      <c r="S49" s="6"/>
      <c r="T49" s="6"/>
      <c r="U49" s="6"/>
      <c r="V49" s="21"/>
      <c r="W49" s="21"/>
      <c r="X49" s="10"/>
      <c r="Y49" s="10"/>
      <c r="Z49" s="19"/>
      <c r="AA49" s="19"/>
      <c r="AB49" s="25"/>
      <c r="AC49" s="19"/>
      <c r="AD49" s="19"/>
      <c r="AE49" s="22"/>
      <c r="AF49" s="23"/>
      <c r="AG49" s="23"/>
      <c r="AH49" s="23"/>
      <c r="AI49" s="23"/>
      <c r="AJ49" s="10"/>
      <c r="AK49" s="8"/>
      <c r="AL49" s="8"/>
      <c r="AM49" s="9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9"/>
    </row>
    <row r="50" spans="2:52" s="20" customFormat="1" x14ac:dyDescent="0.3">
      <c r="B50" s="27"/>
      <c r="C50" s="4"/>
      <c r="D50" s="4"/>
      <c r="E50" s="4"/>
      <c r="F50" s="4"/>
      <c r="G50" s="46" t="e">
        <f t="shared" si="2"/>
        <v>#DIV/0!</v>
      </c>
      <c r="H50" s="4"/>
      <c r="I50" s="4"/>
      <c r="J50" s="4"/>
      <c r="K50" s="4"/>
      <c r="L50" s="43"/>
      <c r="M50" s="6"/>
      <c r="N50" s="6"/>
      <c r="O50" s="6"/>
      <c r="P50" s="6"/>
      <c r="Q50" s="6"/>
      <c r="R50" s="6"/>
      <c r="S50" s="6"/>
      <c r="T50" s="6"/>
      <c r="U50" s="6"/>
      <c r="V50" s="21"/>
      <c r="W50" s="21"/>
      <c r="X50" s="10"/>
      <c r="Y50" s="10"/>
      <c r="Z50" s="19"/>
      <c r="AA50" s="19"/>
      <c r="AB50" s="25"/>
      <c r="AC50" s="19"/>
      <c r="AD50" s="19"/>
      <c r="AE50" s="22"/>
      <c r="AF50" s="23"/>
      <c r="AG50" s="23"/>
      <c r="AH50" s="23"/>
      <c r="AI50" s="23"/>
      <c r="AJ50" s="10"/>
      <c r="AK50" s="8"/>
      <c r="AL50" s="8"/>
      <c r="AM50" s="9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9"/>
    </row>
    <row r="51" spans="2:52" s="20" customFormat="1" x14ac:dyDescent="0.3">
      <c r="B51" s="27"/>
      <c r="C51" s="4"/>
      <c r="D51" s="4"/>
      <c r="E51" s="4"/>
      <c r="F51" s="4"/>
      <c r="G51" s="46" t="e">
        <f t="shared" si="2"/>
        <v>#DIV/0!</v>
      </c>
      <c r="H51" s="4"/>
      <c r="I51" s="4"/>
      <c r="J51" s="4"/>
      <c r="K51" s="4"/>
      <c r="L51" s="43"/>
      <c r="M51" s="6"/>
      <c r="N51" s="6"/>
      <c r="O51" s="6"/>
      <c r="P51" s="6"/>
      <c r="Q51" s="6"/>
      <c r="R51" s="6"/>
      <c r="S51" s="6"/>
      <c r="T51" s="6"/>
      <c r="U51" s="6"/>
      <c r="V51" s="21"/>
      <c r="W51" s="21"/>
      <c r="X51" s="10"/>
      <c r="Y51" s="10"/>
      <c r="Z51" s="19"/>
      <c r="AA51" s="19"/>
      <c r="AB51" s="25"/>
      <c r="AC51" s="19"/>
      <c r="AD51" s="19"/>
      <c r="AE51" s="22"/>
      <c r="AF51" s="23"/>
      <c r="AG51" s="23"/>
      <c r="AH51" s="23"/>
      <c r="AI51" s="23"/>
      <c r="AJ51" s="10"/>
      <c r="AK51" s="8"/>
      <c r="AL51" s="8"/>
      <c r="AM51" s="9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9"/>
    </row>
    <row r="52" spans="2:52" s="20" customFormat="1" x14ac:dyDescent="0.3">
      <c r="B52" s="27"/>
      <c r="C52" s="4"/>
      <c r="D52" s="4"/>
      <c r="E52" s="4"/>
      <c r="F52" s="4"/>
      <c r="G52" s="46" t="e">
        <f t="shared" si="2"/>
        <v>#DIV/0!</v>
      </c>
      <c r="H52" s="4"/>
      <c r="I52" s="4"/>
      <c r="J52" s="4"/>
      <c r="K52" s="4"/>
      <c r="L52" s="43"/>
      <c r="M52" s="6"/>
      <c r="N52" s="6"/>
      <c r="O52" s="6"/>
      <c r="P52" s="6"/>
      <c r="Q52" s="6"/>
      <c r="R52" s="6"/>
      <c r="S52" s="6"/>
      <c r="T52" s="6"/>
      <c r="U52" s="6"/>
      <c r="V52" s="21"/>
      <c r="W52" s="21"/>
      <c r="X52" s="10"/>
      <c r="Y52" s="10"/>
      <c r="Z52" s="19"/>
      <c r="AA52" s="19"/>
      <c r="AB52" s="25"/>
      <c r="AC52" s="19"/>
      <c r="AD52" s="19"/>
      <c r="AE52" s="22"/>
      <c r="AF52" s="23"/>
      <c r="AG52" s="23"/>
      <c r="AH52" s="23"/>
      <c r="AI52" s="23"/>
      <c r="AJ52" s="10"/>
      <c r="AK52" s="8"/>
      <c r="AL52" s="8"/>
      <c r="AM52" s="9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9"/>
    </row>
    <row r="53" spans="2:52" s="20" customFormat="1" x14ac:dyDescent="0.3">
      <c r="B53" s="27"/>
      <c r="C53" s="4"/>
      <c r="D53" s="4"/>
      <c r="E53" s="4"/>
      <c r="F53" s="4"/>
      <c r="G53" s="46" t="e">
        <f t="shared" si="2"/>
        <v>#DIV/0!</v>
      </c>
      <c r="H53" s="4"/>
      <c r="I53" s="4"/>
      <c r="J53" s="4"/>
      <c r="K53" s="4"/>
      <c r="L53" s="43"/>
      <c r="M53" s="6"/>
      <c r="N53" s="6"/>
      <c r="O53" s="6"/>
      <c r="P53" s="6"/>
      <c r="Q53" s="6"/>
      <c r="R53" s="6"/>
      <c r="S53" s="6"/>
      <c r="T53" s="6"/>
      <c r="U53" s="6"/>
      <c r="V53" s="21"/>
      <c r="W53" s="21"/>
      <c r="X53" s="10"/>
      <c r="Y53" s="10"/>
      <c r="Z53" s="19"/>
      <c r="AA53" s="19"/>
      <c r="AB53" s="25"/>
      <c r="AC53" s="19"/>
      <c r="AD53" s="19"/>
      <c r="AE53" s="22"/>
      <c r="AF53" s="23"/>
      <c r="AG53" s="23"/>
      <c r="AH53" s="23"/>
      <c r="AI53" s="23"/>
      <c r="AJ53" s="10"/>
      <c r="AK53" s="8"/>
      <c r="AL53" s="8"/>
      <c r="AM53" s="9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9"/>
    </row>
    <row r="54" spans="2:52" s="20" customFormat="1" x14ac:dyDescent="0.3">
      <c r="B54" s="27"/>
      <c r="C54" s="4"/>
      <c r="D54" s="4"/>
      <c r="E54" s="4"/>
      <c r="F54" s="4"/>
      <c r="G54" s="46" t="e">
        <f t="shared" si="2"/>
        <v>#DIV/0!</v>
      </c>
      <c r="H54" s="4"/>
      <c r="I54" s="4"/>
      <c r="J54" s="4"/>
      <c r="K54" s="4"/>
      <c r="L54" s="43"/>
      <c r="M54" s="6"/>
      <c r="N54" s="6"/>
      <c r="O54" s="6"/>
      <c r="P54" s="6"/>
      <c r="Q54" s="6"/>
      <c r="R54" s="6"/>
      <c r="S54" s="6"/>
      <c r="T54" s="6"/>
      <c r="U54" s="6"/>
      <c r="V54" s="21"/>
      <c r="W54" s="21"/>
      <c r="X54" s="10"/>
      <c r="Y54" s="10"/>
      <c r="Z54" s="19"/>
      <c r="AA54" s="19"/>
      <c r="AB54" s="25"/>
      <c r="AC54" s="19"/>
      <c r="AD54" s="19"/>
      <c r="AE54" s="22"/>
      <c r="AF54" s="23"/>
      <c r="AG54" s="23"/>
      <c r="AH54" s="23"/>
      <c r="AI54" s="23"/>
      <c r="AJ54" s="10"/>
      <c r="AK54" s="8"/>
      <c r="AL54" s="8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9"/>
    </row>
    <row r="55" spans="2:52" s="20" customFormat="1" x14ac:dyDescent="0.3">
      <c r="B55" s="27"/>
      <c r="C55" s="4"/>
      <c r="D55" s="4"/>
      <c r="E55" s="4"/>
      <c r="F55" s="4"/>
      <c r="G55" s="46" t="e">
        <f t="shared" si="2"/>
        <v>#DIV/0!</v>
      </c>
      <c r="H55" s="4"/>
      <c r="I55" s="4"/>
      <c r="J55" s="4"/>
      <c r="K55" s="4"/>
      <c r="L55" s="43"/>
      <c r="M55" s="6"/>
      <c r="N55" s="6"/>
      <c r="O55" s="6"/>
      <c r="P55" s="6"/>
      <c r="Q55" s="6"/>
      <c r="R55" s="6"/>
      <c r="S55" s="6"/>
      <c r="T55" s="6"/>
      <c r="U55" s="6"/>
      <c r="V55" s="21"/>
      <c r="W55" s="21"/>
      <c r="X55" s="10"/>
      <c r="Y55" s="10"/>
      <c r="Z55" s="19"/>
      <c r="AA55" s="19"/>
      <c r="AB55" s="25"/>
      <c r="AC55" s="19"/>
      <c r="AD55" s="19"/>
      <c r="AE55" s="22"/>
      <c r="AF55" s="23"/>
      <c r="AG55" s="23"/>
      <c r="AH55" s="23"/>
      <c r="AI55" s="23"/>
      <c r="AJ55" s="10"/>
      <c r="AK55" s="8"/>
      <c r="AL55" s="8"/>
      <c r="AM55" s="9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9"/>
    </row>
    <row r="56" spans="2:52" s="20" customFormat="1" x14ac:dyDescent="0.3">
      <c r="B56" s="27"/>
      <c r="C56" s="4"/>
      <c r="D56" s="4"/>
      <c r="E56" s="4"/>
      <c r="F56" s="4"/>
      <c r="G56" s="46" t="e">
        <f t="shared" si="2"/>
        <v>#DIV/0!</v>
      </c>
      <c r="H56" s="4"/>
      <c r="I56" s="4"/>
      <c r="J56" s="4"/>
      <c r="K56" s="4"/>
      <c r="L56" s="43"/>
      <c r="M56" s="6"/>
      <c r="N56" s="6"/>
      <c r="O56" s="6"/>
      <c r="P56" s="6"/>
      <c r="Q56" s="6"/>
      <c r="R56" s="6"/>
      <c r="S56" s="6"/>
      <c r="T56" s="6"/>
      <c r="U56" s="6"/>
      <c r="V56" s="21"/>
      <c r="W56" s="21"/>
      <c r="X56" s="10"/>
      <c r="Y56" s="10"/>
      <c r="Z56" s="19"/>
      <c r="AA56" s="19"/>
      <c r="AB56" s="25"/>
      <c r="AC56" s="19"/>
      <c r="AD56" s="19"/>
      <c r="AE56" s="22"/>
      <c r="AF56" s="23"/>
      <c r="AG56" s="23"/>
      <c r="AH56" s="23"/>
      <c r="AI56" s="23"/>
      <c r="AJ56" s="10"/>
      <c r="AK56" s="8"/>
      <c r="AL56" s="8"/>
      <c r="AM56" s="9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9"/>
    </row>
    <row r="57" spans="2:52" s="20" customFormat="1" x14ac:dyDescent="0.3">
      <c r="B57" s="27"/>
      <c r="C57" s="4"/>
      <c r="D57" s="4"/>
      <c r="E57" s="4"/>
      <c r="F57" s="4"/>
      <c r="G57" s="46" t="e">
        <f t="shared" si="2"/>
        <v>#DIV/0!</v>
      </c>
      <c r="H57" s="4"/>
      <c r="I57" s="4"/>
      <c r="J57" s="4"/>
      <c r="K57" s="4"/>
      <c r="L57" s="43"/>
      <c r="M57" s="6"/>
      <c r="N57" s="6"/>
      <c r="O57" s="6"/>
      <c r="P57" s="6"/>
      <c r="Q57" s="6"/>
      <c r="R57" s="6"/>
      <c r="S57" s="6"/>
      <c r="T57" s="6"/>
      <c r="U57" s="6"/>
      <c r="V57" s="21"/>
      <c r="W57" s="21"/>
      <c r="X57" s="10"/>
      <c r="Y57" s="10"/>
      <c r="Z57" s="19"/>
      <c r="AA57" s="19"/>
      <c r="AB57" s="25"/>
      <c r="AC57" s="19"/>
      <c r="AD57" s="19"/>
      <c r="AE57" s="22"/>
      <c r="AF57" s="23"/>
      <c r="AG57" s="23"/>
      <c r="AH57" s="23"/>
      <c r="AI57" s="23"/>
      <c r="AJ57" s="10"/>
      <c r="AK57" s="8"/>
      <c r="AL57" s="8"/>
      <c r="AM57" s="9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9"/>
    </row>
    <row r="58" spans="2:52" s="20" customFormat="1" x14ac:dyDescent="0.3">
      <c r="B58" s="27"/>
      <c r="C58" s="4"/>
      <c r="D58" s="4"/>
      <c r="E58" s="4"/>
      <c r="F58" s="4"/>
      <c r="G58" s="46" t="e">
        <f t="shared" si="2"/>
        <v>#DIV/0!</v>
      </c>
      <c r="H58" s="4"/>
      <c r="I58" s="4"/>
      <c r="J58" s="4"/>
      <c r="K58" s="4"/>
      <c r="L58" s="43"/>
      <c r="M58" s="6"/>
      <c r="N58" s="6"/>
      <c r="O58" s="6"/>
      <c r="P58" s="6"/>
      <c r="Q58" s="6"/>
      <c r="R58" s="6"/>
      <c r="S58" s="6"/>
      <c r="T58" s="6"/>
      <c r="U58" s="6"/>
      <c r="V58" s="21"/>
      <c r="W58" s="21"/>
      <c r="X58" s="10"/>
      <c r="Y58" s="10"/>
      <c r="Z58" s="19"/>
      <c r="AA58" s="19"/>
      <c r="AB58" s="25"/>
      <c r="AC58" s="19"/>
      <c r="AD58" s="19"/>
      <c r="AE58" s="22"/>
      <c r="AF58" s="23"/>
      <c r="AG58" s="23"/>
      <c r="AH58" s="23"/>
      <c r="AI58" s="23"/>
      <c r="AJ58" s="10"/>
      <c r="AK58" s="8"/>
      <c r="AL58" s="8"/>
      <c r="AM58" s="9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9"/>
    </row>
    <row r="59" spans="2:52" s="20" customFormat="1" x14ac:dyDescent="0.3">
      <c r="B59" s="27"/>
      <c r="C59" s="4"/>
      <c r="D59" s="4"/>
      <c r="E59" s="4"/>
      <c r="F59" s="4"/>
      <c r="G59" s="46" t="e">
        <f t="shared" si="2"/>
        <v>#DIV/0!</v>
      </c>
      <c r="H59" s="4"/>
      <c r="I59" s="4"/>
      <c r="J59" s="4"/>
      <c r="K59" s="4"/>
      <c r="L59" s="43"/>
      <c r="M59" s="6"/>
      <c r="N59" s="6"/>
      <c r="O59" s="6"/>
      <c r="P59" s="6"/>
      <c r="Q59" s="6"/>
      <c r="R59" s="6"/>
      <c r="S59" s="6"/>
      <c r="T59" s="6"/>
      <c r="U59" s="6"/>
      <c r="V59" s="21"/>
      <c r="W59" s="21"/>
      <c r="X59" s="10"/>
      <c r="Y59" s="10"/>
      <c r="Z59" s="19"/>
      <c r="AA59" s="19"/>
      <c r="AB59" s="25"/>
      <c r="AC59" s="19"/>
      <c r="AD59" s="19"/>
      <c r="AE59" s="22"/>
      <c r="AF59" s="23"/>
      <c r="AG59" s="23"/>
      <c r="AH59" s="23"/>
      <c r="AI59" s="23"/>
      <c r="AJ59" s="10"/>
      <c r="AK59" s="8"/>
      <c r="AL59" s="8"/>
      <c r="AM59" s="9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9"/>
    </row>
    <row r="60" spans="2:52" s="20" customFormat="1" x14ac:dyDescent="0.3">
      <c r="B60" s="27"/>
      <c r="C60" s="4"/>
      <c r="D60" s="4"/>
      <c r="E60" s="4"/>
      <c r="F60" s="4"/>
      <c r="G60" s="46" t="e">
        <f t="shared" si="2"/>
        <v>#DIV/0!</v>
      </c>
      <c r="H60" s="4"/>
      <c r="I60" s="4"/>
      <c r="J60" s="4"/>
      <c r="K60" s="4"/>
      <c r="L60" s="43"/>
      <c r="M60" s="6"/>
      <c r="N60" s="6"/>
      <c r="O60" s="6"/>
      <c r="P60" s="6"/>
      <c r="Q60" s="6"/>
      <c r="R60" s="6"/>
      <c r="S60" s="6"/>
      <c r="T60" s="6"/>
      <c r="U60" s="6"/>
      <c r="V60" s="21"/>
      <c r="W60" s="21"/>
      <c r="X60" s="10"/>
      <c r="Y60" s="10"/>
      <c r="Z60" s="19"/>
      <c r="AA60" s="19"/>
      <c r="AB60" s="25"/>
      <c r="AC60" s="19"/>
      <c r="AD60" s="19"/>
      <c r="AE60" s="22"/>
      <c r="AF60" s="23"/>
      <c r="AG60" s="23"/>
      <c r="AH60" s="23"/>
      <c r="AI60" s="23"/>
      <c r="AJ60" s="10"/>
      <c r="AK60" s="8"/>
      <c r="AL60" s="8"/>
      <c r="AM60" s="9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9"/>
    </row>
    <row r="61" spans="2:52" s="20" customFormat="1" x14ac:dyDescent="0.3">
      <c r="B61" s="27"/>
      <c r="C61" s="4"/>
      <c r="D61" s="4"/>
      <c r="E61" s="4"/>
      <c r="F61" s="4"/>
      <c r="G61" s="46" t="e">
        <f t="shared" si="2"/>
        <v>#DIV/0!</v>
      </c>
      <c r="H61" s="4"/>
      <c r="I61" s="4"/>
      <c r="J61" s="4"/>
      <c r="K61" s="4"/>
      <c r="L61" s="43"/>
      <c r="M61" s="6"/>
      <c r="N61" s="6"/>
      <c r="O61" s="6"/>
      <c r="P61" s="6"/>
      <c r="Q61" s="6"/>
      <c r="R61" s="6"/>
      <c r="S61" s="6"/>
      <c r="T61" s="6"/>
      <c r="U61" s="6"/>
      <c r="V61" s="21"/>
      <c r="W61" s="21"/>
      <c r="X61" s="10"/>
      <c r="Y61" s="10"/>
      <c r="Z61" s="19"/>
      <c r="AA61" s="19"/>
      <c r="AB61" s="25"/>
      <c r="AC61" s="19"/>
      <c r="AD61" s="19"/>
      <c r="AE61" s="22"/>
      <c r="AF61" s="23"/>
      <c r="AG61" s="23"/>
      <c r="AH61" s="23"/>
      <c r="AI61" s="23"/>
      <c r="AJ61" s="10"/>
      <c r="AK61" s="8"/>
      <c r="AL61" s="8"/>
      <c r="AM61" s="9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9"/>
    </row>
    <row r="62" spans="2:52" s="20" customFormat="1" x14ac:dyDescent="0.3">
      <c r="B62" s="27"/>
      <c r="C62" s="4"/>
      <c r="D62" s="4"/>
      <c r="E62" s="4"/>
      <c r="F62" s="4"/>
      <c r="G62" s="4"/>
      <c r="H62" s="4"/>
      <c r="I62" s="4"/>
      <c r="J62" s="4"/>
      <c r="K62" s="4"/>
      <c r="L62" s="6"/>
      <c r="M62" s="6"/>
      <c r="N62" s="6"/>
      <c r="O62" s="6"/>
      <c r="P62" s="6"/>
      <c r="Q62" s="6"/>
      <c r="R62" s="6"/>
      <c r="S62" s="6"/>
      <c r="T62" s="6"/>
      <c r="U62" s="6"/>
      <c r="V62" s="21"/>
      <c r="W62" s="21"/>
      <c r="X62" s="19"/>
      <c r="Y62" s="19"/>
      <c r="Z62" s="19"/>
      <c r="AA62" s="19"/>
      <c r="AB62" s="19"/>
      <c r="AC62" s="19"/>
      <c r="AD62" s="19"/>
      <c r="AE62" s="19"/>
      <c r="AF62" s="23"/>
      <c r="AG62" s="23"/>
      <c r="AH62" s="23"/>
      <c r="AI62" s="23"/>
      <c r="AJ62" s="10"/>
      <c r="AK62" s="8"/>
      <c r="AL62" s="8"/>
      <c r="AM62" s="9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9"/>
    </row>
    <row r="63" spans="2:52" x14ac:dyDescent="0.3">
      <c r="B63" s="26"/>
      <c r="C63" s="4"/>
      <c r="D63" s="4"/>
      <c r="E63" s="4"/>
      <c r="F63" s="4"/>
      <c r="G63" s="4"/>
      <c r="H63" s="4"/>
      <c r="I63" s="4"/>
      <c r="J63" s="4"/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21"/>
      <c r="W63" s="21"/>
      <c r="X63" s="19"/>
      <c r="Y63" s="19"/>
      <c r="Z63" s="19"/>
      <c r="AA63" s="19"/>
      <c r="AB63" s="19"/>
      <c r="AC63" s="19"/>
      <c r="AD63" s="19"/>
      <c r="AE63" s="19"/>
      <c r="AF63" s="23"/>
      <c r="AG63" s="23"/>
      <c r="AH63" s="23"/>
      <c r="AI63" s="23"/>
      <c r="AJ63" s="19"/>
      <c r="AK63" s="8"/>
      <c r="AL63" s="8"/>
      <c r="AM63" s="9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9"/>
    </row>
    <row r="64" spans="2:52" x14ac:dyDescent="0.3">
      <c r="B64" s="26"/>
      <c r="C64" s="4"/>
      <c r="D64" s="4"/>
      <c r="E64" s="4"/>
      <c r="F64" s="4"/>
      <c r="G64" s="4"/>
      <c r="H64" s="4"/>
      <c r="I64" s="4"/>
      <c r="J64" s="4"/>
      <c r="K64" s="4"/>
      <c r="L64" s="6"/>
      <c r="M64" s="6"/>
      <c r="N64" s="6"/>
      <c r="O64" s="6"/>
      <c r="P64" s="6"/>
      <c r="Q64" s="6"/>
      <c r="R64" s="6"/>
      <c r="S64" s="6"/>
      <c r="T64" s="6"/>
      <c r="U64" s="6"/>
      <c r="V64" s="21"/>
      <c r="W64" s="21"/>
      <c r="X64" s="19"/>
      <c r="Y64" s="19"/>
      <c r="Z64" s="19"/>
      <c r="AA64" s="19"/>
      <c r="AB64" s="19"/>
      <c r="AC64" s="19"/>
      <c r="AD64" s="19"/>
      <c r="AE64" s="19"/>
      <c r="AF64" s="23"/>
      <c r="AG64" s="23"/>
      <c r="AH64" s="23"/>
      <c r="AI64" s="23"/>
      <c r="AJ64" s="19"/>
      <c r="AK64" s="8"/>
      <c r="AL64" s="8"/>
      <c r="AM64" s="9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9"/>
    </row>
    <row r="65" spans="2:52" x14ac:dyDescent="0.3">
      <c r="B65" s="26"/>
      <c r="C65" s="4"/>
      <c r="D65" s="4"/>
      <c r="E65" s="4"/>
      <c r="F65" s="4"/>
      <c r="G65" s="4"/>
      <c r="H65" s="4"/>
      <c r="I65" s="4"/>
      <c r="J65" s="4"/>
      <c r="K65" s="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11"/>
      <c r="Y65" s="11"/>
      <c r="Z65" s="10"/>
      <c r="AA65" s="10"/>
      <c r="AB65" s="10"/>
      <c r="AC65" s="10"/>
      <c r="AD65" s="10"/>
      <c r="AE65" s="22"/>
      <c r="AF65" s="24"/>
      <c r="AG65" s="24"/>
      <c r="AH65" s="24"/>
      <c r="AI65" s="24"/>
      <c r="AJ65" s="24"/>
      <c r="AK65" s="8"/>
      <c r="AL65" s="8"/>
      <c r="AM65" s="9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9"/>
    </row>
    <row r="66" spans="2:52" x14ac:dyDescent="0.3">
      <c r="B66" s="26"/>
      <c r="C66" s="4"/>
      <c r="D66" s="4"/>
      <c r="E66" s="4"/>
      <c r="F66" s="4"/>
      <c r="G66" s="4"/>
      <c r="H66" s="4"/>
      <c r="I66" s="4"/>
      <c r="J66" s="4"/>
      <c r="K66" s="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8"/>
      <c r="AL66" s="8"/>
      <c r="AM66" s="9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9"/>
    </row>
    <row r="67" spans="2:52" x14ac:dyDescent="0.3">
      <c r="B67" s="26"/>
      <c r="C67" s="4"/>
      <c r="D67" s="4"/>
      <c r="E67" s="4"/>
      <c r="F67" s="4"/>
      <c r="G67" s="4"/>
      <c r="H67" s="4"/>
      <c r="I67" s="4"/>
      <c r="J67" s="4"/>
      <c r="K67" s="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8"/>
      <c r="AL67" s="8"/>
      <c r="AM67" s="9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9"/>
    </row>
    <row r="68" spans="2:52" x14ac:dyDescent="0.3">
      <c r="B68" s="26"/>
      <c r="C68" s="4"/>
      <c r="D68" s="4"/>
      <c r="E68" s="4"/>
      <c r="F68" s="4"/>
      <c r="G68" s="4"/>
      <c r="H68" s="4"/>
      <c r="I68" s="4"/>
      <c r="J68" s="4"/>
      <c r="K68" s="4"/>
      <c r="L68" s="6"/>
      <c r="M68" s="6"/>
      <c r="N68" s="6"/>
      <c r="O68" s="6"/>
      <c r="P68" s="6"/>
      <c r="Q68" s="6"/>
      <c r="R68" s="6"/>
      <c r="S68" s="6"/>
      <c r="T68" s="6"/>
      <c r="U68" s="15"/>
      <c r="V68" s="6"/>
      <c r="W68" s="6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8"/>
      <c r="AL68" s="8"/>
      <c r="AM68" s="9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9"/>
    </row>
    <row r="69" spans="2:52" x14ac:dyDescent="0.3">
      <c r="B69" s="26"/>
      <c r="C69" s="4"/>
      <c r="D69" s="4"/>
      <c r="E69" s="4"/>
      <c r="F69" s="4"/>
      <c r="G69" s="4"/>
      <c r="H69" s="4"/>
      <c r="I69" s="4"/>
      <c r="J69" s="4"/>
      <c r="K69" s="4"/>
      <c r="L69" s="6"/>
      <c r="M69" s="6"/>
      <c r="N69" s="6"/>
      <c r="O69" s="6"/>
      <c r="P69" s="6"/>
      <c r="Q69" s="6"/>
      <c r="R69" s="12"/>
      <c r="S69" s="6"/>
      <c r="T69" s="6"/>
      <c r="U69" s="15"/>
      <c r="V69" s="6"/>
      <c r="W69" s="6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8"/>
      <c r="AL69" s="8"/>
      <c r="AM69" s="9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9"/>
    </row>
    <row r="70" spans="2:52" x14ac:dyDescent="0.3">
      <c r="B70" s="26"/>
      <c r="C70" s="4"/>
      <c r="D70" s="4"/>
      <c r="E70" s="4"/>
      <c r="F70" s="4"/>
      <c r="G70" s="4"/>
      <c r="H70" s="4"/>
      <c r="I70" s="4"/>
      <c r="J70" s="4"/>
      <c r="K70" s="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8"/>
      <c r="AL70" s="8"/>
      <c r="AM70" s="9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9"/>
    </row>
    <row r="71" spans="2:52" x14ac:dyDescent="0.3">
      <c r="B71" s="26"/>
      <c r="C71" s="4"/>
      <c r="D71" s="4"/>
      <c r="E71" s="4"/>
      <c r="F71" s="4"/>
      <c r="G71" s="4"/>
      <c r="H71" s="4"/>
      <c r="I71" s="4"/>
      <c r="J71" s="4"/>
      <c r="K71" s="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1"/>
      <c r="Y71" s="11"/>
      <c r="Z71" s="10"/>
      <c r="AA71" s="10"/>
      <c r="AB71" s="10"/>
      <c r="AC71" s="10"/>
      <c r="AD71" s="10"/>
      <c r="AE71" s="22"/>
      <c r="AF71" s="24"/>
      <c r="AG71" s="24"/>
      <c r="AH71" s="24"/>
      <c r="AI71" s="24"/>
      <c r="AJ71" s="24"/>
      <c r="AK71" s="8"/>
      <c r="AL71" s="8"/>
      <c r="AM71" s="9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9"/>
    </row>
    <row r="72" spans="2:52" x14ac:dyDescent="0.3">
      <c r="B72" s="26"/>
      <c r="C72" s="4"/>
      <c r="D72" s="4"/>
      <c r="E72" s="4"/>
      <c r="F72" s="4"/>
      <c r="G72" s="4"/>
      <c r="H72" s="4"/>
      <c r="I72" s="4"/>
      <c r="J72" s="4"/>
      <c r="K72" s="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8"/>
      <c r="AL72" s="8"/>
      <c r="AM72" s="9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9"/>
    </row>
    <row r="73" spans="2:52" x14ac:dyDescent="0.3">
      <c r="B73" s="26"/>
      <c r="C73" s="4"/>
      <c r="D73" s="4"/>
      <c r="E73" s="4"/>
      <c r="F73" s="4"/>
      <c r="G73" s="4"/>
      <c r="H73" s="4"/>
      <c r="I73" s="4"/>
      <c r="J73" s="4"/>
      <c r="K73" s="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8"/>
      <c r="AL73" s="8"/>
      <c r="AM73" s="9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9"/>
    </row>
    <row r="74" spans="2:52" x14ac:dyDescent="0.3">
      <c r="B74" s="26"/>
      <c r="C74" s="4"/>
      <c r="D74" s="4"/>
      <c r="E74" s="4"/>
      <c r="F74" s="4"/>
      <c r="G74" s="4"/>
      <c r="H74" s="4"/>
      <c r="I74" s="4"/>
      <c r="J74" s="4"/>
      <c r="K74" s="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8"/>
      <c r="AL74" s="8"/>
      <c r="AM74" s="9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9"/>
    </row>
    <row r="75" spans="2:52" x14ac:dyDescent="0.3">
      <c r="B75" s="26"/>
      <c r="C75" s="4"/>
      <c r="D75" s="4"/>
      <c r="E75" s="4"/>
      <c r="F75" s="4"/>
      <c r="G75" s="4"/>
      <c r="H75" s="4"/>
      <c r="I75" s="4"/>
      <c r="J75" s="4"/>
      <c r="K75" s="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8"/>
      <c r="AL75" s="8"/>
      <c r="AM75" s="9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9"/>
    </row>
    <row r="76" spans="2:52" x14ac:dyDescent="0.3">
      <c r="B76" s="26"/>
      <c r="C76" s="4"/>
      <c r="D76" s="4"/>
      <c r="E76" s="4"/>
      <c r="F76" s="4"/>
      <c r="G76" s="4"/>
      <c r="H76" s="4"/>
      <c r="I76" s="4"/>
      <c r="J76" s="4"/>
      <c r="K76" s="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8"/>
      <c r="AL76" s="8"/>
      <c r="AM76" s="9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9"/>
    </row>
    <row r="77" spans="2:52" x14ac:dyDescent="0.3">
      <c r="B77" s="26"/>
      <c r="C77" s="4"/>
      <c r="D77" s="4"/>
      <c r="E77" s="4"/>
      <c r="F77" s="4"/>
      <c r="G77" s="4"/>
      <c r="H77" s="4"/>
      <c r="I77" s="4"/>
      <c r="J77" s="4"/>
      <c r="K77" s="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8"/>
      <c r="AL77" s="8"/>
      <c r="AM77" s="9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9"/>
    </row>
    <row r="78" spans="2:52" x14ac:dyDescent="0.3">
      <c r="B78" s="26"/>
      <c r="C78" s="4"/>
      <c r="D78" s="4"/>
      <c r="E78" s="4"/>
      <c r="F78" s="4"/>
      <c r="G78" s="4"/>
      <c r="H78" s="4"/>
      <c r="I78" s="4"/>
      <c r="J78" s="4"/>
      <c r="K78" s="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8"/>
      <c r="AL78" s="8"/>
      <c r="AM78" s="9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9"/>
    </row>
    <row r="79" spans="2:52" x14ac:dyDescent="0.3">
      <c r="B79" s="26"/>
      <c r="C79" s="4"/>
      <c r="D79" s="4"/>
      <c r="E79" s="4"/>
      <c r="F79" s="4"/>
      <c r="G79" s="4"/>
      <c r="H79" s="4"/>
      <c r="I79" s="4"/>
      <c r="J79" s="4"/>
      <c r="K79" s="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8"/>
      <c r="AL79" s="8"/>
      <c r="AM79" s="9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9"/>
    </row>
    <row r="80" spans="2:52" x14ac:dyDescent="0.3">
      <c r="B80" s="26"/>
      <c r="C80" s="4"/>
      <c r="D80" s="4"/>
      <c r="E80" s="4"/>
      <c r="F80" s="4"/>
      <c r="G80" s="4"/>
      <c r="H80" s="4"/>
      <c r="I80" s="4"/>
      <c r="J80" s="4"/>
      <c r="K80" s="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8"/>
      <c r="AL80" s="8"/>
      <c r="AM80" s="9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9"/>
    </row>
    <row r="105" spans="1:1" x14ac:dyDescent="0.3">
      <c r="A105">
        <v>21</v>
      </c>
    </row>
  </sheetData>
  <mergeCells count="4">
    <mergeCell ref="C5:K5"/>
    <mergeCell ref="L5:U5"/>
    <mergeCell ref="X5:AE5"/>
    <mergeCell ref="AK5:AL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5C6A-7658-4224-97E7-2FC9ED421DA0}">
  <dimension ref="A1:BA105"/>
  <sheetViews>
    <sheetView topLeftCell="AL14" zoomScaleNormal="100" workbookViewId="0">
      <selection activeCell="AO37" sqref="AO37:AV37"/>
    </sheetView>
  </sheetViews>
  <sheetFormatPr defaultColWidth="10.59765625" defaultRowHeight="15.6" x14ac:dyDescent="0.3"/>
  <cols>
    <col min="2" max="2" width="11.8984375" customWidth="1"/>
    <col min="3" max="3" width="8.09765625" customWidth="1"/>
    <col min="4" max="4" width="8" customWidth="1"/>
    <col min="5" max="5" width="9.59765625" customWidth="1"/>
    <col min="6" max="6" width="10" customWidth="1"/>
    <col min="12" max="12" width="10.8984375" customWidth="1"/>
    <col min="13" max="13" width="10.5" customWidth="1"/>
    <col min="21" max="21" width="10.5" customWidth="1"/>
    <col min="22" max="22" width="9.8984375" customWidth="1"/>
    <col min="23" max="23" width="8.59765625" customWidth="1"/>
    <col min="24" max="26" width="11.59765625" bestFit="1" customWidth="1"/>
    <col min="27" max="27" width="13.59765625" bestFit="1" customWidth="1"/>
    <col min="28" max="28" width="11" bestFit="1" customWidth="1"/>
    <col min="29" max="29" width="11.59765625" bestFit="1" customWidth="1"/>
    <col min="30" max="30" width="12.3984375" bestFit="1" customWidth="1"/>
    <col min="31" max="31" width="11" bestFit="1" customWidth="1"/>
    <col min="32" max="32" width="9.8984375" customWidth="1"/>
    <col min="33" max="33" width="8.3984375" customWidth="1"/>
    <col min="34" max="34" width="9.59765625" customWidth="1"/>
    <col min="35" max="35" width="9.09765625" customWidth="1"/>
    <col min="36" max="36" width="11.8984375" customWidth="1"/>
    <col min="37" max="37" width="9.3984375" customWidth="1"/>
    <col min="38" max="38" width="9.5" customWidth="1"/>
  </cols>
  <sheetData>
    <row r="1" spans="1:52" x14ac:dyDescent="0.3">
      <c r="A1" s="50" t="s">
        <v>0</v>
      </c>
      <c r="C1" t="s">
        <v>1</v>
      </c>
    </row>
    <row r="2" spans="1:52" x14ac:dyDescent="0.3">
      <c r="A2" t="s">
        <v>2</v>
      </c>
      <c r="C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F2" t="s">
        <v>13</v>
      </c>
      <c r="AJ2" t="s">
        <v>14</v>
      </c>
    </row>
    <row r="3" spans="1:52" x14ac:dyDescent="0.3">
      <c r="A3" t="s">
        <v>15</v>
      </c>
      <c r="C3" t="s">
        <v>16</v>
      </c>
      <c r="V3" s="28"/>
    </row>
    <row r="4" spans="1:52" ht="16.2" thickBot="1" x14ac:dyDescent="0.35"/>
    <row r="5" spans="1:52" ht="16.2" thickBot="1" x14ac:dyDescent="0.35">
      <c r="C5" s="145" t="s">
        <v>17</v>
      </c>
      <c r="D5" s="146"/>
      <c r="E5" s="146"/>
      <c r="F5" s="146"/>
      <c r="G5" s="146"/>
      <c r="H5" s="146"/>
      <c r="I5" s="146"/>
      <c r="J5" s="146"/>
      <c r="K5" s="146"/>
      <c r="L5" s="150" t="s">
        <v>18</v>
      </c>
      <c r="M5" s="151"/>
      <c r="N5" s="151"/>
      <c r="O5" s="151"/>
      <c r="P5" s="151"/>
      <c r="Q5" s="151"/>
      <c r="R5" s="151"/>
      <c r="S5" s="151"/>
      <c r="T5" s="151"/>
      <c r="U5" s="152"/>
      <c r="V5" s="18"/>
      <c r="W5" s="18"/>
      <c r="X5" s="147" t="s">
        <v>19</v>
      </c>
      <c r="Y5" s="148"/>
      <c r="Z5" s="148"/>
      <c r="AA5" s="148"/>
      <c r="AB5" s="148"/>
      <c r="AC5" s="148"/>
      <c r="AD5" s="148"/>
      <c r="AE5" s="149"/>
      <c r="AF5" s="17"/>
      <c r="AG5" s="17"/>
      <c r="AH5" s="17"/>
      <c r="AI5" s="17"/>
      <c r="AJ5" s="17" t="s">
        <v>20</v>
      </c>
      <c r="AK5" s="153" t="s">
        <v>21</v>
      </c>
      <c r="AL5" s="154"/>
      <c r="AM5" s="57" t="s">
        <v>22</v>
      </c>
      <c r="AN5" s="57"/>
      <c r="AZ5" s="57"/>
    </row>
    <row r="6" spans="1:52" x14ac:dyDescent="0.3">
      <c r="A6" t="s">
        <v>23</v>
      </c>
      <c r="B6" t="s">
        <v>24</v>
      </c>
      <c r="C6" s="5" t="s">
        <v>25</v>
      </c>
      <c r="D6" s="5" t="s">
        <v>26</v>
      </c>
      <c r="E6" s="5" t="s">
        <v>27</v>
      </c>
      <c r="F6" s="5" t="s">
        <v>28</v>
      </c>
      <c r="G6" s="5" t="s">
        <v>29</v>
      </c>
      <c r="H6" s="5" t="s">
        <v>30</v>
      </c>
      <c r="I6" s="5" t="s">
        <v>31</v>
      </c>
      <c r="J6" s="5" t="s">
        <v>32</v>
      </c>
      <c r="K6" s="5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1" t="s">
        <v>42</v>
      </c>
      <c r="U6" s="1" t="s">
        <v>43</v>
      </c>
      <c r="V6" s="1" t="s">
        <v>44</v>
      </c>
      <c r="W6" s="1" t="s">
        <v>45</v>
      </c>
      <c r="X6" s="7" t="s">
        <v>36</v>
      </c>
      <c r="Y6" s="7" t="s">
        <v>37</v>
      </c>
      <c r="Z6" s="7" t="s">
        <v>38</v>
      </c>
      <c r="AA6" s="7" t="s">
        <v>39</v>
      </c>
      <c r="AB6" s="7" t="s">
        <v>40</v>
      </c>
      <c r="AC6" s="7" t="s">
        <v>41</v>
      </c>
      <c r="AD6" s="7" t="s">
        <v>42</v>
      </c>
      <c r="AE6" s="7" t="s">
        <v>43</v>
      </c>
      <c r="AF6" s="7" t="s">
        <v>44</v>
      </c>
      <c r="AG6" s="7" t="s">
        <v>45</v>
      </c>
      <c r="AH6" s="7" t="s">
        <v>46</v>
      </c>
      <c r="AI6" s="7" t="s">
        <v>47</v>
      </c>
      <c r="AJ6" s="23" t="s">
        <v>48</v>
      </c>
      <c r="AK6" s="2" t="s">
        <v>49</v>
      </c>
      <c r="AL6" s="2" t="s">
        <v>50</v>
      </c>
      <c r="AM6" s="3" t="s">
        <v>22</v>
      </c>
      <c r="AN6" s="3"/>
      <c r="AZ6" s="3" t="s">
        <v>51</v>
      </c>
    </row>
    <row r="7" spans="1:52" x14ac:dyDescent="0.3">
      <c r="A7">
        <v>1</v>
      </c>
      <c r="B7" s="26">
        <v>43957</v>
      </c>
      <c r="C7" s="4">
        <v>40</v>
      </c>
      <c r="D7" s="4" t="s">
        <v>52</v>
      </c>
      <c r="E7" s="4">
        <v>180.4</v>
      </c>
      <c r="F7" s="4">
        <v>100</v>
      </c>
      <c r="G7" s="46">
        <f t="shared" ref="G7:G31" si="0">(F7)/(E7/100)^2</f>
        <v>30.727479215933059</v>
      </c>
      <c r="H7" s="4">
        <v>137</v>
      </c>
      <c r="I7" s="4">
        <v>136</v>
      </c>
      <c r="J7" s="4">
        <v>9</v>
      </c>
      <c r="K7" s="4">
        <v>105</v>
      </c>
      <c r="L7" s="43">
        <v>1860</v>
      </c>
      <c r="M7" s="6" t="s">
        <v>53</v>
      </c>
      <c r="N7" s="6">
        <v>198.48</v>
      </c>
      <c r="O7" s="6">
        <v>177.71</v>
      </c>
      <c r="P7" s="6">
        <v>136.25</v>
      </c>
      <c r="Q7" s="12">
        <v>97.55</v>
      </c>
      <c r="R7" s="12">
        <v>47.43</v>
      </c>
      <c r="S7" s="6">
        <v>113.09</v>
      </c>
      <c r="T7" s="6">
        <v>145.04</v>
      </c>
      <c r="U7" s="14">
        <f>7/((1/N7)+(1/O7)+(1/P7)+(1/Q7)+(1/R7)+(1/S7)+(1/T7))</f>
        <v>107.5650400168541</v>
      </c>
      <c r="V7" s="47">
        <v>0</v>
      </c>
      <c r="W7" s="39">
        <v>0</v>
      </c>
      <c r="X7" s="10">
        <v>4172.07</v>
      </c>
      <c r="Y7" s="10">
        <v>27935.9</v>
      </c>
      <c r="Z7" s="10">
        <v>27504.75</v>
      </c>
      <c r="AA7" s="10">
        <v>14617.13</v>
      </c>
      <c r="AB7" s="10">
        <v>1541.47</v>
      </c>
      <c r="AC7" s="10">
        <v>14862.95</v>
      </c>
      <c r="AD7" s="10">
        <v>5013.72</v>
      </c>
      <c r="AE7" s="10">
        <v>5402.4</v>
      </c>
      <c r="AF7" s="23">
        <v>1</v>
      </c>
      <c r="AG7" s="23">
        <v>0</v>
      </c>
      <c r="AH7" s="23" t="s">
        <v>54</v>
      </c>
      <c r="AI7" s="23" t="s">
        <v>52</v>
      </c>
      <c r="AJ7" s="7" t="s">
        <v>55</v>
      </c>
      <c r="AK7" s="8">
        <v>3</v>
      </c>
      <c r="AL7" s="8">
        <v>4</v>
      </c>
      <c r="AM7" s="9" t="s">
        <v>56</v>
      </c>
      <c r="AN7" s="9"/>
      <c r="AZ7" s="9" t="s">
        <v>57</v>
      </c>
    </row>
    <row r="8" spans="1:52" x14ac:dyDescent="0.3">
      <c r="A8">
        <v>2</v>
      </c>
      <c r="B8" s="26">
        <v>43958</v>
      </c>
      <c r="C8" s="4">
        <v>62</v>
      </c>
      <c r="D8" s="4" t="s">
        <v>58</v>
      </c>
      <c r="E8" s="4">
        <v>171.5</v>
      </c>
      <c r="F8" s="4">
        <v>71.400000000000006</v>
      </c>
      <c r="G8" s="46">
        <f t="shared" si="0"/>
        <v>24.275599452609033</v>
      </c>
      <c r="H8" s="4">
        <v>121</v>
      </c>
      <c r="I8" s="4">
        <v>125</v>
      </c>
      <c r="J8" s="4">
        <v>6</v>
      </c>
      <c r="K8" s="4">
        <v>100</v>
      </c>
      <c r="L8" s="58" t="s">
        <v>59</v>
      </c>
      <c r="M8" s="6" t="s">
        <v>53</v>
      </c>
      <c r="N8" s="6">
        <v>2026</v>
      </c>
      <c r="O8" s="6">
        <v>934</v>
      </c>
      <c r="P8" s="6">
        <v>1372</v>
      </c>
      <c r="Q8" s="6">
        <v>4408</v>
      </c>
      <c r="R8" s="6">
        <v>482</v>
      </c>
      <c r="S8" s="6">
        <v>465</v>
      </c>
      <c r="T8" s="6">
        <v>778</v>
      </c>
      <c r="U8" s="15">
        <f t="shared" ref="U8:U23" si="1">7/((1/N8)+(1/O8)+(1/P8)+(1/Q8)+(1/R8)+(1/S8)+(1/T8))</f>
        <v>871.67196409049006</v>
      </c>
      <c r="V8" s="48">
        <v>1</v>
      </c>
      <c r="W8" s="39">
        <v>0</v>
      </c>
      <c r="X8" s="10">
        <v>99999999</v>
      </c>
      <c r="Y8" s="10">
        <v>25959.05</v>
      </c>
      <c r="Z8" s="10">
        <v>10240.16</v>
      </c>
      <c r="AA8" s="10">
        <v>16958.36</v>
      </c>
      <c r="AB8" s="10">
        <v>4234.82</v>
      </c>
      <c r="AC8" s="10">
        <v>2675.3</v>
      </c>
      <c r="AD8" s="10">
        <v>99999999.989999995</v>
      </c>
      <c r="AE8" s="10">
        <v>8694.65</v>
      </c>
      <c r="AF8" s="23">
        <v>1</v>
      </c>
      <c r="AG8" s="23">
        <v>0</v>
      </c>
      <c r="AH8" s="23" t="s">
        <v>54</v>
      </c>
      <c r="AI8" s="23" t="s">
        <v>52</v>
      </c>
      <c r="AJ8" s="7" t="s">
        <v>55</v>
      </c>
      <c r="AK8" s="8">
        <v>4</v>
      </c>
      <c r="AL8" s="8">
        <v>4</v>
      </c>
      <c r="AM8" s="9" t="s">
        <v>60</v>
      </c>
      <c r="AN8" s="9"/>
      <c r="AZ8" s="9" t="s">
        <v>57</v>
      </c>
    </row>
    <row r="9" spans="1:52" x14ac:dyDescent="0.3">
      <c r="A9">
        <v>3</v>
      </c>
      <c r="B9" s="26">
        <v>43956</v>
      </c>
      <c r="C9" s="4">
        <v>44</v>
      </c>
      <c r="D9" s="4" t="s">
        <v>52</v>
      </c>
      <c r="E9" s="4">
        <v>172</v>
      </c>
      <c r="F9" s="4">
        <v>75</v>
      </c>
      <c r="G9" s="46">
        <f t="shared" si="0"/>
        <v>25.351541373715524</v>
      </c>
      <c r="H9" s="4">
        <v>132</v>
      </c>
      <c r="I9" s="4">
        <v>126</v>
      </c>
      <c r="J9" s="4">
        <v>7</v>
      </c>
      <c r="K9" s="4">
        <v>120</v>
      </c>
      <c r="L9" s="58" t="s">
        <v>59</v>
      </c>
      <c r="M9" s="6" t="s">
        <v>53</v>
      </c>
      <c r="N9" s="6">
        <v>767</v>
      </c>
      <c r="O9" s="6">
        <v>143</v>
      </c>
      <c r="P9" s="6">
        <v>975</v>
      </c>
      <c r="Q9" s="6">
        <v>1222</v>
      </c>
      <c r="R9" s="6">
        <v>367</v>
      </c>
      <c r="S9" s="6">
        <v>302</v>
      </c>
      <c r="T9" s="6">
        <v>1247</v>
      </c>
      <c r="U9" s="15">
        <f t="shared" si="1"/>
        <v>412.28034426457759</v>
      </c>
      <c r="V9" s="48">
        <v>1</v>
      </c>
      <c r="W9" s="39">
        <v>0</v>
      </c>
      <c r="X9" s="10">
        <v>99999999.989999995</v>
      </c>
      <c r="Y9" s="10">
        <v>10701.59</v>
      </c>
      <c r="Z9" s="10">
        <v>99999999.989999995</v>
      </c>
      <c r="AA9" s="10">
        <v>21075.01</v>
      </c>
      <c r="AB9" s="10">
        <v>2467.11</v>
      </c>
      <c r="AC9" s="10">
        <v>12724.02</v>
      </c>
      <c r="AD9" s="10">
        <v>18986.849999999999</v>
      </c>
      <c r="AE9" s="10">
        <v>10332.02</v>
      </c>
      <c r="AF9" s="23">
        <v>1</v>
      </c>
      <c r="AG9" s="23">
        <v>0</v>
      </c>
      <c r="AH9" s="23" t="s">
        <v>54</v>
      </c>
      <c r="AI9" s="23" t="s">
        <v>52</v>
      </c>
      <c r="AJ9" s="7" t="s">
        <v>55</v>
      </c>
      <c r="AK9" s="8">
        <v>4</v>
      </c>
      <c r="AL9" s="8">
        <v>4</v>
      </c>
      <c r="AM9" s="9"/>
      <c r="AN9" s="9"/>
      <c r="AZ9" s="9" t="s">
        <v>57</v>
      </c>
    </row>
    <row r="10" spans="1:52" x14ac:dyDescent="0.3">
      <c r="A10">
        <v>4</v>
      </c>
      <c r="B10" s="26">
        <v>43958</v>
      </c>
      <c r="C10" s="4">
        <v>35</v>
      </c>
      <c r="D10" s="4" t="s">
        <v>58</v>
      </c>
      <c r="E10" s="4">
        <v>157.5</v>
      </c>
      <c r="F10" s="4">
        <v>47.7</v>
      </c>
      <c r="G10" s="46">
        <f t="shared" si="0"/>
        <v>19.229024943310659</v>
      </c>
      <c r="H10" s="4">
        <v>144</v>
      </c>
      <c r="I10" s="4">
        <v>110</v>
      </c>
      <c r="J10" s="4">
        <v>4</v>
      </c>
      <c r="K10" s="4">
        <v>85</v>
      </c>
      <c r="L10" s="43" t="s">
        <v>59</v>
      </c>
      <c r="M10" s="6" t="s">
        <v>53</v>
      </c>
      <c r="N10" s="12">
        <v>8.1300000000000008</v>
      </c>
      <c r="O10" s="12">
        <v>5.19</v>
      </c>
      <c r="P10" s="12">
        <v>7.92</v>
      </c>
      <c r="Q10" s="12">
        <v>9.27</v>
      </c>
      <c r="R10" s="12">
        <v>21.53</v>
      </c>
      <c r="S10" s="12">
        <v>6.9</v>
      </c>
      <c r="T10" s="12">
        <v>9.73</v>
      </c>
      <c r="U10" s="14">
        <f t="shared" si="1"/>
        <v>8.2941707636759006</v>
      </c>
      <c r="V10" s="47">
        <v>0</v>
      </c>
      <c r="W10" s="39">
        <v>0</v>
      </c>
      <c r="X10" s="19">
        <v>8590.0499999999993</v>
      </c>
      <c r="Y10" s="19">
        <v>11560.94</v>
      </c>
      <c r="Z10" s="19">
        <v>50606.63</v>
      </c>
      <c r="AA10" s="19">
        <v>4880.49</v>
      </c>
      <c r="AB10" s="19">
        <v>6017.73</v>
      </c>
      <c r="AC10" s="19">
        <v>27551.75</v>
      </c>
      <c r="AD10" s="19">
        <v>99999999.989999995</v>
      </c>
      <c r="AE10" s="19">
        <v>11110.22</v>
      </c>
      <c r="AF10" s="23">
        <v>1</v>
      </c>
      <c r="AG10" s="23">
        <v>1</v>
      </c>
      <c r="AH10" s="23" t="s">
        <v>54</v>
      </c>
      <c r="AI10" s="23" t="s">
        <v>52</v>
      </c>
      <c r="AJ10" s="7" t="s">
        <v>55</v>
      </c>
      <c r="AK10" s="8">
        <v>3.5</v>
      </c>
      <c r="AL10" s="8">
        <v>4</v>
      </c>
      <c r="AM10" s="9" t="s">
        <v>61</v>
      </c>
      <c r="AN10" s="9"/>
      <c r="AZ10" s="9" t="s">
        <v>57</v>
      </c>
    </row>
    <row r="11" spans="1:52" x14ac:dyDescent="0.3">
      <c r="A11">
        <v>5</v>
      </c>
      <c r="B11" s="26">
        <v>43958</v>
      </c>
      <c r="C11" s="4">
        <v>66</v>
      </c>
      <c r="D11" s="4" t="s">
        <v>52</v>
      </c>
      <c r="E11" s="4">
        <v>175</v>
      </c>
      <c r="F11" s="4">
        <v>69</v>
      </c>
      <c r="G11" s="46">
        <f t="shared" si="0"/>
        <v>22.530612244897959</v>
      </c>
      <c r="H11" s="4">
        <v>141</v>
      </c>
      <c r="I11" s="4">
        <v>119</v>
      </c>
      <c r="J11" s="4">
        <v>7</v>
      </c>
      <c r="K11" s="4">
        <v>100</v>
      </c>
      <c r="L11" s="58" t="s">
        <v>59</v>
      </c>
      <c r="M11" s="6" t="s">
        <v>53</v>
      </c>
      <c r="N11" s="6">
        <v>597</v>
      </c>
      <c r="O11" s="6">
        <v>106</v>
      </c>
      <c r="P11" s="6">
        <v>159</v>
      </c>
      <c r="Q11" s="6">
        <v>119</v>
      </c>
      <c r="R11" s="12">
        <v>88</v>
      </c>
      <c r="S11" s="12">
        <v>51</v>
      </c>
      <c r="T11" s="6">
        <v>345</v>
      </c>
      <c r="U11" s="14">
        <f t="shared" si="1"/>
        <v>117.30853225391932</v>
      </c>
      <c r="V11" s="47">
        <v>0</v>
      </c>
      <c r="W11" s="39">
        <v>0</v>
      </c>
      <c r="X11" s="10">
        <v>2380.5300000000002</v>
      </c>
      <c r="Y11" s="10">
        <v>3725.67</v>
      </c>
      <c r="Z11" s="10">
        <v>3238.58</v>
      </c>
      <c r="AA11" s="10">
        <v>3548.77</v>
      </c>
      <c r="AB11" s="10">
        <v>1127.6400000000001</v>
      </c>
      <c r="AC11" s="10">
        <v>4882.4799999999996</v>
      </c>
      <c r="AD11" s="10">
        <v>3428.3</v>
      </c>
      <c r="AE11" s="10">
        <v>2629.25</v>
      </c>
      <c r="AF11" s="23">
        <v>1</v>
      </c>
      <c r="AG11" s="23">
        <v>0</v>
      </c>
      <c r="AH11" s="23" t="s">
        <v>54</v>
      </c>
      <c r="AI11" s="23" t="s">
        <v>52</v>
      </c>
      <c r="AJ11" s="7" t="s">
        <v>55</v>
      </c>
      <c r="AK11" s="8">
        <v>3</v>
      </c>
      <c r="AL11" s="8">
        <v>5</v>
      </c>
      <c r="AM11" s="9"/>
      <c r="AN11" s="9"/>
      <c r="AZ11" s="9" t="s">
        <v>57</v>
      </c>
    </row>
    <row r="12" spans="1:52" x14ac:dyDescent="0.3">
      <c r="A12">
        <v>6</v>
      </c>
      <c r="B12" s="26">
        <v>43958</v>
      </c>
      <c r="C12" s="4">
        <v>47</v>
      </c>
      <c r="D12" s="4" t="s">
        <v>52</v>
      </c>
      <c r="E12" s="4">
        <v>190.5</v>
      </c>
      <c r="F12" s="4">
        <v>113.6</v>
      </c>
      <c r="G12" s="46">
        <f t="shared" si="0"/>
        <v>31.303173717458545</v>
      </c>
      <c r="H12" s="4">
        <v>140</v>
      </c>
      <c r="I12" s="4">
        <v>130</v>
      </c>
      <c r="J12" s="4">
        <v>9</v>
      </c>
      <c r="K12" s="4">
        <v>110</v>
      </c>
      <c r="L12" s="59">
        <v>1860</v>
      </c>
      <c r="M12" s="6" t="s">
        <v>53</v>
      </c>
      <c r="N12" s="12">
        <v>55</v>
      </c>
      <c r="O12" s="12">
        <v>30</v>
      </c>
      <c r="P12" s="12">
        <v>49</v>
      </c>
      <c r="Q12" s="12">
        <v>39</v>
      </c>
      <c r="R12" s="12">
        <v>40</v>
      </c>
      <c r="S12" s="12">
        <v>50</v>
      </c>
      <c r="T12" s="6">
        <v>141</v>
      </c>
      <c r="U12" s="14">
        <f t="shared" si="1"/>
        <v>46.773766429662267</v>
      </c>
      <c r="V12" s="47">
        <v>0</v>
      </c>
      <c r="W12" s="39">
        <v>0</v>
      </c>
      <c r="X12" s="10">
        <v>11144.24</v>
      </c>
      <c r="Y12" s="10">
        <v>7762.25</v>
      </c>
      <c r="Z12" s="10">
        <v>8716.52</v>
      </c>
      <c r="AA12" s="10">
        <v>7422.18</v>
      </c>
      <c r="AB12" s="10">
        <v>390.28</v>
      </c>
      <c r="AC12" s="10">
        <v>3130.88</v>
      </c>
      <c r="AD12" s="10">
        <v>8338.26</v>
      </c>
      <c r="AE12" s="10">
        <v>2017.53</v>
      </c>
      <c r="AF12" s="23">
        <v>1</v>
      </c>
      <c r="AG12" s="23">
        <v>0</v>
      </c>
      <c r="AH12" s="23" t="s">
        <v>54</v>
      </c>
      <c r="AI12" s="23" t="s">
        <v>52</v>
      </c>
      <c r="AJ12" s="7" t="s">
        <v>55</v>
      </c>
      <c r="AK12" s="8">
        <v>4.5</v>
      </c>
      <c r="AL12" s="8">
        <v>4</v>
      </c>
      <c r="AM12" s="9" t="s">
        <v>62</v>
      </c>
      <c r="AN12" s="9"/>
      <c r="AZ12" s="9" t="s">
        <v>57</v>
      </c>
    </row>
    <row r="13" spans="1:52" x14ac:dyDescent="0.3">
      <c r="A13">
        <v>7</v>
      </c>
      <c r="B13" s="26">
        <v>43958</v>
      </c>
      <c r="C13" s="4">
        <v>70</v>
      </c>
      <c r="D13" s="4" t="s">
        <v>52</v>
      </c>
      <c r="E13" s="4">
        <v>167</v>
      </c>
      <c r="F13" s="4">
        <v>72.7</v>
      </c>
      <c r="G13" s="46">
        <f t="shared" si="0"/>
        <v>26.067625228584749</v>
      </c>
      <c r="H13" s="4">
        <v>132</v>
      </c>
      <c r="I13" s="4">
        <v>118</v>
      </c>
      <c r="J13" s="4">
        <v>3</v>
      </c>
      <c r="K13" s="4">
        <v>10.5</v>
      </c>
      <c r="L13" s="43" t="s">
        <v>59</v>
      </c>
      <c r="M13" s="6" t="s">
        <v>53</v>
      </c>
      <c r="N13" s="38">
        <v>33.22</v>
      </c>
      <c r="O13" s="38">
        <v>97.88</v>
      </c>
      <c r="P13" s="38">
        <v>87.16</v>
      </c>
      <c r="Q13" s="38">
        <v>38.729999999999997</v>
      </c>
      <c r="R13" s="38">
        <v>30.55</v>
      </c>
      <c r="S13" s="38">
        <v>13.51</v>
      </c>
      <c r="T13" s="38">
        <v>19.739999999999998</v>
      </c>
      <c r="U13" s="38">
        <v>29.79</v>
      </c>
      <c r="V13" s="47">
        <v>0</v>
      </c>
      <c r="W13" s="39">
        <v>0</v>
      </c>
      <c r="X13" s="10">
        <v>44311.82</v>
      </c>
      <c r="Y13" s="10">
        <v>99999999.989999995</v>
      </c>
      <c r="Z13" s="10">
        <v>99999999.989999995</v>
      </c>
      <c r="AA13" s="10">
        <v>4500.29</v>
      </c>
      <c r="AB13" s="10">
        <v>7248.16</v>
      </c>
      <c r="AC13" s="10">
        <v>99999999.989999995</v>
      </c>
      <c r="AD13" s="10">
        <v>99999999.989999995</v>
      </c>
      <c r="AE13" s="10">
        <v>18287.21</v>
      </c>
      <c r="AF13" s="23">
        <v>1</v>
      </c>
      <c r="AG13" s="23">
        <v>0</v>
      </c>
      <c r="AH13" s="23" t="s">
        <v>54</v>
      </c>
      <c r="AI13" s="23" t="s">
        <v>52</v>
      </c>
      <c r="AJ13" s="7" t="s">
        <v>55</v>
      </c>
      <c r="AK13" s="8">
        <v>3</v>
      </c>
      <c r="AL13" s="8">
        <v>3</v>
      </c>
      <c r="AM13" s="9" t="s">
        <v>63</v>
      </c>
      <c r="AN13" s="9"/>
      <c r="AZ13" s="9" t="s">
        <v>57</v>
      </c>
    </row>
    <row r="14" spans="1:52" x14ac:dyDescent="0.3">
      <c r="A14">
        <v>8</v>
      </c>
      <c r="B14" s="26">
        <v>43958</v>
      </c>
      <c r="C14" s="4">
        <v>32</v>
      </c>
      <c r="D14" s="4" t="s">
        <v>58</v>
      </c>
      <c r="E14" s="4">
        <v>167</v>
      </c>
      <c r="F14" s="4">
        <v>64</v>
      </c>
      <c r="G14" s="46">
        <f t="shared" si="0"/>
        <v>22.948115744558788</v>
      </c>
      <c r="H14" s="4">
        <v>117</v>
      </c>
      <c r="I14" s="4">
        <v>114</v>
      </c>
      <c r="J14" s="53" t="s">
        <v>64</v>
      </c>
      <c r="K14" s="4">
        <v>95</v>
      </c>
      <c r="L14" s="43" t="s">
        <v>59</v>
      </c>
      <c r="M14" s="6" t="s">
        <v>53</v>
      </c>
      <c r="N14" s="6">
        <v>2368.0500000000002</v>
      </c>
      <c r="O14" s="6">
        <v>346.23</v>
      </c>
      <c r="P14" s="6">
        <v>1054.18</v>
      </c>
      <c r="Q14" s="6">
        <v>581.28</v>
      </c>
      <c r="R14" s="6">
        <v>640.39</v>
      </c>
      <c r="S14" s="6">
        <v>784.89</v>
      </c>
      <c r="T14" s="6">
        <v>367.45</v>
      </c>
      <c r="U14" s="15">
        <f t="shared" si="1"/>
        <v>606.76672560733925</v>
      </c>
      <c r="V14" s="48">
        <v>1</v>
      </c>
      <c r="W14" s="39">
        <v>0</v>
      </c>
      <c r="X14" s="10">
        <v>99999999.989999995</v>
      </c>
      <c r="Y14" s="10">
        <v>21063.41</v>
      </c>
      <c r="Z14" s="10">
        <v>16710.12</v>
      </c>
      <c r="AA14" s="10">
        <v>7149.92</v>
      </c>
      <c r="AB14" s="10">
        <v>3460.6</v>
      </c>
      <c r="AC14" s="10">
        <v>19645.2</v>
      </c>
      <c r="AD14" s="10">
        <v>41004.29</v>
      </c>
      <c r="AE14" s="10">
        <v>11448.22</v>
      </c>
      <c r="AF14" s="23">
        <v>1</v>
      </c>
      <c r="AG14" s="23">
        <v>0</v>
      </c>
      <c r="AH14" s="23" t="s">
        <v>54</v>
      </c>
      <c r="AI14" s="23" t="s">
        <v>52</v>
      </c>
      <c r="AJ14" s="7" t="s">
        <v>55</v>
      </c>
      <c r="AK14" s="8">
        <v>2</v>
      </c>
      <c r="AL14" s="8">
        <v>4</v>
      </c>
      <c r="AM14" s="9"/>
      <c r="AN14" s="9"/>
      <c r="AZ14" s="9" t="s">
        <v>57</v>
      </c>
    </row>
    <row r="15" spans="1:52" x14ac:dyDescent="0.3">
      <c r="A15">
        <v>9</v>
      </c>
      <c r="B15" s="26">
        <v>43958</v>
      </c>
      <c r="C15" s="4">
        <v>34</v>
      </c>
      <c r="D15" s="4" t="s">
        <v>52</v>
      </c>
      <c r="E15" s="4">
        <v>180</v>
      </c>
      <c r="F15" s="4">
        <v>72.7</v>
      </c>
      <c r="G15" s="46">
        <f t="shared" si="0"/>
        <v>22.438271604938272</v>
      </c>
      <c r="H15" s="4">
        <v>129</v>
      </c>
      <c r="I15" s="4">
        <v>129</v>
      </c>
      <c r="J15" s="4">
        <v>6</v>
      </c>
      <c r="K15" s="4">
        <v>105</v>
      </c>
      <c r="L15" s="43">
        <v>1860</v>
      </c>
      <c r="M15" s="6" t="s">
        <v>53</v>
      </c>
      <c r="N15" s="6">
        <v>487.2</v>
      </c>
      <c r="O15" s="6">
        <v>429.76</v>
      </c>
      <c r="P15" s="6">
        <v>715.84</v>
      </c>
      <c r="Q15" s="6">
        <v>721.4</v>
      </c>
      <c r="R15" s="6">
        <v>235.53</v>
      </c>
      <c r="S15" s="6">
        <v>510.38</v>
      </c>
      <c r="T15" s="6">
        <v>542.23</v>
      </c>
      <c r="U15" s="15">
        <f t="shared" si="1"/>
        <v>460.16657118342869</v>
      </c>
      <c r="V15" s="48">
        <v>1</v>
      </c>
      <c r="W15" s="39">
        <v>0</v>
      </c>
      <c r="X15" s="10">
        <v>63515.24</v>
      </c>
      <c r="Y15" s="10">
        <v>99999999.989999995</v>
      </c>
      <c r="Z15" s="10">
        <v>117942.15</v>
      </c>
      <c r="AA15" s="10">
        <v>9999999999.9899998</v>
      </c>
      <c r="AB15" s="10">
        <v>6439.1</v>
      </c>
      <c r="AC15" s="10">
        <v>99999999.989999995</v>
      </c>
      <c r="AD15" s="10">
        <v>114392.75</v>
      </c>
      <c r="AE15" s="10">
        <v>37175.5</v>
      </c>
      <c r="AF15" s="23">
        <v>1</v>
      </c>
      <c r="AG15" s="23">
        <v>0</v>
      </c>
      <c r="AH15" s="23" t="s">
        <v>54</v>
      </c>
      <c r="AI15" s="23" t="s">
        <v>52</v>
      </c>
      <c r="AJ15" s="7" t="s">
        <v>55</v>
      </c>
      <c r="AK15" s="8">
        <v>4</v>
      </c>
      <c r="AL15" s="8">
        <v>5</v>
      </c>
      <c r="AM15" s="9"/>
      <c r="AN15" s="9"/>
      <c r="AZ15" s="9" t="s">
        <v>57</v>
      </c>
    </row>
    <row r="16" spans="1:52" x14ac:dyDescent="0.3">
      <c r="A16">
        <v>10</v>
      </c>
      <c r="B16" s="26">
        <v>43972</v>
      </c>
      <c r="C16" s="4">
        <v>36</v>
      </c>
      <c r="D16" s="4" t="s">
        <v>52</v>
      </c>
      <c r="E16" s="4">
        <v>185</v>
      </c>
      <c r="F16" s="4">
        <v>79.5</v>
      </c>
      <c r="G16" s="46">
        <f t="shared" si="0"/>
        <v>23.228634039444849</v>
      </c>
      <c r="H16" s="4">
        <v>121</v>
      </c>
      <c r="I16" s="4">
        <v>119</v>
      </c>
      <c r="J16" s="4">
        <v>6</v>
      </c>
      <c r="K16" s="4">
        <v>105</v>
      </c>
      <c r="L16" s="61" t="s">
        <v>65</v>
      </c>
      <c r="M16" s="6" t="s">
        <v>53</v>
      </c>
      <c r="N16" s="6">
        <v>108.4</v>
      </c>
      <c r="O16" s="6">
        <v>111.8</v>
      </c>
      <c r="P16" s="52">
        <v>148.25</v>
      </c>
      <c r="Q16" s="52">
        <v>128.06</v>
      </c>
      <c r="R16" s="52">
        <v>164.1</v>
      </c>
      <c r="S16" s="52">
        <v>114.2</v>
      </c>
      <c r="T16" s="52">
        <v>199.2</v>
      </c>
      <c r="U16" s="60">
        <v>133.1</v>
      </c>
      <c r="V16" s="51">
        <v>1</v>
      </c>
      <c r="W16" s="39">
        <v>1</v>
      </c>
      <c r="X16" s="10">
        <v>169950.25</v>
      </c>
      <c r="Y16" s="10">
        <v>171987.7</v>
      </c>
      <c r="Z16" s="10">
        <v>90670.080000000002</v>
      </c>
      <c r="AA16" s="10">
        <v>4010.92</v>
      </c>
      <c r="AB16" s="10">
        <v>18129.080000000002</v>
      </c>
      <c r="AC16" s="10">
        <v>59878.07</v>
      </c>
      <c r="AD16" s="10">
        <v>25995.29</v>
      </c>
      <c r="AE16" s="10">
        <v>18306.599999999999</v>
      </c>
      <c r="AF16" s="23">
        <v>1</v>
      </c>
      <c r="AG16" s="23">
        <v>0</v>
      </c>
      <c r="AH16" s="23" t="s">
        <v>54</v>
      </c>
      <c r="AI16" s="23" t="s">
        <v>52</v>
      </c>
      <c r="AJ16" s="7" t="s">
        <v>55</v>
      </c>
      <c r="AK16" s="8">
        <v>4</v>
      </c>
      <c r="AL16" s="8">
        <v>4</v>
      </c>
      <c r="AM16" s="9"/>
      <c r="AN16" s="6" t="s">
        <v>66</v>
      </c>
      <c r="AO16" s="6">
        <v>8764</v>
      </c>
      <c r="AP16" s="6">
        <v>11576</v>
      </c>
      <c r="AQ16" s="6">
        <v>58756</v>
      </c>
      <c r="AR16" s="6">
        <v>27193</v>
      </c>
      <c r="AS16" s="6">
        <v>856</v>
      </c>
      <c r="AT16" s="6">
        <v>5653</v>
      </c>
      <c r="AU16" s="6">
        <v>13905</v>
      </c>
      <c r="AV16" s="6">
        <v>4187</v>
      </c>
      <c r="AW16" s="6" t="s">
        <v>55</v>
      </c>
      <c r="AX16" s="6">
        <v>5</v>
      </c>
      <c r="AY16" s="6">
        <v>4</v>
      </c>
      <c r="AZ16" s="9" t="s">
        <v>67</v>
      </c>
    </row>
    <row r="17" spans="1:52" x14ac:dyDescent="0.3">
      <c r="A17">
        <v>11</v>
      </c>
      <c r="B17" s="26">
        <v>43959</v>
      </c>
      <c r="C17" s="4">
        <v>32</v>
      </c>
      <c r="D17" s="4" t="s">
        <v>52</v>
      </c>
      <c r="E17" s="4">
        <v>182</v>
      </c>
      <c r="F17" s="4">
        <v>90</v>
      </c>
      <c r="G17" s="46">
        <f t="shared" si="0"/>
        <v>27.170631566235961</v>
      </c>
      <c r="H17" s="4">
        <v>148</v>
      </c>
      <c r="I17" s="4">
        <v>135</v>
      </c>
      <c r="J17" s="4">
        <v>10</v>
      </c>
      <c r="K17" s="4">
        <v>120</v>
      </c>
      <c r="L17" s="43">
        <v>1860</v>
      </c>
      <c r="M17" s="6" t="s">
        <v>53</v>
      </c>
      <c r="N17" s="12">
        <v>98.81</v>
      </c>
      <c r="O17" s="12">
        <v>77.56</v>
      </c>
      <c r="P17" s="12">
        <v>27.87</v>
      </c>
      <c r="Q17" s="12">
        <v>53.15</v>
      </c>
      <c r="R17" s="12">
        <v>66.83</v>
      </c>
      <c r="S17" s="12">
        <v>30.52</v>
      </c>
      <c r="T17" s="12">
        <v>40.53</v>
      </c>
      <c r="U17" s="14">
        <f>7/((1/N17)+(1/O17)+(1/P17)+(1/Q17)+(1/R17)+(1/S17)+(1/T17))</f>
        <v>46.632143567006473</v>
      </c>
      <c r="V17" s="47">
        <v>0</v>
      </c>
      <c r="W17" s="39">
        <v>0</v>
      </c>
      <c r="X17" s="10">
        <v>1454</v>
      </c>
      <c r="Y17" s="10">
        <v>304</v>
      </c>
      <c r="Z17" s="10">
        <v>125</v>
      </c>
      <c r="AA17" s="10">
        <v>430</v>
      </c>
      <c r="AB17" s="10">
        <v>1297</v>
      </c>
      <c r="AC17" s="10">
        <v>911</v>
      </c>
      <c r="AD17" s="10">
        <v>1172</v>
      </c>
      <c r="AE17" s="10">
        <f>7/((1/X17)+(1/Y17)+(1/Z17)+(1/AA17)+(1/AB17)+(1/AC17)+(1/AD17))</f>
        <v>411.16585071616129</v>
      </c>
      <c r="AF17" s="23">
        <v>1</v>
      </c>
      <c r="AG17" s="23">
        <v>0</v>
      </c>
      <c r="AH17" s="23" t="s">
        <v>54</v>
      </c>
      <c r="AI17" s="23" t="s">
        <v>52</v>
      </c>
      <c r="AJ17" s="7" t="s">
        <v>55</v>
      </c>
      <c r="AK17" s="8">
        <v>4</v>
      </c>
      <c r="AL17" s="8">
        <v>4</v>
      </c>
      <c r="AM17" s="9" t="s">
        <v>68</v>
      </c>
      <c r="AN17" s="9"/>
      <c r="AZ17" s="9" t="s">
        <v>69</v>
      </c>
    </row>
    <row r="18" spans="1:52" x14ac:dyDescent="0.3">
      <c r="A18">
        <v>12</v>
      </c>
      <c r="B18" s="26">
        <v>43959</v>
      </c>
      <c r="C18" s="4">
        <v>35</v>
      </c>
      <c r="D18" s="4" t="s">
        <v>52</v>
      </c>
      <c r="E18" s="4">
        <v>170</v>
      </c>
      <c r="F18" s="4">
        <v>62</v>
      </c>
      <c r="G18" s="46">
        <f t="shared" si="0"/>
        <v>21.453287197231838</v>
      </c>
      <c r="H18" s="4">
        <v>126</v>
      </c>
      <c r="I18" s="4">
        <v>120</v>
      </c>
      <c r="J18" s="4">
        <v>6</v>
      </c>
      <c r="K18" s="4">
        <v>104</v>
      </c>
      <c r="L18" s="43">
        <v>1860</v>
      </c>
      <c r="M18" s="6" t="s">
        <v>53</v>
      </c>
      <c r="N18" s="6">
        <v>162</v>
      </c>
      <c r="O18" s="6">
        <v>304</v>
      </c>
      <c r="P18" s="6">
        <v>379</v>
      </c>
      <c r="Q18" s="6">
        <v>623</v>
      </c>
      <c r="R18" s="12">
        <v>71.5</v>
      </c>
      <c r="S18" s="6">
        <v>141</v>
      </c>
      <c r="T18" s="6">
        <v>275</v>
      </c>
      <c r="U18" s="15">
        <f>7/((1/N18)+(1/O18)+(1/P18)+(1/Q18)+(1/R18)+(1/S18)+(1/T18))</f>
        <v>182.19417257995622</v>
      </c>
      <c r="V18" s="49">
        <v>1</v>
      </c>
      <c r="W18" s="39">
        <v>0</v>
      </c>
      <c r="X18" s="10">
        <v>43783</v>
      </c>
      <c r="Y18" s="10">
        <v>45135</v>
      </c>
      <c r="Z18" s="10">
        <v>18215</v>
      </c>
      <c r="AA18" s="10">
        <v>6454</v>
      </c>
      <c r="AB18" s="10">
        <v>2039</v>
      </c>
      <c r="AC18" s="10">
        <v>7391</v>
      </c>
      <c r="AD18" s="10">
        <v>48154</v>
      </c>
      <c r="AE18" s="10">
        <v>77884</v>
      </c>
      <c r="AF18" s="23">
        <v>1</v>
      </c>
      <c r="AG18" s="23">
        <v>0</v>
      </c>
      <c r="AH18" s="23" t="s">
        <v>54</v>
      </c>
      <c r="AI18" s="23" t="s">
        <v>52</v>
      </c>
      <c r="AJ18" s="7" t="s">
        <v>55</v>
      </c>
      <c r="AK18" s="8">
        <v>4</v>
      </c>
      <c r="AL18" s="8">
        <v>4</v>
      </c>
      <c r="AM18" s="9" t="s">
        <v>70</v>
      </c>
      <c r="AN18" s="9"/>
      <c r="AZ18" s="9" t="s">
        <v>69</v>
      </c>
    </row>
    <row r="19" spans="1:52" x14ac:dyDescent="0.3">
      <c r="A19">
        <v>13</v>
      </c>
      <c r="B19" s="26">
        <v>43959</v>
      </c>
      <c r="C19" s="4">
        <v>31</v>
      </c>
      <c r="D19" s="4" t="s">
        <v>58</v>
      </c>
      <c r="E19" s="4">
        <v>163</v>
      </c>
      <c r="F19" s="4">
        <v>58</v>
      </c>
      <c r="G19" s="46">
        <f t="shared" si="0"/>
        <v>21.829952199932254</v>
      </c>
      <c r="H19" s="4">
        <v>121</v>
      </c>
      <c r="I19" s="4">
        <v>115</v>
      </c>
      <c r="J19" s="4">
        <v>3</v>
      </c>
      <c r="K19" s="4">
        <v>100</v>
      </c>
      <c r="L19" s="43" t="s">
        <v>59</v>
      </c>
      <c r="M19" s="6" t="s">
        <v>53</v>
      </c>
      <c r="N19" s="6">
        <v>1877</v>
      </c>
      <c r="O19" s="6">
        <v>3064</v>
      </c>
      <c r="P19" s="6">
        <v>1380</v>
      </c>
      <c r="Q19" s="6">
        <v>1335</v>
      </c>
      <c r="R19" s="6">
        <v>574</v>
      </c>
      <c r="S19" s="6">
        <v>810</v>
      </c>
      <c r="T19" s="6">
        <v>2292</v>
      </c>
      <c r="U19" s="15">
        <f t="shared" si="1"/>
        <v>1218.2672885589307</v>
      </c>
      <c r="V19" s="49">
        <v>1</v>
      </c>
      <c r="W19" s="39">
        <v>0</v>
      </c>
      <c r="X19" s="10">
        <v>25913</v>
      </c>
      <c r="Y19" s="10">
        <v>10208</v>
      </c>
      <c r="Z19" s="10">
        <v>30872</v>
      </c>
      <c r="AA19" s="10">
        <v>15709</v>
      </c>
      <c r="AB19" s="10">
        <v>1199</v>
      </c>
      <c r="AC19" s="10">
        <v>53426</v>
      </c>
      <c r="AD19" s="10">
        <v>99999999.989999995</v>
      </c>
      <c r="AE19" s="10">
        <v>6451</v>
      </c>
      <c r="AF19" s="23">
        <v>1</v>
      </c>
      <c r="AG19" s="23">
        <v>0</v>
      </c>
      <c r="AH19" s="23" t="s">
        <v>54</v>
      </c>
      <c r="AI19" s="23" t="s">
        <v>52</v>
      </c>
      <c r="AJ19" s="7" t="s">
        <v>55</v>
      </c>
      <c r="AK19" s="8">
        <v>3</v>
      </c>
      <c r="AL19" s="8">
        <v>4</v>
      </c>
      <c r="AM19" s="9" t="s">
        <v>71</v>
      </c>
      <c r="AN19" s="9"/>
      <c r="AZ19" s="9" t="s">
        <v>69</v>
      </c>
    </row>
    <row r="20" spans="1:52" x14ac:dyDescent="0.3">
      <c r="A20">
        <v>14</v>
      </c>
      <c r="B20" s="26">
        <v>43960</v>
      </c>
      <c r="C20" s="4">
        <v>29</v>
      </c>
      <c r="D20" s="4" t="s">
        <v>58</v>
      </c>
      <c r="E20" s="4">
        <v>164</v>
      </c>
      <c r="F20" s="4">
        <v>54</v>
      </c>
      <c r="G20" s="46">
        <f t="shared" si="0"/>
        <v>20.077334919690664</v>
      </c>
      <c r="H20" s="4">
        <v>115</v>
      </c>
      <c r="I20" s="4">
        <v>114</v>
      </c>
      <c r="J20" s="53" t="s">
        <v>64</v>
      </c>
      <c r="K20" s="4">
        <v>90</v>
      </c>
      <c r="L20" s="43" t="s">
        <v>59</v>
      </c>
      <c r="M20" s="6" t="s">
        <v>53</v>
      </c>
      <c r="N20" s="6">
        <v>1395</v>
      </c>
      <c r="O20" s="6">
        <v>409</v>
      </c>
      <c r="P20" s="6">
        <v>665</v>
      </c>
      <c r="Q20" s="6">
        <v>696</v>
      </c>
      <c r="R20" s="6">
        <v>611</v>
      </c>
      <c r="S20" s="6">
        <v>372</v>
      </c>
      <c r="T20" s="6">
        <v>526</v>
      </c>
      <c r="U20" s="15">
        <f t="shared" si="1"/>
        <v>567.79705274704486</v>
      </c>
      <c r="V20" s="49">
        <v>1</v>
      </c>
      <c r="W20" s="39">
        <v>0</v>
      </c>
      <c r="X20" s="10">
        <v>49093</v>
      </c>
      <c r="Y20" s="10">
        <v>10763</v>
      </c>
      <c r="Z20" s="10">
        <v>7802</v>
      </c>
      <c r="AA20" s="10">
        <v>2499</v>
      </c>
      <c r="AB20" s="10">
        <v>1091</v>
      </c>
      <c r="AC20" s="10">
        <v>68742</v>
      </c>
      <c r="AD20" s="10">
        <v>24053</v>
      </c>
      <c r="AE20" s="10">
        <v>4337</v>
      </c>
      <c r="AF20" s="23">
        <v>1</v>
      </c>
      <c r="AG20" s="23">
        <v>0</v>
      </c>
      <c r="AH20" s="23" t="s">
        <v>54</v>
      </c>
      <c r="AI20" s="23" t="s">
        <v>52</v>
      </c>
      <c r="AJ20" s="7" t="s">
        <v>55</v>
      </c>
      <c r="AK20" s="8">
        <v>3</v>
      </c>
      <c r="AL20" s="8">
        <v>5</v>
      </c>
      <c r="AM20" s="9" t="s">
        <v>72</v>
      </c>
      <c r="AN20" s="9"/>
      <c r="AZ20" s="9" t="s">
        <v>69</v>
      </c>
    </row>
    <row r="21" spans="1:52" x14ac:dyDescent="0.3">
      <c r="A21">
        <v>15</v>
      </c>
      <c r="B21" s="26">
        <v>43961</v>
      </c>
      <c r="C21" s="4">
        <v>33</v>
      </c>
      <c r="D21" s="4" t="s">
        <v>52</v>
      </c>
      <c r="E21" s="4">
        <v>178</v>
      </c>
      <c r="F21" s="4">
        <v>74</v>
      </c>
      <c r="G21" s="46">
        <f t="shared" si="0"/>
        <v>23.355636914530994</v>
      </c>
      <c r="H21" s="4">
        <v>132</v>
      </c>
      <c r="I21" s="4">
        <v>130</v>
      </c>
      <c r="J21" s="4">
        <v>6</v>
      </c>
      <c r="K21" s="4">
        <v>105</v>
      </c>
      <c r="L21" s="43">
        <v>8210</v>
      </c>
      <c r="M21" s="6" t="s">
        <v>53</v>
      </c>
      <c r="N21" s="6">
        <v>777.56</v>
      </c>
      <c r="O21" s="6">
        <v>369.77</v>
      </c>
      <c r="P21" s="6">
        <v>490.08</v>
      </c>
      <c r="Q21" s="6">
        <v>234.05</v>
      </c>
      <c r="R21" s="6">
        <v>367.66</v>
      </c>
      <c r="S21" s="6">
        <v>443.08</v>
      </c>
      <c r="T21" s="6">
        <v>692.2</v>
      </c>
      <c r="U21" s="15">
        <f t="shared" si="1"/>
        <v>418.53425352093262</v>
      </c>
      <c r="V21" s="49">
        <v>1</v>
      </c>
      <c r="W21" s="39">
        <v>0</v>
      </c>
      <c r="X21" s="10">
        <v>2508.4</v>
      </c>
      <c r="Y21" s="10">
        <v>3460.08</v>
      </c>
      <c r="Z21" s="10">
        <v>2467.79</v>
      </c>
      <c r="AA21" s="10">
        <v>4767.99</v>
      </c>
      <c r="AB21" s="10">
        <v>2598.6999999999998</v>
      </c>
      <c r="AC21" s="10">
        <v>3244.5</v>
      </c>
      <c r="AD21" s="10">
        <v>1497.24</v>
      </c>
      <c r="AE21" s="10">
        <v>2628.08</v>
      </c>
      <c r="AF21" s="23">
        <v>1</v>
      </c>
      <c r="AG21" s="23">
        <v>0</v>
      </c>
      <c r="AH21" s="23" t="s">
        <v>54</v>
      </c>
      <c r="AI21" s="23" t="s">
        <v>52</v>
      </c>
      <c r="AJ21" s="7" t="s">
        <v>55</v>
      </c>
      <c r="AK21" s="8">
        <v>4</v>
      </c>
      <c r="AL21" s="8">
        <v>5</v>
      </c>
      <c r="AM21" s="9"/>
      <c r="AN21" s="9"/>
      <c r="AZ21" s="9" t="s">
        <v>57</v>
      </c>
    </row>
    <row r="22" spans="1:52" x14ac:dyDescent="0.3">
      <c r="A22">
        <v>16</v>
      </c>
      <c r="B22" s="26">
        <v>43962</v>
      </c>
      <c r="C22" s="4">
        <v>33</v>
      </c>
      <c r="D22" s="4" t="s">
        <v>52</v>
      </c>
      <c r="E22" s="4">
        <v>186</v>
      </c>
      <c r="F22" s="4">
        <v>85</v>
      </c>
      <c r="G22" s="46">
        <f t="shared" si="0"/>
        <v>24.56931437160365</v>
      </c>
      <c r="H22" s="4">
        <v>135</v>
      </c>
      <c r="I22" s="4">
        <v>127</v>
      </c>
      <c r="J22" s="4">
        <v>7</v>
      </c>
      <c r="K22" s="4"/>
      <c r="L22" s="58" t="s">
        <v>59</v>
      </c>
      <c r="M22" s="6" t="s">
        <v>53</v>
      </c>
      <c r="N22" s="6">
        <v>1293</v>
      </c>
      <c r="O22" s="6">
        <v>273</v>
      </c>
      <c r="P22" s="6">
        <v>253</v>
      </c>
      <c r="Q22" s="6">
        <v>319</v>
      </c>
      <c r="R22" s="6">
        <v>198</v>
      </c>
      <c r="S22" s="6">
        <v>159</v>
      </c>
      <c r="T22" s="6">
        <v>667</v>
      </c>
      <c r="U22" s="15">
        <f t="shared" si="1"/>
        <v>287.32296739832657</v>
      </c>
      <c r="V22" s="49">
        <v>1</v>
      </c>
      <c r="W22" s="39">
        <v>0</v>
      </c>
      <c r="X22" s="10">
        <v>99999999.989999995</v>
      </c>
      <c r="Y22" s="10">
        <v>25005.16</v>
      </c>
      <c r="Z22" s="10">
        <v>57789</v>
      </c>
      <c r="AA22" s="10">
        <v>17914.84</v>
      </c>
      <c r="AB22" s="10">
        <v>1936.41</v>
      </c>
      <c r="AC22" s="10">
        <v>61832.75</v>
      </c>
      <c r="AD22" s="10">
        <v>99999999.989999995</v>
      </c>
      <c r="AE22" s="10">
        <v>10840.47</v>
      </c>
      <c r="AF22" s="23">
        <v>1</v>
      </c>
      <c r="AG22" s="23">
        <v>0</v>
      </c>
      <c r="AH22" s="23" t="s">
        <v>54</v>
      </c>
      <c r="AI22" s="23" t="s">
        <v>52</v>
      </c>
      <c r="AJ22" s="7" t="s">
        <v>55</v>
      </c>
      <c r="AK22" s="8">
        <v>4</v>
      </c>
      <c r="AL22" s="8">
        <v>4</v>
      </c>
      <c r="AM22" s="9"/>
      <c r="AN22" s="9"/>
      <c r="AZ22" s="9" t="s">
        <v>69</v>
      </c>
    </row>
    <row r="23" spans="1:52" x14ac:dyDescent="0.3">
      <c r="A23">
        <v>17</v>
      </c>
      <c r="B23" s="26">
        <v>43962</v>
      </c>
      <c r="C23" s="4">
        <v>46</v>
      </c>
      <c r="D23" s="4" t="s">
        <v>52</v>
      </c>
      <c r="E23" s="4">
        <v>178</v>
      </c>
      <c r="F23" s="4">
        <v>75</v>
      </c>
      <c r="G23" s="46">
        <f t="shared" si="0"/>
        <v>23.671253629592222</v>
      </c>
      <c r="H23" s="4">
        <v>133</v>
      </c>
      <c r="I23" s="4">
        <v>126</v>
      </c>
      <c r="J23" s="4">
        <v>6</v>
      </c>
      <c r="K23" s="4">
        <v>105</v>
      </c>
      <c r="L23" s="43" t="s">
        <v>59</v>
      </c>
      <c r="M23" s="6" t="s">
        <v>53</v>
      </c>
      <c r="N23" s="6">
        <v>161.69</v>
      </c>
      <c r="O23" s="6">
        <v>134.29</v>
      </c>
      <c r="P23" s="6">
        <v>184.13</v>
      </c>
      <c r="Q23" s="12">
        <v>84.57</v>
      </c>
      <c r="R23" s="6">
        <v>233.69</v>
      </c>
      <c r="S23" s="6">
        <v>138.66999999999999</v>
      </c>
      <c r="T23" s="6">
        <v>270.25</v>
      </c>
      <c r="U23" s="13">
        <f t="shared" si="1"/>
        <v>151.91786302347145</v>
      </c>
      <c r="V23" s="49">
        <v>1</v>
      </c>
      <c r="W23" s="39">
        <v>0</v>
      </c>
      <c r="X23" s="10">
        <v>27741.13</v>
      </c>
      <c r="Y23" s="10">
        <v>2729.55</v>
      </c>
      <c r="Z23" s="10">
        <v>6124.81</v>
      </c>
      <c r="AA23" s="10">
        <v>26406</v>
      </c>
      <c r="AB23" s="10">
        <v>2885.47</v>
      </c>
      <c r="AC23" s="10">
        <v>7134.07</v>
      </c>
      <c r="AD23" s="10">
        <v>99999999.989999995</v>
      </c>
      <c r="AE23" s="10">
        <v>6420.29</v>
      </c>
      <c r="AF23" s="23">
        <v>1</v>
      </c>
      <c r="AG23" s="23">
        <v>0</v>
      </c>
      <c r="AH23" s="23" t="s">
        <v>54</v>
      </c>
      <c r="AI23" s="23" t="s">
        <v>52</v>
      </c>
      <c r="AJ23" s="7" t="s">
        <v>55</v>
      </c>
      <c r="AK23" s="8">
        <v>4</v>
      </c>
      <c r="AL23" s="8">
        <v>4</v>
      </c>
      <c r="AM23" s="9"/>
      <c r="AN23" s="9"/>
      <c r="AZ23" s="9" t="s">
        <v>57</v>
      </c>
    </row>
    <row r="24" spans="1:52" x14ac:dyDescent="0.3">
      <c r="A24">
        <v>18</v>
      </c>
      <c r="B24" s="26">
        <v>43962</v>
      </c>
      <c r="C24" s="4">
        <v>55</v>
      </c>
      <c r="D24" s="4" t="s">
        <v>58</v>
      </c>
      <c r="E24" s="4">
        <v>163</v>
      </c>
      <c r="F24" s="4">
        <v>67.7</v>
      </c>
      <c r="G24" s="46">
        <f t="shared" si="0"/>
        <v>25.48082351612782</v>
      </c>
      <c r="H24" s="4">
        <v>116</v>
      </c>
      <c r="I24" s="4">
        <v>110</v>
      </c>
      <c r="J24" s="53" t="s">
        <v>64</v>
      </c>
      <c r="K24" s="4">
        <v>90</v>
      </c>
      <c r="L24" s="58" t="s">
        <v>73</v>
      </c>
      <c r="M24" s="6" t="s">
        <v>53</v>
      </c>
      <c r="N24" s="6">
        <v>134</v>
      </c>
      <c r="O24" s="12">
        <v>48</v>
      </c>
      <c r="P24" s="6">
        <v>132</v>
      </c>
      <c r="Q24" s="6">
        <v>139</v>
      </c>
      <c r="R24" s="12">
        <v>43</v>
      </c>
      <c r="S24" s="6">
        <v>70.19</v>
      </c>
      <c r="T24" s="6">
        <v>138</v>
      </c>
      <c r="U24" s="12">
        <v>79.900000000000006</v>
      </c>
      <c r="V24" s="47">
        <v>0</v>
      </c>
      <c r="W24" s="39">
        <v>1</v>
      </c>
      <c r="X24" s="10">
        <v>6302.81</v>
      </c>
      <c r="Y24" s="10">
        <v>4167.24</v>
      </c>
      <c r="Z24" s="10">
        <v>3221.63</v>
      </c>
      <c r="AA24" s="10">
        <v>4757.16</v>
      </c>
      <c r="AB24" s="10">
        <v>619.17999999999995</v>
      </c>
      <c r="AC24" s="10">
        <v>2008.13</v>
      </c>
      <c r="AD24" s="10">
        <v>15225.4</v>
      </c>
      <c r="AE24" s="10">
        <v>2259.58</v>
      </c>
      <c r="AF24" s="23">
        <v>1</v>
      </c>
      <c r="AG24" s="23">
        <v>0</v>
      </c>
      <c r="AH24" s="23" t="s">
        <v>54</v>
      </c>
      <c r="AI24" s="23" t="s">
        <v>52</v>
      </c>
      <c r="AJ24" s="7" t="s">
        <v>55</v>
      </c>
      <c r="AK24" s="8">
        <v>3</v>
      </c>
      <c r="AL24" s="8">
        <v>4</v>
      </c>
      <c r="AM24" s="9"/>
      <c r="AN24" s="9"/>
      <c r="AZ24" s="9" t="s">
        <v>57</v>
      </c>
    </row>
    <row r="25" spans="1:52" x14ac:dyDescent="0.3">
      <c r="A25">
        <v>19</v>
      </c>
      <c r="B25" s="26">
        <v>43962</v>
      </c>
      <c r="C25" s="4">
        <v>42</v>
      </c>
      <c r="D25" s="4" t="s">
        <v>52</v>
      </c>
      <c r="E25" s="4">
        <v>180</v>
      </c>
      <c r="F25" s="4">
        <v>98.9</v>
      </c>
      <c r="G25" s="46">
        <f t="shared" si="0"/>
        <v>30.52469135802469</v>
      </c>
      <c r="H25" s="4">
        <v>135</v>
      </c>
      <c r="I25" s="4">
        <v>132</v>
      </c>
      <c r="J25" s="4">
        <v>9</v>
      </c>
      <c r="K25" s="4">
        <v>110</v>
      </c>
      <c r="L25" s="58" t="s">
        <v>59</v>
      </c>
      <c r="M25" s="6" t="s">
        <v>53</v>
      </c>
      <c r="N25" s="6">
        <v>120</v>
      </c>
      <c r="O25" s="16">
        <v>240</v>
      </c>
      <c r="P25" s="6">
        <v>192</v>
      </c>
      <c r="Q25" s="6">
        <v>237</v>
      </c>
      <c r="R25" s="6">
        <v>125</v>
      </c>
      <c r="S25" s="6">
        <v>118</v>
      </c>
      <c r="T25" s="6">
        <v>117</v>
      </c>
      <c r="U25" s="6">
        <v>149</v>
      </c>
      <c r="V25" s="49">
        <v>1</v>
      </c>
      <c r="W25" s="21">
        <v>0</v>
      </c>
      <c r="X25" s="10">
        <v>17210.48</v>
      </c>
      <c r="Y25" s="10">
        <v>7457.45</v>
      </c>
      <c r="Z25" s="10">
        <v>53251.97</v>
      </c>
      <c r="AA25" s="10">
        <v>57043.76</v>
      </c>
      <c r="AB25" s="10">
        <v>1133.47</v>
      </c>
      <c r="AC25" s="10">
        <f>AVERAGE(AB25+Y25+Z25)</f>
        <v>61842.89</v>
      </c>
      <c r="AD25" s="10">
        <v>99999999.989999995</v>
      </c>
      <c r="AE25" s="10">
        <f>7/(1/X25+1/Y25+1/Z25+1/AA25+1/AB25+1/AC25+1/AD25)</f>
        <v>6211.544796742598</v>
      </c>
      <c r="AF25" s="23">
        <v>1</v>
      </c>
      <c r="AG25" s="23">
        <v>0</v>
      </c>
      <c r="AH25" s="23" t="s">
        <v>54</v>
      </c>
      <c r="AI25" s="23" t="s">
        <v>52</v>
      </c>
      <c r="AJ25" s="7" t="s">
        <v>55</v>
      </c>
      <c r="AK25" s="8">
        <v>2</v>
      </c>
      <c r="AL25" s="8">
        <v>1</v>
      </c>
      <c r="AM25" s="9" t="s">
        <v>74</v>
      </c>
      <c r="AN25" s="9"/>
      <c r="AZ25" s="9" t="s">
        <v>57</v>
      </c>
    </row>
    <row r="26" spans="1:52" x14ac:dyDescent="0.3">
      <c r="A26">
        <v>20</v>
      </c>
      <c r="B26" s="26">
        <v>43962</v>
      </c>
      <c r="C26" s="4">
        <v>29</v>
      </c>
      <c r="D26" s="4" t="s">
        <v>58</v>
      </c>
      <c r="E26" s="4">
        <v>167</v>
      </c>
      <c r="F26" s="4">
        <v>58</v>
      </c>
      <c r="G26" s="46">
        <f t="shared" si="0"/>
        <v>20.796729893506402</v>
      </c>
      <c r="H26" s="4">
        <v>116</v>
      </c>
      <c r="I26" s="4">
        <v>110</v>
      </c>
      <c r="J26" s="53" t="s">
        <v>64</v>
      </c>
      <c r="K26" s="4">
        <v>97.5</v>
      </c>
      <c r="L26" s="43" t="s">
        <v>59</v>
      </c>
      <c r="M26" s="6" t="s">
        <v>53</v>
      </c>
      <c r="N26" s="12">
        <v>48.58</v>
      </c>
      <c r="O26" s="12">
        <v>74.099999999999994</v>
      </c>
      <c r="P26" s="12">
        <v>41.21</v>
      </c>
      <c r="Q26" s="12">
        <v>40.9</v>
      </c>
      <c r="R26" s="12">
        <v>25.78</v>
      </c>
      <c r="S26" s="12">
        <v>39.85</v>
      </c>
      <c r="T26" s="12">
        <v>52.25</v>
      </c>
      <c r="U26" s="14">
        <v>42.22</v>
      </c>
      <c r="V26" s="47">
        <v>0</v>
      </c>
      <c r="W26" s="39">
        <v>1</v>
      </c>
      <c r="X26" s="10">
        <v>22803.759999999998</v>
      </c>
      <c r="Y26" s="10">
        <v>51519.13</v>
      </c>
      <c r="Z26" s="10">
        <v>99999999.989999995</v>
      </c>
      <c r="AA26" s="10">
        <v>4387.1000000000004</v>
      </c>
      <c r="AB26" s="10">
        <v>1934.46</v>
      </c>
      <c r="AC26" s="10">
        <v>99999999.989999995</v>
      </c>
      <c r="AD26" s="10">
        <v>85100.67</v>
      </c>
      <c r="AE26" s="10">
        <v>8537.48</v>
      </c>
      <c r="AF26" s="23">
        <v>1</v>
      </c>
      <c r="AG26" s="23">
        <v>0</v>
      </c>
      <c r="AH26" s="23" t="s">
        <v>54</v>
      </c>
      <c r="AI26" s="23" t="s">
        <v>52</v>
      </c>
      <c r="AJ26" s="7" t="s">
        <v>55</v>
      </c>
      <c r="AK26" s="8">
        <v>2</v>
      </c>
      <c r="AL26" s="8">
        <v>3</v>
      </c>
      <c r="AM26" s="9"/>
      <c r="AN26" s="9"/>
      <c r="AZ26" s="9" t="s">
        <v>57</v>
      </c>
    </row>
    <row r="27" spans="1:52" x14ac:dyDescent="0.3">
      <c r="A27">
        <v>21</v>
      </c>
      <c r="B27" s="26">
        <v>43964</v>
      </c>
      <c r="C27" s="4">
        <v>37</v>
      </c>
      <c r="D27" s="4" t="s">
        <v>52</v>
      </c>
      <c r="E27" s="4">
        <v>178</v>
      </c>
      <c r="F27" s="4">
        <v>72.7</v>
      </c>
      <c r="G27" s="46">
        <f t="shared" si="0"/>
        <v>22.945335184951396</v>
      </c>
      <c r="H27" s="4">
        <v>126</v>
      </c>
      <c r="I27" s="4">
        <v>115</v>
      </c>
      <c r="J27" s="4">
        <v>3</v>
      </c>
      <c r="K27" s="4">
        <v>95</v>
      </c>
      <c r="L27" s="43">
        <v>8210</v>
      </c>
      <c r="M27" s="6" t="s">
        <v>53</v>
      </c>
      <c r="N27" s="6">
        <v>432.84</v>
      </c>
      <c r="O27" s="6">
        <v>321.20999999999998</v>
      </c>
      <c r="P27" s="6">
        <v>238.19</v>
      </c>
      <c r="Q27" s="6">
        <v>155.21</v>
      </c>
      <c r="R27" s="6">
        <v>183.96</v>
      </c>
      <c r="S27" s="6">
        <v>120.35</v>
      </c>
      <c r="T27" s="6">
        <v>180.16</v>
      </c>
      <c r="U27" s="13">
        <v>197.96</v>
      </c>
      <c r="V27" s="49">
        <v>1</v>
      </c>
      <c r="W27" s="21">
        <v>0</v>
      </c>
      <c r="X27" s="10">
        <v>49760.84</v>
      </c>
      <c r="Y27" s="10">
        <v>999.99</v>
      </c>
      <c r="Z27" s="10">
        <v>15234.81</v>
      </c>
      <c r="AA27" s="10">
        <v>44310.55</v>
      </c>
      <c r="AB27" s="10">
        <v>659.05</v>
      </c>
      <c r="AC27" s="10">
        <v>6057.76</v>
      </c>
      <c r="AD27" s="10">
        <v>99999999.989999995</v>
      </c>
      <c r="AE27" s="10">
        <v>2508.02</v>
      </c>
      <c r="AF27" s="23">
        <v>1</v>
      </c>
      <c r="AG27" s="23">
        <v>0</v>
      </c>
      <c r="AH27" s="23" t="s">
        <v>54</v>
      </c>
      <c r="AI27" s="23" t="s">
        <v>52</v>
      </c>
      <c r="AJ27" s="7" t="s">
        <v>55</v>
      </c>
      <c r="AK27" s="8">
        <v>3</v>
      </c>
      <c r="AL27" s="8">
        <v>5</v>
      </c>
      <c r="AM27" s="9"/>
      <c r="AN27" s="9"/>
      <c r="AZ27" s="9" t="s">
        <v>57</v>
      </c>
    </row>
    <row r="28" spans="1:52" x14ac:dyDescent="0.3">
      <c r="A28">
        <v>22</v>
      </c>
      <c r="B28" s="26">
        <v>43964</v>
      </c>
      <c r="C28" s="4">
        <v>34</v>
      </c>
      <c r="D28" s="4" t="s">
        <v>58</v>
      </c>
      <c r="E28" s="4">
        <v>168</v>
      </c>
      <c r="F28" s="4">
        <v>54</v>
      </c>
      <c r="G28" s="46">
        <f t="shared" si="0"/>
        <v>19.132653061224492</v>
      </c>
      <c r="H28" s="4">
        <v>112</v>
      </c>
      <c r="I28" s="4">
        <v>120</v>
      </c>
      <c r="J28" s="53" t="s">
        <v>64</v>
      </c>
      <c r="K28" s="4">
        <v>100</v>
      </c>
      <c r="L28" s="43">
        <v>1860</v>
      </c>
      <c r="M28" s="6" t="s">
        <v>53</v>
      </c>
      <c r="N28" s="6">
        <v>231.8</v>
      </c>
      <c r="O28" s="6">
        <v>58.85</v>
      </c>
      <c r="P28" s="6">
        <v>242.73</v>
      </c>
      <c r="Q28" s="6">
        <v>126.41</v>
      </c>
      <c r="R28" s="12">
        <v>73</v>
      </c>
      <c r="S28" s="12">
        <v>28</v>
      </c>
      <c r="T28" s="6">
        <v>179</v>
      </c>
      <c r="U28" s="14">
        <v>79</v>
      </c>
      <c r="V28" s="47">
        <v>0</v>
      </c>
      <c r="W28" s="21">
        <v>0</v>
      </c>
      <c r="X28" s="10">
        <v>1990.6</v>
      </c>
      <c r="Y28" s="10">
        <v>1322.21</v>
      </c>
      <c r="Z28" s="10">
        <v>1043.29</v>
      </c>
      <c r="AA28" s="10">
        <v>1479.68</v>
      </c>
      <c r="AB28" s="10">
        <v>859.36</v>
      </c>
      <c r="AC28" s="10">
        <v>2365.5</v>
      </c>
      <c r="AD28" s="10">
        <v>6281.92</v>
      </c>
      <c r="AE28" s="10">
        <v>1509.08</v>
      </c>
      <c r="AF28" s="23">
        <v>1</v>
      </c>
      <c r="AG28" s="23">
        <v>0</v>
      </c>
      <c r="AH28" s="23" t="s">
        <v>54</v>
      </c>
      <c r="AI28" s="23" t="s">
        <v>52</v>
      </c>
      <c r="AJ28" s="7" t="s">
        <v>55</v>
      </c>
      <c r="AK28" s="8">
        <v>3</v>
      </c>
      <c r="AL28" s="8">
        <v>2</v>
      </c>
      <c r="AM28" s="9"/>
      <c r="AN28" s="9"/>
      <c r="AZ28" s="9" t="s">
        <v>57</v>
      </c>
    </row>
    <row r="29" spans="1:52" x14ac:dyDescent="0.3">
      <c r="A29">
        <v>23</v>
      </c>
      <c r="B29" s="26">
        <v>43965</v>
      </c>
      <c r="C29" s="4">
        <v>40</v>
      </c>
      <c r="D29" s="4" t="s">
        <v>52</v>
      </c>
      <c r="E29" s="4">
        <v>169</v>
      </c>
      <c r="F29" s="4">
        <v>53</v>
      </c>
      <c r="G29" s="46">
        <f t="shared" si="0"/>
        <v>18.556773222226116</v>
      </c>
      <c r="H29" s="4">
        <v>128</v>
      </c>
      <c r="I29" s="4">
        <v>110</v>
      </c>
      <c r="J29" s="4">
        <v>3</v>
      </c>
      <c r="K29" s="4">
        <v>92</v>
      </c>
      <c r="L29" s="43" t="s">
        <v>59</v>
      </c>
      <c r="M29" s="6" t="s">
        <v>53</v>
      </c>
      <c r="N29" s="6">
        <v>980.47</v>
      </c>
      <c r="O29" s="6">
        <v>441.23</v>
      </c>
      <c r="P29" s="6">
        <v>750.38</v>
      </c>
      <c r="Q29" s="6">
        <v>576.82000000000005</v>
      </c>
      <c r="R29" s="6">
        <v>350.82</v>
      </c>
      <c r="S29" s="6">
        <v>643.04</v>
      </c>
      <c r="T29" s="6">
        <v>829.86</v>
      </c>
      <c r="U29" s="13">
        <v>585.05999999999995</v>
      </c>
      <c r="V29" s="49">
        <v>1</v>
      </c>
      <c r="W29" s="21">
        <v>0</v>
      </c>
      <c r="X29" s="10">
        <v>44216.95</v>
      </c>
      <c r="Y29" s="10">
        <v>43703.42</v>
      </c>
      <c r="Z29" s="10">
        <v>78311.8</v>
      </c>
      <c r="AA29" s="10">
        <v>64417.05</v>
      </c>
      <c r="AB29" s="10">
        <v>1885.82</v>
      </c>
      <c r="AC29" s="10">
        <v>42290.21</v>
      </c>
      <c r="AD29" s="10">
        <v>99999999.989999995</v>
      </c>
      <c r="AE29" s="10">
        <v>11167.6</v>
      </c>
      <c r="AF29" s="23">
        <v>1</v>
      </c>
      <c r="AG29" s="23">
        <v>0</v>
      </c>
      <c r="AH29" s="23" t="s">
        <v>54</v>
      </c>
      <c r="AI29" s="23" t="s">
        <v>52</v>
      </c>
      <c r="AJ29" s="7" t="s">
        <v>55</v>
      </c>
      <c r="AK29" s="8">
        <v>4</v>
      </c>
      <c r="AL29" s="8">
        <v>4</v>
      </c>
      <c r="AM29" s="9"/>
      <c r="AN29" s="9"/>
      <c r="AZ29" s="9" t="s">
        <v>57</v>
      </c>
    </row>
    <row r="30" spans="1:52" x14ac:dyDescent="0.3">
      <c r="A30">
        <v>24</v>
      </c>
      <c r="B30" s="26">
        <v>43965</v>
      </c>
      <c r="C30" s="4">
        <v>36</v>
      </c>
      <c r="D30" s="4" t="s">
        <v>52</v>
      </c>
      <c r="E30" s="4">
        <v>178</v>
      </c>
      <c r="F30" s="4">
        <v>83</v>
      </c>
      <c r="G30" s="46">
        <f t="shared" si="0"/>
        <v>26.196187350082059</v>
      </c>
      <c r="H30" s="4">
        <v>135</v>
      </c>
      <c r="I30" s="4">
        <v>124</v>
      </c>
      <c r="J30" s="4">
        <v>7</v>
      </c>
      <c r="K30" s="4">
        <v>115</v>
      </c>
      <c r="L30" s="43">
        <v>8210</v>
      </c>
      <c r="M30" s="6" t="s">
        <v>53</v>
      </c>
      <c r="N30" s="6">
        <v>269.68</v>
      </c>
      <c r="O30" s="6">
        <v>120.25</v>
      </c>
      <c r="P30" s="6">
        <v>149.16999999999999</v>
      </c>
      <c r="Q30" s="6">
        <v>131.27000000000001</v>
      </c>
      <c r="R30" s="12">
        <v>97.77</v>
      </c>
      <c r="S30" s="6">
        <v>179.59</v>
      </c>
      <c r="T30" s="6">
        <v>365.92</v>
      </c>
      <c r="U30" s="13">
        <v>155.99</v>
      </c>
      <c r="V30" s="49">
        <v>1</v>
      </c>
      <c r="W30" s="21">
        <v>0</v>
      </c>
      <c r="X30" s="10">
        <v>28368.31</v>
      </c>
      <c r="Y30" s="10">
        <v>7914.87</v>
      </c>
      <c r="Z30" s="10">
        <v>14597.25</v>
      </c>
      <c r="AA30" s="10">
        <v>5531.33</v>
      </c>
      <c r="AB30" s="10">
        <v>2414.89</v>
      </c>
      <c r="AC30" s="10">
        <v>15527.22</v>
      </c>
      <c r="AD30" s="10">
        <v>46180.53</v>
      </c>
      <c r="AE30" s="10">
        <v>7683.5</v>
      </c>
      <c r="AF30" s="23">
        <v>1</v>
      </c>
      <c r="AG30" s="23">
        <v>1</v>
      </c>
      <c r="AH30" s="23" t="s">
        <v>54</v>
      </c>
      <c r="AI30" s="23" t="s">
        <v>52</v>
      </c>
      <c r="AJ30" s="7" t="s">
        <v>55</v>
      </c>
      <c r="AK30" s="8">
        <v>2</v>
      </c>
      <c r="AL30" s="8">
        <v>3</v>
      </c>
      <c r="AM30" s="9"/>
      <c r="AN30" s="9"/>
      <c r="AZ30" s="9" t="s">
        <v>57</v>
      </c>
    </row>
    <row r="31" spans="1:52" x14ac:dyDescent="0.3">
      <c r="A31">
        <v>25</v>
      </c>
      <c r="B31" s="26">
        <v>43965</v>
      </c>
      <c r="C31" s="4">
        <v>36</v>
      </c>
      <c r="D31" s="4" t="s">
        <v>52</v>
      </c>
      <c r="E31" s="4">
        <v>190</v>
      </c>
      <c r="F31" s="4">
        <v>110</v>
      </c>
      <c r="G31" s="46">
        <f t="shared" si="0"/>
        <v>30.470914127423825</v>
      </c>
      <c r="H31" s="4">
        <v>139</v>
      </c>
      <c r="I31" s="4">
        <v>117</v>
      </c>
      <c r="J31" s="4">
        <v>4</v>
      </c>
      <c r="K31" s="4">
        <v>95</v>
      </c>
      <c r="L31" s="43">
        <v>1860</v>
      </c>
      <c r="M31" s="6" t="s">
        <v>53</v>
      </c>
      <c r="N31" s="6">
        <v>174.85</v>
      </c>
      <c r="O31" s="12">
        <v>93.82</v>
      </c>
      <c r="P31" s="6">
        <v>187.36</v>
      </c>
      <c r="Q31" s="6">
        <v>127.94</v>
      </c>
      <c r="R31" s="6">
        <v>112.95</v>
      </c>
      <c r="S31" s="6">
        <v>134.34</v>
      </c>
      <c r="T31" s="6">
        <v>220.89</v>
      </c>
      <c r="U31" s="13">
        <v>139.01</v>
      </c>
      <c r="V31" s="49">
        <v>1</v>
      </c>
      <c r="W31" s="21">
        <v>0</v>
      </c>
      <c r="X31" s="10">
        <v>153412.70000000001</v>
      </c>
      <c r="Y31" s="10">
        <v>134286.45000000001</v>
      </c>
      <c r="Z31" s="10">
        <v>99999999.989999995</v>
      </c>
      <c r="AA31" s="10">
        <v>1436.53</v>
      </c>
      <c r="AB31" s="10">
        <v>4865.83</v>
      </c>
      <c r="AC31" s="10">
        <v>17314.099999999999</v>
      </c>
      <c r="AD31" s="10">
        <v>31200.75</v>
      </c>
      <c r="AE31" s="10">
        <v>6962.28</v>
      </c>
      <c r="AF31" s="23">
        <v>1</v>
      </c>
      <c r="AG31" s="23">
        <v>0</v>
      </c>
      <c r="AH31" s="23" t="s">
        <v>54</v>
      </c>
      <c r="AI31" s="23" t="s">
        <v>52</v>
      </c>
      <c r="AJ31" s="7" t="s">
        <v>55</v>
      </c>
      <c r="AK31" s="8">
        <v>4.5</v>
      </c>
      <c r="AL31" s="8">
        <v>5</v>
      </c>
      <c r="AM31" s="9"/>
      <c r="AN31" s="55"/>
      <c r="AO31" s="56" t="s">
        <v>75</v>
      </c>
      <c r="AP31" s="56"/>
      <c r="AQ31" s="56"/>
      <c r="AR31" s="56"/>
      <c r="AS31" s="56"/>
      <c r="AT31" s="56"/>
      <c r="AU31" s="56"/>
      <c r="AV31" s="56"/>
      <c r="AW31" s="56"/>
      <c r="AX31" s="56"/>
      <c r="AY31" s="55"/>
      <c r="AZ31" s="9" t="s">
        <v>57</v>
      </c>
    </row>
    <row r="32" spans="1:52" s="20" customFormat="1" x14ac:dyDescent="0.3">
      <c r="A32" s="20">
        <v>26</v>
      </c>
      <c r="B32" s="27">
        <v>43965</v>
      </c>
      <c r="C32" s="4">
        <v>31</v>
      </c>
      <c r="D32" s="4" t="s">
        <v>58</v>
      </c>
      <c r="E32" s="4">
        <v>168</v>
      </c>
      <c r="F32" s="4">
        <v>53</v>
      </c>
      <c r="G32" s="46">
        <f>(F32)/(E32/100)^2</f>
        <v>18.778344671201818</v>
      </c>
      <c r="H32" s="4">
        <v>123</v>
      </c>
      <c r="I32" s="4">
        <v>115</v>
      </c>
      <c r="J32" s="4">
        <v>3</v>
      </c>
      <c r="K32" s="4">
        <v>90</v>
      </c>
      <c r="L32" s="43" t="s">
        <v>73</v>
      </c>
      <c r="M32" s="6" t="s">
        <v>53</v>
      </c>
      <c r="N32" s="6">
        <v>124</v>
      </c>
      <c r="O32" s="6">
        <v>108</v>
      </c>
      <c r="P32" s="6">
        <v>116</v>
      </c>
      <c r="Q32" s="6">
        <v>131</v>
      </c>
      <c r="R32" s="52">
        <v>154</v>
      </c>
      <c r="S32" s="12">
        <v>70</v>
      </c>
      <c r="T32" s="6">
        <v>167</v>
      </c>
      <c r="U32" s="13">
        <v>116</v>
      </c>
      <c r="V32" s="51">
        <v>1</v>
      </c>
      <c r="W32" s="39">
        <v>1</v>
      </c>
      <c r="X32" s="10">
        <v>137.97</v>
      </c>
      <c r="Y32" s="10">
        <v>436.38</v>
      </c>
      <c r="Z32" s="19">
        <v>160.78</v>
      </c>
      <c r="AA32" s="19">
        <v>218.4</v>
      </c>
      <c r="AB32" s="25">
        <v>90.87</v>
      </c>
      <c r="AC32" s="19">
        <v>285.68</v>
      </c>
      <c r="AD32" s="19">
        <v>431.29</v>
      </c>
      <c r="AE32" s="22">
        <f>7/((1/X32)+(1/Y32)+(1/Z32)+(1/AA32)+(1/AB32)+(1/AC32)+(1/AD32))</f>
        <v>188.36575372827005</v>
      </c>
      <c r="AF32" s="23">
        <v>1</v>
      </c>
      <c r="AG32" s="23">
        <v>1</v>
      </c>
      <c r="AH32" s="23" t="s">
        <v>54</v>
      </c>
      <c r="AI32" s="23" t="s">
        <v>52</v>
      </c>
      <c r="AJ32" s="7" t="s">
        <v>55</v>
      </c>
      <c r="AK32" s="8">
        <v>3</v>
      </c>
      <c r="AL32" s="8">
        <v>3</v>
      </c>
      <c r="AM32" s="9" t="s">
        <v>76</v>
      </c>
      <c r="AN32" s="6" t="s">
        <v>77</v>
      </c>
      <c r="AO32" s="6" t="s">
        <v>78</v>
      </c>
      <c r="AP32" s="6" t="s">
        <v>79</v>
      </c>
      <c r="AQ32" s="6" t="s">
        <v>80</v>
      </c>
      <c r="AR32" s="6" t="s">
        <v>81</v>
      </c>
      <c r="AS32" s="6" t="s">
        <v>82</v>
      </c>
      <c r="AT32" s="6" t="s">
        <v>83</v>
      </c>
      <c r="AU32" s="6" t="s">
        <v>84</v>
      </c>
      <c r="AV32" s="6" t="s">
        <v>43</v>
      </c>
      <c r="AW32" s="6" t="s">
        <v>85</v>
      </c>
      <c r="AX32" s="6" t="s">
        <v>49</v>
      </c>
      <c r="AY32" s="6" t="s">
        <v>86</v>
      </c>
      <c r="AZ32" s="9" t="s">
        <v>57</v>
      </c>
    </row>
    <row r="33" spans="1:53" s="20" customFormat="1" x14ac:dyDescent="0.3">
      <c r="A33" s="20">
        <v>27</v>
      </c>
      <c r="B33" s="26">
        <v>43969</v>
      </c>
      <c r="C33" s="4">
        <v>30</v>
      </c>
      <c r="D33" s="4" t="s">
        <v>52</v>
      </c>
      <c r="E33" s="4">
        <v>174</v>
      </c>
      <c r="F33" s="4">
        <v>80</v>
      </c>
      <c r="G33" s="46">
        <f>(F33)/(E33/100)^2</f>
        <v>26.423569824283259</v>
      </c>
      <c r="H33" s="4">
        <v>147</v>
      </c>
      <c r="I33" s="4">
        <v>129</v>
      </c>
      <c r="J33" s="4">
        <v>10</v>
      </c>
      <c r="K33" s="4">
        <v>100</v>
      </c>
      <c r="L33" s="43" t="s">
        <v>87</v>
      </c>
      <c r="M33" s="6" t="s">
        <v>53</v>
      </c>
      <c r="N33" s="6">
        <v>157.4</v>
      </c>
      <c r="O33" s="12">
        <v>99.7</v>
      </c>
      <c r="P33" s="12">
        <v>95.7</v>
      </c>
      <c r="Q33" s="6">
        <v>112.5</v>
      </c>
      <c r="R33" s="6">
        <v>88.4</v>
      </c>
      <c r="S33" s="6">
        <v>71.099999999999994</v>
      </c>
      <c r="T33" s="6">
        <v>130.69999999999999</v>
      </c>
      <c r="U33" s="6">
        <v>101.8</v>
      </c>
      <c r="V33" s="54">
        <v>0</v>
      </c>
      <c r="W33" s="21">
        <v>0</v>
      </c>
      <c r="X33" s="19">
        <v>17785</v>
      </c>
      <c r="Y33" s="19">
        <v>7471</v>
      </c>
      <c r="Z33" s="19">
        <v>7392</v>
      </c>
      <c r="AA33" s="19">
        <v>12133</v>
      </c>
      <c r="AB33" s="19">
        <v>1464</v>
      </c>
      <c r="AC33" s="19">
        <v>27121</v>
      </c>
      <c r="AD33" s="19">
        <v>18494</v>
      </c>
      <c r="AE33" s="19">
        <v>5923</v>
      </c>
      <c r="AF33" s="23">
        <v>1</v>
      </c>
      <c r="AG33" s="23">
        <v>0</v>
      </c>
      <c r="AH33" s="23" t="s">
        <v>54</v>
      </c>
      <c r="AI33" s="23" t="s">
        <v>52</v>
      </c>
      <c r="AJ33" s="7" t="s">
        <v>55</v>
      </c>
      <c r="AK33" s="8">
        <v>4</v>
      </c>
      <c r="AL33" s="8">
        <v>4</v>
      </c>
      <c r="AM33" s="9" t="s">
        <v>88</v>
      </c>
      <c r="AN33" s="6" t="s">
        <v>89</v>
      </c>
      <c r="AO33" s="6">
        <v>24574</v>
      </c>
      <c r="AP33" s="6">
        <v>99999999</v>
      </c>
      <c r="AQ33" s="6">
        <v>99999999</v>
      </c>
      <c r="AR33" s="6">
        <v>66327</v>
      </c>
      <c r="AS33" s="6">
        <v>15050</v>
      </c>
      <c r="AT33" s="6">
        <v>4702</v>
      </c>
      <c r="AU33" s="6">
        <v>74279</v>
      </c>
      <c r="AV33" s="6">
        <v>20092</v>
      </c>
      <c r="AW33" s="6" t="s">
        <v>55</v>
      </c>
      <c r="AX33" s="6">
        <v>5</v>
      </c>
      <c r="AY33" s="6">
        <v>4</v>
      </c>
      <c r="AZ33" s="9" t="s">
        <v>69</v>
      </c>
    </row>
    <row r="34" spans="1:53" x14ac:dyDescent="0.3">
      <c r="A34" s="20">
        <v>32</v>
      </c>
      <c r="B34" s="62">
        <v>43972</v>
      </c>
      <c r="C34" s="4">
        <v>36</v>
      </c>
      <c r="D34" s="4" t="s">
        <v>52</v>
      </c>
      <c r="E34" s="4">
        <v>183</v>
      </c>
      <c r="F34" s="4">
        <v>76</v>
      </c>
      <c r="G34" s="46">
        <f>(F34)/(E34/100)^2</f>
        <v>22.694018931589476</v>
      </c>
      <c r="H34" s="4">
        <v>143</v>
      </c>
      <c r="I34" s="4">
        <v>130</v>
      </c>
      <c r="J34" s="4"/>
      <c r="K34" s="4">
        <v>120</v>
      </c>
      <c r="L34" s="65" t="s">
        <v>59</v>
      </c>
      <c r="M34" s="6" t="s">
        <v>53</v>
      </c>
      <c r="N34" s="6">
        <v>167.5</v>
      </c>
      <c r="O34" s="12">
        <v>96.1</v>
      </c>
      <c r="P34" s="6">
        <v>134</v>
      </c>
      <c r="Q34" s="6">
        <v>160.5</v>
      </c>
      <c r="R34" s="6">
        <v>128.9</v>
      </c>
      <c r="S34" s="6">
        <v>109.7</v>
      </c>
      <c r="T34" s="6">
        <v>162.5</v>
      </c>
      <c r="U34" s="6">
        <v>131.80000000000001</v>
      </c>
      <c r="V34" s="6">
        <v>1</v>
      </c>
      <c r="W34" s="6">
        <v>0</v>
      </c>
      <c r="X34" s="19">
        <v>8209</v>
      </c>
      <c r="Y34" s="19">
        <v>70152</v>
      </c>
      <c r="Z34" s="19">
        <v>10602</v>
      </c>
      <c r="AA34" s="19">
        <v>92753</v>
      </c>
      <c r="AB34" s="19">
        <v>3099</v>
      </c>
      <c r="AC34" s="19">
        <v>99999999</v>
      </c>
      <c r="AD34" s="19">
        <v>99999999</v>
      </c>
      <c r="AE34" s="19">
        <v>12414</v>
      </c>
      <c r="AF34" s="19">
        <v>1</v>
      </c>
      <c r="AG34" s="19">
        <v>0</v>
      </c>
      <c r="AH34" s="19" t="s">
        <v>54</v>
      </c>
      <c r="AI34" s="19" t="s">
        <v>52</v>
      </c>
      <c r="AJ34" s="19" t="s">
        <v>55</v>
      </c>
      <c r="AK34" s="8">
        <v>3.5</v>
      </c>
      <c r="AL34" s="8">
        <v>4</v>
      </c>
      <c r="AM34" s="9" t="s">
        <v>90</v>
      </c>
      <c r="AN34" s="6" t="s">
        <v>89</v>
      </c>
      <c r="AO34" s="6">
        <v>15832</v>
      </c>
      <c r="AP34" s="6">
        <v>10259</v>
      </c>
      <c r="AQ34" s="6">
        <v>6879</v>
      </c>
      <c r="AR34" s="6">
        <v>3763</v>
      </c>
      <c r="AS34" s="6">
        <v>2367</v>
      </c>
      <c r="AT34" s="6">
        <v>21509</v>
      </c>
      <c r="AU34" s="6">
        <v>12576</v>
      </c>
      <c r="AV34" s="6">
        <v>6249</v>
      </c>
      <c r="AW34" s="6" t="s">
        <v>55</v>
      </c>
      <c r="AX34" s="6">
        <v>4</v>
      </c>
      <c r="AY34" s="6">
        <v>4</v>
      </c>
      <c r="AZ34" s="9" t="s">
        <v>69</v>
      </c>
    </row>
    <row r="35" spans="1:53" x14ac:dyDescent="0.3">
      <c r="A35" s="20">
        <v>28</v>
      </c>
      <c r="B35" s="26">
        <v>43972</v>
      </c>
      <c r="C35" s="4">
        <v>43</v>
      </c>
      <c r="D35" s="4" t="s">
        <v>58</v>
      </c>
      <c r="E35" s="4">
        <v>161</v>
      </c>
      <c r="F35" s="4">
        <v>52</v>
      </c>
      <c r="G35" s="46">
        <f t="shared" ref="G35:G61" si="2">(F35)/(E35/100)^2</f>
        <v>20.060954438486167</v>
      </c>
      <c r="H35" s="4">
        <v>124</v>
      </c>
      <c r="I35" s="4">
        <v>111</v>
      </c>
      <c r="J35" s="4"/>
      <c r="K35" s="4">
        <v>100</v>
      </c>
      <c r="L35" s="43" t="s">
        <v>73</v>
      </c>
      <c r="M35" s="6" t="s">
        <v>53</v>
      </c>
      <c r="N35" s="6">
        <v>156</v>
      </c>
      <c r="O35" s="12">
        <v>87.9</v>
      </c>
      <c r="P35" s="6">
        <v>142.5</v>
      </c>
      <c r="Q35" s="6">
        <v>150.69999999999999</v>
      </c>
      <c r="R35" s="6">
        <v>138.5</v>
      </c>
      <c r="S35" s="6">
        <v>105</v>
      </c>
      <c r="T35" s="6">
        <v>332</v>
      </c>
      <c r="U35" s="6">
        <v>136.69999999999999</v>
      </c>
      <c r="V35" s="21">
        <v>1</v>
      </c>
      <c r="W35" s="21">
        <v>0</v>
      </c>
      <c r="X35" s="19">
        <v>6833</v>
      </c>
      <c r="Y35" s="19">
        <v>7480.1</v>
      </c>
      <c r="Z35" s="19">
        <v>4661.8</v>
      </c>
      <c r="AA35" s="19">
        <v>2345</v>
      </c>
      <c r="AB35" s="19">
        <v>8157</v>
      </c>
      <c r="AC35" s="19">
        <v>14181</v>
      </c>
      <c r="AD35" s="19">
        <v>79249</v>
      </c>
      <c r="AE35" s="19">
        <v>6213</v>
      </c>
      <c r="AF35" s="23">
        <v>1</v>
      </c>
      <c r="AG35" s="23">
        <v>0</v>
      </c>
      <c r="AH35" s="23" t="s">
        <v>54</v>
      </c>
      <c r="AI35" s="23" t="s">
        <v>52</v>
      </c>
      <c r="AJ35" s="19" t="s">
        <v>55</v>
      </c>
      <c r="AK35" s="8">
        <v>4</v>
      </c>
      <c r="AL35" s="8">
        <v>4</v>
      </c>
      <c r="AM35" s="9"/>
      <c r="AN35" s="6" t="s">
        <v>89</v>
      </c>
      <c r="AO35" s="6">
        <v>30862</v>
      </c>
      <c r="AP35" s="6">
        <v>30345</v>
      </c>
      <c r="AQ35" s="6">
        <v>15934</v>
      </c>
      <c r="AR35" s="6">
        <v>1862</v>
      </c>
      <c r="AS35" s="6">
        <v>9308</v>
      </c>
      <c r="AT35" s="6">
        <v>3947</v>
      </c>
      <c r="AU35" s="6">
        <v>7941</v>
      </c>
      <c r="AV35" s="6">
        <v>6078</v>
      </c>
      <c r="AW35" s="6" t="s">
        <v>55</v>
      </c>
      <c r="AX35" s="6">
        <v>5</v>
      </c>
      <c r="AY35" s="6">
        <v>4</v>
      </c>
      <c r="AZ35" s="9" t="s">
        <v>69</v>
      </c>
      <c r="BA35" t="s">
        <v>91</v>
      </c>
    </row>
    <row r="36" spans="1:53" s="20" customFormat="1" x14ac:dyDescent="0.3">
      <c r="A36" s="20">
        <v>36</v>
      </c>
      <c r="B36" s="27">
        <v>43972</v>
      </c>
      <c r="C36" s="4">
        <v>35</v>
      </c>
      <c r="D36" s="4" t="s">
        <v>58</v>
      </c>
      <c r="E36" s="4">
        <v>163</v>
      </c>
      <c r="F36" s="4">
        <v>54</v>
      </c>
      <c r="G36" s="46">
        <f t="shared" si="2"/>
        <v>20.324438255109339</v>
      </c>
      <c r="H36" s="4">
        <v>126</v>
      </c>
      <c r="I36" s="4">
        <v>110</v>
      </c>
      <c r="J36" s="4"/>
      <c r="K36" s="4">
        <v>90</v>
      </c>
      <c r="L36" s="43" t="s">
        <v>73</v>
      </c>
      <c r="M36" s="6" t="s">
        <v>53</v>
      </c>
      <c r="N36" s="12">
        <v>34.700000000000003</v>
      </c>
      <c r="O36" s="12">
        <v>31.5</v>
      </c>
      <c r="P36" s="12">
        <v>35.5</v>
      </c>
      <c r="Q36" s="12">
        <v>62.3</v>
      </c>
      <c r="R36" s="12">
        <v>25.4</v>
      </c>
      <c r="S36" s="12">
        <v>7</v>
      </c>
      <c r="T36" s="12">
        <v>42.2</v>
      </c>
      <c r="U36" s="12">
        <v>23</v>
      </c>
      <c r="V36" s="54">
        <v>0</v>
      </c>
      <c r="W36" s="21">
        <v>0</v>
      </c>
      <c r="X36" s="63">
        <v>6572</v>
      </c>
      <c r="Y36" s="63">
        <v>2532</v>
      </c>
      <c r="Z36" s="63">
        <v>62939</v>
      </c>
      <c r="AA36" s="63">
        <v>68726</v>
      </c>
      <c r="AB36" s="63">
        <v>5185</v>
      </c>
      <c r="AC36" s="63">
        <v>54260</v>
      </c>
      <c r="AD36" s="63">
        <v>20560</v>
      </c>
      <c r="AE36" s="63">
        <v>8358</v>
      </c>
      <c r="AF36" s="23">
        <v>1</v>
      </c>
      <c r="AG36" s="23">
        <v>0</v>
      </c>
      <c r="AH36" s="23" t="s">
        <v>54</v>
      </c>
      <c r="AI36" s="23" t="s">
        <v>52</v>
      </c>
      <c r="AJ36" s="10" t="s">
        <v>55</v>
      </c>
      <c r="AK36" s="8">
        <v>3</v>
      </c>
      <c r="AL36" s="8">
        <v>3</v>
      </c>
      <c r="AM36" s="9" t="s">
        <v>92</v>
      </c>
      <c r="AN36" s="6" t="s">
        <v>89</v>
      </c>
      <c r="AO36" s="6">
        <v>7270</v>
      </c>
      <c r="AP36" s="6">
        <v>3381</v>
      </c>
      <c r="AQ36" s="6">
        <v>6142</v>
      </c>
      <c r="AR36" s="6">
        <v>472</v>
      </c>
      <c r="AS36" s="6">
        <v>520</v>
      </c>
      <c r="AT36" s="6">
        <v>1069</v>
      </c>
      <c r="AU36" s="6">
        <v>99999999</v>
      </c>
      <c r="AV36" s="6">
        <v>1256</v>
      </c>
      <c r="AW36" s="6" t="s">
        <v>55</v>
      </c>
      <c r="AX36" s="6">
        <v>2</v>
      </c>
      <c r="AY36" s="6">
        <v>2</v>
      </c>
      <c r="AZ36" s="9" t="s">
        <v>69</v>
      </c>
      <c r="BA36" s="20" t="s">
        <v>93</v>
      </c>
    </row>
    <row r="37" spans="1:53" s="20" customFormat="1" x14ac:dyDescent="0.3">
      <c r="A37" s="20">
        <v>34</v>
      </c>
      <c r="B37" s="27">
        <v>43972</v>
      </c>
      <c r="C37" s="4">
        <v>40</v>
      </c>
      <c r="D37" s="4" t="s">
        <v>58</v>
      </c>
      <c r="E37" s="4">
        <v>171</v>
      </c>
      <c r="F37" s="4">
        <v>89</v>
      </c>
      <c r="G37" s="46">
        <f t="shared" si="2"/>
        <v>30.436715570602924</v>
      </c>
      <c r="H37" s="4">
        <v>137</v>
      </c>
      <c r="I37" s="4">
        <v>111</v>
      </c>
      <c r="J37" s="4" t="s">
        <v>20</v>
      </c>
      <c r="K37" s="4">
        <v>96</v>
      </c>
      <c r="L37" s="43" t="s">
        <v>59</v>
      </c>
      <c r="M37" s="6" t="s">
        <v>53</v>
      </c>
      <c r="N37" s="6">
        <v>619.5</v>
      </c>
      <c r="O37" s="6">
        <v>557</v>
      </c>
      <c r="P37" s="6">
        <v>584</v>
      </c>
      <c r="Q37" s="6">
        <v>424</v>
      </c>
      <c r="R37" s="6">
        <v>156</v>
      </c>
      <c r="S37" s="6">
        <v>234</v>
      </c>
      <c r="T37" s="6">
        <v>309</v>
      </c>
      <c r="U37" s="6">
        <v>327</v>
      </c>
      <c r="V37" s="21">
        <v>1</v>
      </c>
      <c r="W37" s="21">
        <v>1</v>
      </c>
      <c r="X37" s="10">
        <v>47177</v>
      </c>
      <c r="Y37" s="10">
        <v>8592</v>
      </c>
      <c r="Z37" s="19">
        <v>5386</v>
      </c>
      <c r="AA37" s="19">
        <v>2224</v>
      </c>
      <c r="AB37" s="64">
        <v>1346</v>
      </c>
      <c r="AC37" s="19">
        <v>3268</v>
      </c>
      <c r="AD37" s="19">
        <v>25600</v>
      </c>
      <c r="AE37" s="22">
        <f>7/(1/AD37+1/AC37+1/AB37+1/AA37+1/Z37+1/Y37+1/X37)</f>
        <v>3761.6347904094946</v>
      </c>
      <c r="AF37" s="23">
        <v>1</v>
      </c>
      <c r="AG37" s="23">
        <v>0</v>
      </c>
      <c r="AH37" s="23" t="s">
        <v>54</v>
      </c>
      <c r="AI37" s="23" t="s">
        <v>52</v>
      </c>
      <c r="AJ37" s="10" t="s">
        <v>55</v>
      </c>
      <c r="AK37" s="8">
        <v>5</v>
      </c>
      <c r="AL37" s="8">
        <v>3</v>
      </c>
      <c r="AM37" s="9"/>
      <c r="AN37" s="6" t="s">
        <v>89</v>
      </c>
      <c r="AO37" s="6">
        <v>4019</v>
      </c>
      <c r="AP37" s="6">
        <v>6951</v>
      </c>
      <c r="AQ37" s="6">
        <v>31294</v>
      </c>
      <c r="AR37" s="6">
        <v>1278</v>
      </c>
      <c r="AS37" s="6">
        <v>4726</v>
      </c>
      <c r="AT37" s="6">
        <v>22487</v>
      </c>
      <c r="AU37" s="6">
        <v>99999999</v>
      </c>
      <c r="AV37" s="6">
        <v>4797</v>
      </c>
      <c r="AW37" s="6" t="s">
        <v>55</v>
      </c>
      <c r="AX37" s="6">
        <v>1</v>
      </c>
      <c r="AY37" s="6">
        <v>5</v>
      </c>
      <c r="AZ37" s="9" t="s">
        <v>69</v>
      </c>
      <c r="BA37" s="20" t="s">
        <v>94</v>
      </c>
    </row>
    <row r="38" spans="1:53" s="20" customFormat="1" x14ac:dyDescent="0.3">
      <c r="A38" s="20">
        <v>29</v>
      </c>
      <c r="B38" s="27">
        <v>43972</v>
      </c>
      <c r="C38" s="4">
        <v>35</v>
      </c>
      <c r="D38" s="4" t="s">
        <v>52</v>
      </c>
      <c r="E38" s="4">
        <v>179</v>
      </c>
      <c r="F38" s="4">
        <v>79</v>
      </c>
      <c r="G38" s="46">
        <f t="shared" si="2"/>
        <v>24.655909615804749</v>
      </c>
      <c r="H38" s="4">
        <v>145</v>
      </c>
      <c r="I38" s="4">
        <v>122</v>
      </c>
      <c r="J38" s="4"/>
      <c r="K38" s="4">
        <v>108</v>
      </c>
      <c r="L38" s="43" t="s">
        <v>87</v>
      </c>
      <c r="M38" s="6" t="s">
        <v>53</v>
      </c>
      <c r="N38" s="12">
        <v>52.94</v>
      </c>
      <c r="O38" s="12">
        <v>99.5</v>
      </c>
      <c r="P38" s="6">
        <v>111</v>
      </c>
      <c r="Q38" s="6">
        <v>103</v>
      </c>
      <c r="R38" s="12">
        <v>81</v>
      </c>
      <c r="S38" s="12">
        <v>79</v>
      </c>
      <c r="T38" s="6">
        <v>112.5</v>
      </c>
      <c r="U38" s="12">
        <v>86</v>
      </c>
      <c r="V38" s="21">
        <v>0</v>
      </c>
      <c r="W38" s="21">
        <v>0</v>
      </c>
      <c r="X38" s="10">
        <v>1315</v>
      </c>
      <c r="Y38" s="10">
        <v>1952</v>
      </c>
      <c r="Z38" s="19">
        <v>1633</v>
      </c>
      <c r="AA38" s="19">
        <v>1542</v>
      </c>
      <c r="AB38" s="64">
        <v>1027</v>
      </c>
      <c r="AC38" s="19">
        <v>2314</v>
      </c>
      <c r="AD38" s="19">
        <v>12001</v>
      </c>
      <c r="AE38" s="22">
        <v>1740</v>
      </c>
      <c r="AF38" s="23">
        <v>1</v>
      </c>
      <c r="AG38" s="23">
        <v>1</v>
      </c>
      <c r="AH38" s="23" t="s">
        <v>54</v>
      </c>
      <c r="AI38" s="23" t="s">
        <v>52</v>
      </c>
      <c r="AJ38" s="10" t="s">
        <v>55</v>
      </c>
      <c r="AK38" s="8">
        <v>4</v>
      </c>
      <c r="AL38" s="8">
        <v>4.5</v>
      </c>
      <c r="AM38" s="9" t="s">
        <v>95</v>
      </c>
      <c r="AN38" s="6" t="s">
        <v>89</v>
      </c>
      <c r="AO38" s="6">
        <v>16462</v>
      </c>
      <c r="AP38" s="6">
        <v>12599</v>
      </c>
      <c r="AQ38" s="6">
        <v>13684</v>
      </c>
      <c r="AR38" s="6">
        <v>17140</v>
      </c>
      <c r="AS38" s="6">
        <v>1797</v>
      </c>
      <c r="AT38" s="6">
        <v>15996</v>
      </c>
      <c r="AU38" s="6">
        <v>63064</v>
      </c>
      <c r="AV38" s="6">
        <v>7722</v>
      </c>
      <c r="AW38" s="6" t="s">
        <v>55</v>
      </c>
      <c r="AX38" s="6">
        <v>5</v>
      </c>
      <c r="AY38" s="6">
        <v>4.5</v>
      </c>
      <c r="AZ38" s="9" t="s">
        <v>69</v>
      </c>
      <c r="BA38" s="20" t="s">
        <v>90</v>
      </c>
    </row>
    <row r="39" spans="1:53" s="20" customFormat="1" x14ac:dyDescent="0.3">
      <c r="B39" s="27"/>
      <c r="C39" s="4"/>
      <c r="D39" s="4"/>
      <c r="E39" s="4"/>
      <c r="F39" s="4"/>
      <c r="G39" s="46" t="e">
        <f t="shared" si="2"/>
        <v>#DIV/0!</v>
      </c>
      <c r="H39" s="4"/>
      <c r="I39" s="4"/>
      <c r="J39" s="4"/>
      <c r="K39" s="4"/>
      <c r="L39" s="43"/>
      <c r="M39" s="6"/>
      <c r="N39" s="6"/>
      <c r="O39" s="6"/>
      <c r="P39" s="6"/>
      <c r="Q39" s="6"/>
      <c r="R39" s="6"/>
      <c r="S39" s="6"/>
      <c r="T39" s="6"/>
      <c r="U39" s="6"/>
      <c r="V39" s="21"/>
      <c r="W39" s="21"/>
      <c r="X39" s="10"/>
      <c r="Y39" s="10"/>
      <c r="Z39" s="19"/>
      <c r="AA39" s="19"/>
      <c r="AB39" s="25"/>
      <c r="AC39" s="19"/>
      <c r="AD39" s="19"/>
      <c r="AE39" s="22"/>
      <c r="AF39" s="23"/>
      <c r="AG39" s="23"/>
      <c r="AH39" s="23"/>
      <c r="AI39" s="23"/>
      <c r="AJ39" s="10"/>
      <c r="AK39" s="8"/>
      <c r="AL39" s="8"/>
      <c r="AM39" s="9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9"/>
    </row>
    <row r="40" spans="1:53" s="20" customFormat="1" x14ac:dyDescent="0.3">
      <c r="B40" s="27"/>
      <c r="C40" s="4"/>
      <c r="D40" s="4"/>
      <c r="E40" s="4"/>
      <c r="F40" s="4"/>
      <c r="G40" s="46" t="e">
        <f t="shared" si="2"/>
        <v>#DIV/0!</v>
      </c>
      <c r="H40" s="4"/>
      <c r="I40" s="4"/>
      <c r="J40" s="4"/>
      <c r="K40" s="4"/>
      <c r="L40" s="43"/>
      <c r="M40" s="6"/>
      <c r="N40" s="6"/>
      <c r="O40" s="6"/>
      <c r="P40" s="6"/>
      <c r="Q40" s="6"/>
      <c r="R40" s="6"/>
      <c r="S40" s="6"/>
      <c r="T40" s="6"/>
      <c r="U40" s="6"/>
      <c r="V40" s="21"/>
      <c r="W40" s="21"/>
      <c r="X40" s="10"/>
      <c r="Y40" s="10"/>
      <c r="Z40" s="19"/>
      <c r="AA40" s="19"/>
      <c r="AB40" s="25"/>
      <c r="AC40" s="19"/>
      <c r="AD40" s="19"/>
      <c r="AE40" s="22"/>
      <c r="AF40" s="23"/>
      <c r="AG40" s="23"/>
      <c r="AH40" s="23"/>
      <c r="AI40" s="23"/>
      <c r="AJ40" s="10"/>
      <c r="AK40" s="8"/>
      <c r="AL40" s="8"/>
      <c r="AM40" s="9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9"/>
    </row>
    <row r="41" spans="1:53" s="20" customFormat="1" x14ac:dyDescent="0.3">
      <c r="B41" s="27"/>
      <c r="C41" s="4"/>
      <c r="D41" s="4"/>
      <c r="E41" s="4"/>
      <c r="F41" s="4"/>
      <c r="G41" s="46" t="e">
        <f t="shared" si="2"/>
        <v>#DIV/0!</v>
      </c>
      <c r="H41" s="4"/>
      <c r="I41" s="4"/>
      <c r="J41" s="4"/>
      <c r="K41" s="4"/>
      <c r="L41" s="43"/>
      <c r="M41" s="6"/>
      <c r="N41" s="6"/>
      <c r="O41" s="6"/>
      <c r="P41" s="6"/>
      <c r="Q41" s="6"/>
      <c r="R41" s="6"/>
      <c r="S41" s="6"/>
      <c r="T41" s="6"/>
      <c r="U41" s="6"/>
      <c r="V41" s="21"/>
      <c r="W41" s="21"/>
      <c r="X41" s="10"/>
      <c r="Y41" s="10"/>
      <c r="Z41" s="19"/>
      <c r="AA41" s="19"/>
      <c r="AB41" s="25"/>
      <c r="AC41" s="19"/>
      <c r="AD41" s="19"/>
      <c r="AE41" s="22"/>
      <c r="AF41" s="23"/>
      <c r="AG41" s="23"/>
      <c r="AH41" s="23"/>
      <c r="AI41" s="23"/>
      <c r="AJ41" s="10"/>
      <c r="AK41" s="8"/>
      <c r="AL41" s="8"/>
      <c r="AM41" s="9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9"/>
    </row>
    <row r="42" spans="1:53" s="20" customFormat="1" x14ac:dyDescent="0.3">
      <c r="B42" s="27"/>
      <c r="C42" s="4"/>
      <c r="D42" s="4"/>
      <c r="E42" s="4"/>
      <c r="F42" s="4"/>
      <c r="G42" s="46" t="e">
        <f t="shared" si="2"/>
        <v>#DIV/0!</v>
      </c>
      <c r="H42" s="4"/>
      <c r="I42" s="4"/>
      <c r="J42" s="4"/>
      <c r="K42" s="4"/>
      <c r="L42" s="43"/>
      <c r="M42" s="6"/>
      <c r="N42" s="6"/>
      <c r="O42" s="6"/>
      <c r="P42" s="6"/>
      <c r="Q42" s="6"/>
      <c r="R42" s="6"/>
      <c r="S42" s="6"/>
      <c r="T42" s="6"/>
      <c r="U42" s="6"/>
      <c r="V42" s="21"/>
      <c r="W42" s="21"/>
      <c r="X42" s="10"/>
      <c r="Y42" s="10"/>
      <c r="Z42" s="19"/>
      <c r="AA42" s="19"/>
      <c r="AB42" s="25"/>
      <c r="AC42" s="19"/>
      <c r="AD42" s="19"/>
      <c r="AE42" s="22"/>
      <c r="AF42" s="23"/>
      <c r="AG42" s="23"/>
      <c r="AH42" s="23"/>
      <c r="AI42" s="23"/>
      <c r="AJ42" s="10"/>
      <c r="AK42" s="8"/>
      <c r="AL42" s="8"/>
      <c r="AM42" s="9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9"/>
    </row>
    <row r="43" spans="1:53" s="20" customFormat="1" x14ac:dyDescent="0.3">
      <c r="B43" s="27"/>
      <c r="C43" s="4"/>
      <c r="D43" s="4"/>
      <c r="E43" s="4"/>
      <c r="F43" s="4"/>
      <c r="G43" s="46" t="e">
        <f t="shared" si="2"/>
        <v>#DIV/0!</v>
      </c>
      <c r="H43" s="4"/>
      <c r="I43" s="4"/>
      <c r="J43" s="4"/>
      <c r="K43" s="4"/>
      <c r="L43" s="43"/>
      <c r="M43" s="6"/>
      <c r="N43" s="6"/>
      <c r="O43" s="6"/>
      <c r="P43" s="6"/>
      <c r="Q43" s="6"/>
      <c r="R43" s="6"/>
      <c r="S43" s="6"/>
      <c r="T43" s="6"/>
      <c r="U43" s="6"/>
      <c r="V43" s="21"/>
      <c r="W43" s="21"/>
      <c r="X43" s="10"/>
      <c r="Y43" s="10"/>
      <c r="Z43" s="19"/>
      <c r="AA43" s="19"/>
      <c r="AB43" s="25"/>
      <c r="AC43" s="19"/>
      <c r="AD43" s="19"/>
      <c r="AE43" s="22"/>
      <c r="AF43" s="23"/>
      <c r="AG43" s="23"/>
      <c r="AH43" s="23"/>
      <c r="AI43" s="23"/>
      <c r="AJ43" s="10"/>
      <c r="AK43" s="8"/>
      <c r="AL43" s="8"/>
      <c r="AM43" s="9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9"/>
    </row>
    <row r="44" spans="1:53" s="20" customFormat="1" x14ac:dyDescent="0.3">
      <c r="B44" s="27"/>
      <c r="C44" s="4"/>
      <c r="D44" s="4"/>
      <c r="E44" s="4"/>
      <c r="F44" s="4"/>
      <c r="G44" s="46" t="e">
        <f t="shared" si="2"/>
        <v>#DIV/0!</v>
      </c>
      <c r="H44" s="4"/>
      <c r="I44" s="4"/>
      <c r="J44" s="4"/>
      <c r="K44" s="4"/>
      <c r="L44" s="43"/>
      <c r="M44" s="6"/>
      <c r="N44" s="6"/>
      <c r="O44" s="6"/>
      <c r="P44" s="6"/>
      <c r="Q44" s="6"/>
      <c r="R44" s="6"/>
      <c r="S44" s="6"/>
      <c r="T44" s="6"/>
      <c r="U44" s="6"/>
      <c r="V44" s="21"/>
      <c r="W44" s="21"/>
      <c r="X44" s="10"/>
      <c r="Y44" s="10"/>
      <c r="Z44" s="19"/>
      <c r="AA44" s="19"/>
      <c r="AB44" s="25"/>
      <c r="AC44" s="19"/>
      <c r="AD44" s="19"/>
      <c r="AE44" s="22"/>
      <c r="AF44" s="23"/>
      <c r="AG44" s="23"/>
      <c r="AH44" s="23"/>
      <c r="AI44" s="23"/>
      <c r="AJ44" s="10"/>
      <c r="AK44" s="8"/>
      <c r="AL44" s="8"/>
      <c r="AM44" s="9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9"/>
    </row>
    <row r="45" spans="1:53" s="20" customFormat="1" x14ac:dyDescent="0.3">
      <c r="B45" s="27"/>
      <c r="C45" s="4"/>
      <c r="D45" s="4"/>
      <c r="E45" s="4"/>
      <c r="F45" s="4"/>
      <c r="G45" s="46" t="e">
        <f t="shared" si="2"/>
        <v>#DIV/0!</v>
      </c>
      <c r="H45" s="4"/>
      <c r="I45" s="4"/>
      <c r="J45" s="4"/>
      <c r="K45" s="4"/>
      <c r="L45" s="43"/>
      <c r="M45" s="6"/>
      <c r="N45" s="6"/>
      <c r="O45" s="6"/>
      <c r="P45" s="6"/>
      <c r="Q45" s="6"/>
      <c r="R45" s="6"/>
      <c r="S45" s="6"/>
      <c r="T45" s="6"/>
      <c r="U45" s="6"/>
      <c r="V45" s="21"/>
      <c r="W45" s="21"/>
      <c r="X45" s="10"/>
      <c r="Y45" s="10"/>
      <c r="Z45" s="19"/>
      <c r="AA45" s="19"/>
      <c r="AB45" s="25"/>
      <c r="AC45" s="19"/>
      <c r="AD45" s="19"/>
      <c r="AE45" s="22"/>
      <c r="AF45" s="23"/>
      <c r="AG45" s="23"/>
      <c r="AH45" s="23"/>
      <c r="AI45" s="23"/>
      <c r="AJ45" s="10"/>
      <c r="AK45" s="8"/>
      <c r="AL45" s="8"/>
      <c r="AM45" s="9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9"/>
    </row>
    <row r="46" spans="1:53" s="20" customFormat="1" x14ac:dyDescent="0.3">
      <c r="B46" s="27"/>
      <c r="C46" s="4"/>
      <c r="D46" s="4"/>
      <c r="E46" s="4"/>
      <c r="F46" s="4"/>
      <c r="G46" s="46" t="e">
        <f t="shared" si="2"/>
        <v>#DIV/0!</v>
      </c>
      <c r="H46" s="4"/>
      <c r="I46" s="4"/>
      <c r="J46" s="4"/>
      <c r="K46" s="4"/>
      <c r="L46" s="43"/>
      <c r="M46" s="6"/>
      <c r="N46" s="6"/>
      <c r="O46" s="6"/>
      <c r="P46" s="6"/>
      <c r="Q46" s="6"/>
      <c r="R46" s="6"/>
      <c r="S46" s="6"/>
      <c r="T46" s="6"/>
      <c r="U46" s="6"/>
      <c r="V46" s="21"/>
      <c r="W46" s="21"/>
      <c r="X46" s="10"/>
      <c r="Y46" s="10"/>
      <c r="Z46" s="19"/>
      <c r="AA46" s="19"/>
      <c r="AB46" s="25"/>
      <c r="AC46" s="19"/>
      <c r="AD46" s="19"/>
      <c r="AE46" s="22"/>
      <c r="AF46" s="23"/>
      <c r="AG46" s="23"/>
      <c r="AH46" s="23"/>
      <c r="AI46" s="23"/>
      <c r="AJ46" s="10"/>
      <c r="AK46" s="8"/>
      <c r="AL46" s="8"/>
      <c r="AM46" s="9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9"/>
    </row>
    <row r="47" spans="1:53" s="20" customFormat="1" x14ac:dyDescent="0.3">
      <c r="B47" s="27"/>
      <c r="C47" s="4"/>
      <c r="D47" s="4"/>
      <c r="E47" s="4"/>
      <c r="F47" s="4"/>
      <c r="G47" s="46" t="e">
        <f t="shared" si="2"/>
        <v>#DIV/0!</v>
      </c>
      <c r="H47" s="4"/>
      <c r="I47" s="4"/>
      <c r="J47" s="4"/>
      <c r="K47" s="4"/>
      <c r="L47" s="43"/>
      <c r="M47" s="6"/>
      <c r="N47" s="6"/>
      <c r="O47" s="6"/>
      <c r="P47" s="6"/>
      <c r="Q47" s="6"/>
      <c r="R47" s="6"/>
      <c r="S47" s="6"/>
      <c r="T47" s="6"/>
      <c r="U47" s="6"/>
      <c r="V47" s="21"/>
      <c r="W47" s="21"/>
      <c r="X47" s="10"/>
      <c r="Y47" s="10"/>
      <c r="Z47" s="19"/>
      <c r="AA47" s="19"/>
      <c r="AB47" s="25"/>
      <c r="AC47" s="19"/>
      <c r="AD47" s="19"/>
      <c r="AE47" s="22"/>
      <c r="AF47" s="23"/>
      <c r="AG47" s="23"/>
      <c r="AH47" s="23"/>
      <c r="AI47" s="23"/>
      <c r="AJ47" s="10"/>
      <c r="AK47" s="8"/>
      <c r="AL47" s="8"/>
      <c r="AM47" s="9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9"/>
    </row>
    <row r="48" spans="1:53" s="20" customFormat="1" x14ac:dyDescent="0.3">
      <c r="B48" s="27"/>
      <c r="C48" s="4"/>
      <c r="D48" s="4"/>
      <c r="E48" s="4"/>
      <c r="F48" s="4"/>
      <c r="G48" s="46" t="e">
        <f t="shared" si="2"/>
        <v>#DIV/0!</v>
      </c>
      <c r="H48" s="4"/>
      <c r="I48" s="4"/>
      <c r="J48" s="4"/>
      <c r="K48" s="4"/>
      <c r="L48" s="43"/>
      <c r="M48" s="6"/>
      <c r="N48" s="6"/>
      <c r="O48" s="6"/>
      <c r="P48" s="6"/>
      <c r="Q48" s="6"/>
      <c r="R48" s="6"/>
      <c r="S48" s="6"/>
      <c r="T48" s="6"/>
      <c r="U48" s="6"/>
      <c r="V48" s="21"/>
      <c r="W48" s="21"/>
      <c r="X48" s="10"/>
      <c r="Y48" s="10"/>
      <c r="Z48" s="19"/>
      <c r="AA48" s="19"/>
      <c r="AB48" s="25"/>
      <c r="AC48" s="19"/>
      <c r="AD48" s="19"/>
      <c r="AE48" s="22"/>
      <c r="AF48" s="23"/>
      <c r="AG48" s="23"/>
      <c r="AH48" s="23"/>
      <c r="AI48" s="23"/>
      <c r="AJ48" s="10"/>
      <c r="AK48" s="8"/>
      <c r="AL48" s="8"/>
      <c r="AM48" s="9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9"/>
    </row>
    <row r="49" spans="2:52" s="20" customFormat="1" x14ac:dyDescent="0.3">
      <c r="B49" s="27"/>
      <c r="C49" s="4"/>
      <c r="D49" s="4"/>
      <c r="E49" s="4"/>
      <c r="F49" s="4"/>
      <c r="G49" s="46" t="e">
        <f t="shared" si="2"/>
        <v>#DIV/0!</v>
      </c>
      <c r="H49" s="4"/>
      <c r="I49" s="4"/>
      <c r="J49" s="4"/>
      <c r="K49" s="4"/>
      <c r="L49" s="43"/>
      <c r="M49" s="6"/>
      <c r="N49" s="6"/>
      <c r="O49" s="6"/>
      <c r="P49" s="6"/>
      <c r="Q49" s="6"/>
      <c r="R49" s="6"/>
      <c r="S49" s="6"/>
      <c r="T49" s="6"/>
      <c r="U49" s="6"/>
      <c r="V49" s="21"/>
      <c r="W49" s="21"/>
      <c r="X49" s="10"/>
      <c r="Y49" s="10"/>
      <c r="Z49" s="19"/>
      <c r="AA49" s="19"/>
      <c r="AB49" s="25"/>
      <c r="AC49" s="19"/>
      <c r="AD49" s="19"/>
      <c r="AE49" s="22"/>
      <c r="AF49" s="23"/>
      <c r="AG49" s="23"/>
      <c r="AH49" s="23"/>
      <c r="AI49" s="23"/>
      <c r="AJ49" s="10"/>
      <c r="AK49" s="8"/>
      <c r="AL49" s="8"/>
      <c r="AM49" s="9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9"/>
    </row>
    <row r="50" spans="2:52" s="20" customFormat="1" x14ac:dyDescent="0.3">
      <c r="B50" s="27"/>
      <c r="C50" s="4"/>
      <c r="D50" s="4"/>
      <c r="E50" s="4"/>
      <c r="F50" s="4"/>
      <c r="G50" s="46" t="e">
        <f t="shared" si="2"/>
        <v>#DIV/0!</v>
      </c>
      <c r="H50" s="4"/>
      <c r="I50" s="4"/>
      <c r="J50" s="4"/>
      <c r="K50" s="4"/>
      <c r="L50" s="43"/>
      <c r="M50" s="6"/>
      <c r="N50" s="6"/>
      <c r="O50" s="6"/>
      <c r="P50" s="6"/>
      <c r="Q50" s="6"/>
      <c r="R50" s="6"/>
      <c r="S50" s="6"/>
      <c r="T50" s="6"/>
      <c r="U50" s="6"/>
      <c r="V50" s="21"/>
      <c r="W50" s="21"/>
      <c r="X50" s="10"/>
      <c r="Y50" s="10"/>
      <c r="Z50" s="19"/>
      <c r="AA50" s="19"/>
      <c r="AB50" s="25"/>
      <c r="AC50" s="19"/>
      <c r="AD50" s="19"/>
      <c r="AE50" s="22"/>
      <c r="AF50" s="23"/>
      <c r="AG50" s="23"/>
      <c r="AH50" s="23"/>
      <c r="AI50" s="23"/>
      <c r="AJ50" s="10"/>
      <c r="AK50" s="8"/>
      <c r="AL50" s="8"/>
      <c r="AM50" s="9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9"/>
    </row>
    <row r="51" spans="2:52" s="20" customFormat="1" x14ac:dyDescent="0.3">
      <c r="B51" s="27"/>
      <c r="C51" s="4"/>
      <c r="D51" s="4"/>
      <c r="E51" s="4"/>
      <c r="F51" s="4"/>
      <c r="G51" s="46" t="e">
        <f t="shared" si="2"/>
        <v>#DIV/0!</v>
      </c>
      <c r="H51" s="4"/>
      <c r="I51" s="4"/>
      <c r="J51" s="4"/>
      <c r="K51" s="4"/>
      <c r="L51" s="43"/>
      <c r="M51" s="6"/>
      <c r="N51" s="6"/>
      <c r="O51" s="6"/>
      <c r="P51" s="6"/>
      <c r="Q51" s="6"/>
      <c r="R51" s="6"/>
      <c r="S51" s="6"/>
      <c r="T51" s="6"/>
      <c r="U51" s="6"/>
      <c r="V51" s="21"/>
      <c r="W51" s="21"/>
      <c r="X51" s="10"/>
      <c r="Y51" s="10"/>
      <c r="Z51" s="19"/>
      <c r="AA51" s="19"/>
      <c r="AB51" s="25"/>
      <c r="AC51" s="19"/>
      <c r="AD51" s="19"/>
      <c r="AE51" s="22"/>
      <c r="AF51" s="23"/>
      <c r="AG51" s="23"/>
      <c r="AH51" s="23"/>
      <c r="AI51" s="23"/>
      <c r="AJ51" s="10"/>
      <c r="AK51" s="8"/>
      <c r="AL51" s="8"/>
      <c r="AM51" s="9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9"/>
    </row>
    <row r="52" spans="2:52" s="20" customFormat="1" x14ac:dyDescent="0.3">
      <c r="B52" s="27"/>
      <c r="C52" s="4"/>
      <c r="D52" s="4"/>
      <c r="E52" s="4"/>
      <c r="F52" s="4"/>
      <c r="G52" s="46" t="e">
        <f t="shared" si="2"/>
        <v>#DIV/0!</v>
      </c>
      <c r="H52" s="4"/>
      <c r="I52" s="4"/>
      <c r="J52" s="4"/>
      <c r="K52" s="4"/>
      <c r="L52" s="43"/>
      <c r="M52" s="6"/>
      <c r="N52" s="6"/>
      <c r="O52" s="6"/>
      <c r="P52" s="6"/>
      <c r="Q52" s="6"/>
      <c r="R52" s="6"/>
      <c r="S52" s="6"/>
      <c r="T52" s="6"/>
      <c r="U52" s="6"/>
      <c r="V52" s="21"/>
      <c r="W52" s="21"/>
      <c r="X52" s="10"/>
      <c r="Y52" s="10"/>
      <c r="Z52" s="19"/>
      <c r="AA52" s="19"/>
      <c r="AB52" s="25"/>
      <c r="AC52" s="19"/>
      <c r="AD52" s="19"/>
      <c r="AE52" s="22"/>
      <c r="AF52" s="23"/>
      <c r="AG52" s="23"/>
      <c r="AH52" s="23"/>
      <c r="AI52" s="23"/>
      <c r="AJ52" s="10"/>
      <c r="AK52" s="8"/>
      <c r="AL52" s="8"/>
      <c r="AM52" s="9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9"/>
    </row>
    <row r="53" spans="2:52" s="20" customFormat="1" x14ac:dyDescent="0.3">
      <c r="B53" s="27"/>
      <c r="C53" s="4"/>
      <c r="D53" s="4"/>
      <c r="E53" s="4"/>
      <c r="F53" s="4"/>
      <c r="G53" s="46" t="e">
        <f t="shared" si="2"/>
        <v>#DIV/0!</v>
      </c>
      <c r="H53" s="4"/>
      <c r="I53" s="4"/>
      <c r="J53" s="4"/>
      <c r="K53" s="4"/>
      <c r="L53" s="43"/>
      <c r="M53" s="6"/>
      <c r="N53" s="6"/>
      <c r="O53" s="6"/>
      <c r="P53" s="6"/>
      <c r="Q53" s="6"/>
      <c r="R53" s="6"/>
      <c r="S53" s="6"/>
      <c r="T53" s="6"/>
      <c r="U53" s="6"/>
      <c r="V53" s="21"/>
      <c r="W53" s="21"/>
      <c r="X53" s="10"/>
      <c r="Y53" s="10"/>
      <c r="Z53" s="19"/>
      <c r="AA53" s="19"/>
      <c r="AB53" s="25"/>
      <c r="AC53" s="19"/>
      <c r="AD53" s="19"/>
      <c r="AE53" s="22"/>
      <c r="AF53" s="23"/>
      <c r="AG53" s="23"/>
      <c r="AH53" s="23"/>
      <c r="AI53" s="23"/>
      <c r="AJ53" s="10"/>
      <c r="AK53" s="8"/>
      <c r="AL53" s="8"/>
      <c r="AM53" s="9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9"/>
    </row>
    <row r="54" spans="2:52" s="20" customFormat="1" x14ac:dyDescent="0.3">
      <c r="B54" s="27"/>
      <c r="C54" s="4"/>
      <c r="D54" s="4"/>
      <c r="E54" s="4"/>
      <c r="F54" s="4"/>
      <c r="G54" s="46" t="e">
        <f t="shared" si="2"/>
        <v>#DIV/0!</v>
      </c>
      <c r="H54" s="4"/>
      <c r="I54" s="4"/>
      <c r="J54" s="4"/>
      <c r="K54" s="4"/>
      <c r="L54" s="43"/>
      <c r="M54" s="6"/>
      <c r="N54" s="6"/>
      <c r="O54" s="6"/>
      <c r="P54" s="6"/>
      <c r="Q54" s="6"/>
      <c r="R54" s="6"/>
      <c r="S54" s="6"/>
      <c r="T54" s="6"/>
      <c r="U54" s="6"/>
      <c r="V54" s="21"/>
      <c r="W54" s="21"/>
      <c r="X54" s="10"/>
      <c r="Y54" s="10"/>
      <c r="Z54" s="19"/>
      <c r="AA54" s="19"/>
      <c r="AB54" s="25"/>
      <c r="AC54" s="19"/>
      <c r="AD54" s="19"/>
      <c r="AE54" s="22"/>
      <c r="AF54" s="23"/>
      <c r="AG54" s="23"/>
      <c r="AH54" s="23"/>
      <c r="AI54" s="23"/>
      <c r="AJ54" s="10"/>
      <c r="AK54" s="8"/>
      <c r="AL54" s="8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9"/>
    </row>
    <row r="55" spans="2:52" s="20" customFormat="1" x14ac:dyDescent="0.3">
      <c r="B55" s="27"/>
      <c r="C55" s="4"/>
      <c r="D55" s="4"/>
      <c r="E55" s="4"/>
      <c r="F55" s="4"/>
      <c r="G55" s="46" t="e">
        <f t="shared" si="2"/>
        <v>#DIV/0!</v>
      </c>
      <c r="H55" s="4"/>
      <c r="I55" s="4"/>
      <c r="J55" s="4"/>
      <c r="K55" s="4"/>
      <c r="L55" s="43"/>
      <c r="M55" s="6"/>
      <c r="N55" s="6"/>
      <c r="O55" s="6"/>
      <c r="P55" s="6"/>
      <c r="Q55" s="6"/>
      <c r="R55" s="6"/>
      <c r="S55" s="6"/>
      <c r="T55" s="6"/>
      <c r="U55" s="6"/>
      <c r="V55" s="21"/>
      <c r="W55" s="21"/>
      <c r="X55" s="10"/>
      <c r="Y55" s="10"/>
      <c r="Z55" s="19"/>
      <c r="AA55" s="19"/>
      <c r="AB55" s="25"/>
      <c r="AC55" s="19"/>
      <c r="AD55" s="19"/>
      <c r="AE55" s="22"/>
      <c r="AF55" s="23"/>
      <c r="AG55" s="23"/>
      <c r="AH55" s="23"/>
      <c r="AI55" s="23"/>
      <c r="AJ55" s="10"/>
      <c r="AK55" s="8"/>
      <c r="AL55" s="8"/>
      <c r="AM55" s="9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9"/>
    </row>
    <row r="56" spans="2:52" s="20" customFormat="1" x14ac:dyDescent="0.3">
      <c r="B56" s="27"/>
      <c r="C56" s="4"/>
      <c r="D56" s="4"/>
      <c r="E56" s="4"/>
      <c r="F56" s="4"/>
      <c r="G56" s="46" t="e">
        <f t="shared" si="2"/>
        <v>#DIV/0!</v>
      </c>
      <c r="H56" s="4"/>
      <c r="I56" s="4"/>
      <c r="J56" s="4"/>
      <c r="K56" s="4"/>
      <c r="L56" s="43"/>
      <c r="M56" s="6"/>
      <c r="N56" s="6"/>
      <c r="O56" s="6"/>
      <c r="P56" s="6"/>
      <c r="Q56" s="6"/>
      <c r="R56" s="6"/>
      <c r="S56" s="6"/>
      <c r="T56" s="6"/>
      <c r="U56" s="6"/>
      <c r="V56" s="21"/>
      <c r="W56" s="21"/>
      <c r="X56" s="10"/>
      <c r="Y56" s="10"/>
      <c r="Z56" s="19"/>
      <c r="AA56" s="19"/>
      <c r="AB56" s="25"/>
      <c r="AC56" s="19"/>
      <c r="AD56" s="19"/>
      <c r="AE56" s="22"/>
      <c r="AF56" s="23"/>
      <c r="AG56" s="23"/>
      <c r="AH56" s="23"/>
      <c r="AI56" s="23"/>
      <c r="AJ56" s="10"/>
      <c r="AK56" s="8"/>
      <c r="AL56" s="8"/>
      <c r="AM56" s="9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9"/>
    </row>
    <row r="57" spans="2:52" s="20" customFormat="1" x14ac:dyDescent="0.3">
      <c r="B57" s="27"/>
      <c r="C57" s="4"/>
      <c r="D57" s="4"/>
      <c r="E57" s="4"/>
      <c r="F57" s="4"/>
      <c r="G57" s="46" t="e">
        <f t="shared" si="2"/>
        <v>#DIV/0!</v>
      </c>
      <c r="H57" s="4"/>
      <c r="I57" s="4"/>
      <c r="J57" s="4"/>
      <c r="K57" s="4"/>
      <c r="L57" s="43"/>
      <c r="M57" s="6"/>
      <c r="N57" s="6"/>
      <c r="O57" s="6"/>
      <c r="P57" s="6"/>
      <c r="Q57" s="6"/>
      <c r="R57" s="6"/>
      <c r="S57" s="6"/>
      <c r="T57" s="6"/>
      <c r="U57" s="6"/>
      <c r="V57" s="21"/>
      <c r="W57" s="21"/>
      <c r="X57" s="10"/>
      <c r="Y57" s="10"/>
      <c r="Z57" s="19"/>
      <c r="AA57" s="19"/>
      <c r="AB57" s="25"/>
      <c r="AC57" s="19"/>
      <c r="AD57" s="19"/>
      <c r="AE57" s="22"/>
      <c r="AF57" s="23"/>
      <c r="AG57" s="23"/>
      <c r="AH57" s="23"/>
      <c r="AI57" s="23"/>
      <c r="AJ57" s="10"/>
      <c r="AK57" s="8"/>
      <c r="AL57" s="8"/>
      <c r="AM57" s="9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9"/>
    </row>
    <row r="58" spans="2:52" s="20" customFormat="1" x14ac:dyDescent="0.3">
      <c r="B58" s="27"/>
      <c r="C58" s="4"/>
      <c r="D58" s="4"/>
      <c r="E58" s="4"/>
      <c r="F58" s="4"/>
      <c r="G58" s="46" t="e">
        <f t="shared" si="2"/>
        <v>#DIV/0!</v>
      </c>
      <c r="H58" s="4"/>
      <c r="I58" s="4"/>
      <c r="J58" s="4"/>
      <c r="K58" s="4"/>
      <c r="L58" s="43"/>
      <c r="M58" s="6"/>
      <c r="N58" s="6"/>
      <c r="O58" s="6"/>
      <c r="P58" s="6"/>
      <c r="Q58" s="6"/>
      <c r="R58" s="6"/>
      <c r="S58" s="6"/>
      <c r="T58" s="6"/>
      <c r="U58" s="6"/>
      <c r="V58" s="21"/>
      <c r="W58" s="21"/>
      <c r="X58" s="10"/>
      <c r="Y58" s="10"/>
      <c r="Z58" s="19"/>
      <c r="AA58" s="19"/>
      <c r="AB58" s="25"/>
      <c r="AC58" s="19"/>
      <c r="AD58" s="19"/>
      <c r="AE58" s="22"/>
      <c r="AF58" s="23"/>
      <c r="AG58" s="23"/>
      <c r="AH58" s="23"/>
      <c r="AI58" s="23"/>
      <c r="AJ58" s="10"/>
      <c r="AK58" s="8"/>
      <c r="AL58" s="8"/>
      <c r="AM58" s="9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9"/>
    </row>
    <row r="59" spans="2:52" s="20" customFormat="1" x14ac:dyDescent="0.3">
      <c r="B59" s="27"/>
      <c r="C59" s="4"/>
      <c r="D59" s="4"/>
      <c r="E59" s="4"/>
      <c r="F59" s="4"/>
      <c r="G59" s="46" t="e">
        <f t="shared" si="2"/>
        <v>#DIV/0!</v>
      </c>
      <c r="H59" s="4"/>
      <c r="I59" s="4"/>
      <c r="J59" s="4"/>
      <c r="K59" s="4"/>
      <c r="L59" s="43"/>
      <c r="M59" s="6"/>
      <c r="N59" s="6"/>
      <c r="O59" s="6"/>
      <c r="P59" s="6"/>
      <c r="Q59" s="6"/>
      <c r="R59" s="6"/>
      <c r="S59" s="6"/>
      <c r="T59" s="6"/>
      <c r="U59" s="6"/>
      <c r="V59" s="21"/>
      <c r="W59" s="21"/>
      <c r="X59" s="10"/>
      <c r="Y59" s="10"/>
      <c r="Z59" s="19"/>
      <c r="AA59" s="19"/>
      <c r="AB59" s="25"/>
      <c r="AC59" s="19"/>
      <c r="AD59" s="19"/>
      <c r="AE59" s="22"/>
      <c r="AF59" s="23"/>
      <c r="AG59" s="23"/>
      <c r="AH59" s="23"/>
      <c r="AI59" s="23"/>
      <c r="AJ59" s="10"/>
      <c r="AK59" s="8"/>
      <c r="AL59" s="8"/>
      <c r="AM59" s="9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9"/>
    </row>
    <row r="60" spans="2:52" s="20" customFormat="1" x14ac:dyDescent="0.3">
      <c r="B60" s="27"/>
      <c r="C60" s="4"/>
      <c r="D60" s="4"/>
      <c r="E60" s="4"/>
      <c r="F60" s="4"/>
      <c r="G60" s="46" t="e">
        <f t="shared" si="2"/>
        <v>#DIV/0!</v>
      </c>
      <c r="H60" s="4"/>
      <c r="I60" s="4"/>
      <c r="J60" s="4"/>
      <c r="K60" s="4"/>
      <c r="L60" s="43"/>
      <c r="M60" s="6"/>
      <c r="N60" s="6"/>
      <c r="O60" s="6"/>
      <c r="P60" s="6"/>
      <c r="Q60" s="6"/>
      <c r="R60" s="6"/>
      <c r="S60" s="6"/>
      <c r="T60" s="6"/>
      <c r="U60" s="6"/>
      <c r="V60" s="21"/>
      <c r="W60" s="21"/>
      <c r="X60" s="10"/>
      <c r="Y60" s="10"/>
      <c r="Z60" s="19"/>
      <c r="AA60" s="19"/>
      <c r="AB60" s="25"/>
      <c r="AC60" s="19"/>
      <c r="AD60" s="19"/>
      <c r="AE60" s="22"/>
      <c r="AF60" s="23"/>
      <c r="AG60" s="23"/>
      <c r="AH60" s="23"/>
      <c r="AI60" s="23"/>
      <c r="AJ60" s="10"/>
      <c r="AK60" s="8"/>
      <c r="AL60" s="8"/>
      <c r="AM60" s="9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9"/>
    </row>
    <row r="61" spans="2:52" s="20" customFormat="1" x14ac:dyDescent="0.3">
      <c r="B61" s="27"/>
      <c r="C61" s="4"/>
      <c r="D61" s="4"/>
      <c r="E61" s="4"/>
      <c r="F61" s="4"/>
      <c r="G61" s="46" t="e">
        <f t="shared" si="2"/>
        <v>#DIV/0!</v>
      </c>
      <c r="H61" s="4"/>
      <c r="I61" s="4"/>
      <c r="J61" s="4"/>
      <c r="K61" s="4"/>
      <c r="L61" s="43"/>
      <c r="M61" s="6"/>
      <c r="N61" s="6"/>
      <c r="O61" s="6"/>
      <c r="P61" s="6"/>
      <c r="Q61" s="6"/>
      <c r="R61" s="6"/>
      <c r="S61" s="6"/>
      <c r="T61" s="6"/>
      <c r="U61" s="6"/>
      <c r="V61" s="21"/>
      <c r="W61" s="21"/>
      <c r="X61" s="10"/>
      <c r="Y61" s="10"/>
      <c r="Z61" s="19"/>
      <c r="AA61" s="19"/>
      <c r="AB61" s="25"/>
      <c r="AC61" s="19"/>
      <c r="AD61" s="19"/>
      <c r="AE61" s="22"/>
      <c r="AF61" s="23"/>
      <c r="AG61" s="23"/>
      <c r="AH61" s="23"/>
      <c r="AI61" s="23"/>
      <c r="AJ61" s="10"/>
      <c r="AK61" s="8"/>
      <c r="AL61" s="8"/>
      <c r="AM61" s="9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9"/>
    </row>
    <row r="62" spans="2:52" s="20" customFormat="1" x14ac:dyDescent="0.3">
      <c r="B62" s="27"/>
      <c r="C62" s="4"/>
      <c r="D62" s="4"/>
      <c r="E62" s="4"/>
      <c r="F62" s="4"/>
      <c r="G62" s="4"/>
      <c r="H62" s="4"/>
      <c r="I62" s="4"/>
      <c r="J62" s="4"/>
      <c r="K62" s="4"/>
      <c r="L62" s="6"/>
      <c r="M62" s="6"/>
      <c r="N62" s="6"/>
      <c r="O62" s="6"/>
      <c r="P62" s="6"/>
      <c r="Q62" s="6"/>
      <c r="R62" s="6"/>
      <c r="S62" s="6"/>
      <c r="T62" s="6"/>
      <c r="U62" s="6"/>
      <c r="V62" s="21"/>
      <c r="W62" s="21"/>
      <c r="X62" s="19"/>
      <c r="Y62" s="19"/>
      <c r="Z62" s="19"/>
      <c r="AA62" s="19"/>
      <c r="AB62" s="19"/>
      <c r="AC62" s="19"/>
      <c r="AD62" s="19"/>
      <c r="AE62" s="19"/>
      <c r="AF62" s="23"/>
      <c r="AG62" s="23"/>
      <c r="AH62" s="23"/>
      <c r="AI62" s="23"/>
      <c r="AJ62" s="10"/>
      <c r="AK62" s="8"/>
      <c r="AL62" s="8"/>
      <c r="AM62" s="9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9"/>
    </row>
    <row r="63" spans="2:52" x14ac:dyDescent="0.3">
      <c r="B63" s="26"/>
      <c r="C63" s="4"/>
      <c r="D63" s="4"/>
      <c r="E63" s="4"/>
      <c r="F63" s="4"/>
      <c r="G63" s="4"/>
      <c r="H63" s="4"/>
      <c r="I63" s="4"/>
      <c r="J63" s="4"/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21"/>
      <c r="W63" s="21"/>
      <c r="X63" s="19"/>
      <c r="Y63" s="19"/>
      <c r="Z63" s="19"/>
      <c r="AA63" s="19"/>
      <c r="AB63" s="19"/>
      <c r="AC63" s="19"/>
      <c r="AD63" s="19"/>
      <c r="AE63" s="19"/>
      <c r="AF63" s="23"/>
      <c r="AG63" s="23"/>
      <c r="AH63" s="23"/>
      <c r="AI63" s="23"/>
      <c r="AJ63" s="19"/>
      <c r="AK63" s="8"/>
      <c r="AL63" s="8"/>
      <c r="AM63" s="9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9"/>
    </row>
    <row r="64" spans="2:52" x14ac:dyDescent="0.3">
      <c r="B64" s="26"/>
      <c r="C64" s="4"/>
      <c r="D64" s="4"/>
      <c r="E64" s="4"/>
      <c r="F64" s="4"/>
      <c r="G64" s="4"/>
      <c r="H64" s="4"/>
      <c r="I64" s="4"/>
      <c r="J64" s="4"/>
      <c r="K64" s="4"/>
      <c r="L64" s="6"/>
      <c r="M64" s="6"/>
      <c r="N64" s="6"/>
      <c r="O64" s="6"/>
      <c r="P64" s="6"/>
      <c r="Q64" s="6"/>
      <c r="R64" s="6"/>
      <c r="S64" s="6"/>
      <c r="T64" s="6"/>
      <c r="U64" s="6"/>
      <c r="V64" s="21"/>
      <c r="W64" s="21"/>
      <c r="X64" s="19"/>
      <c r="Y64" s="19"/>
      <c r="Z64" s="19"/>
      <c r="AA64" s="19"/>
      <c r="AB64" s="19"/>
      <c r="AC64" s="19"/>
      <c r="AD64" s="19"/>
      <c r="AE64" s="19"/>
      <c r="AF64" s="23"/>
      <c r="AG64" s="23"/>
      <c r="AH64" s="23"/>
      <c r="AI64" s="23"/>
      <c r="AJ64" s="19"/>
      <c r="AK64" s="8"/>
      <c r="AL64" s="8"/>
      <c r="AM64" s="9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9"/>
    </row>
    <row r="65" spans="2:52" x14ac:dyDescent="0.3">
      <c r="B65" s="26"/>
      <c r="C65" s="4"/>
      <c r="D65" s="4"/>
      <c r="E65" s="4"/>
      <c r="F65" s="4"/>
      <c r="G65" s="4"/>
      <c r="H65" s="4"/>
      <c r="I65" s="4"/>
      <c r="J65" s="4"/>
      <c r="K65" s="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11"/>
      <c r="Y65" s="11"/>
      <c r="Z65" s="10"/>
      <c r="AA65" s="10"/>
      <c r="AB65" s="10"/>
      <c r="AC65" s="10"/>
      <c r="AD65" s="10"/>
      <c r="AE65" s="22"/>
      <c r="AF65" s="24"/>
      <c r="AG65" s="24"/>
      <c r="AH65" s="24"/>
      <c r="AI65" s="24"/>
      <c r="AJ65" s="24"/>
      <c r="AK65" s="8"/>
      <c r="AL65" s="8"/>
      <c r="AM65" s="9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9"/>
    </row>
    <row r="66" spans="2:52" x14ac:dyDescent="0.3">
      <c r="B66" s="26"/>
      <c r="C66" s="4"/>
      <c r="D66" s="4"/>
      <c r="E66" s="4"/>
      <c r="F66" s="4"/>
      <c r="G66" s="4"/>
      <c r="H66" s="4"/>
      <c r="I66" s="4"/>
      <c r="J66" s="4"/>
      <c r="K66" s="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8"/>
      <c r="AL66" s="8"/>
      <c r="AM66" s="9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9"/>
    </row>
    <row r="67" spans="2:52" x14ac:dyDescent="0.3">
      <c r="B67" s="26"/>
      <c r="C67" s="4"/>
      <c r="D67" s="4"/>
      <c r="E67" s="4"/>
      <c r="F67" s="4"/>
      <c r="G67" s="4"/>
      <c r="H67" s="4"/>
      <c r="I67" s="4"/>
      <c r="J67" s="4"/>
      <c r="K67" s="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8"/>
      <c r="AL67" s="8"/>
      <c r="AM67" s="9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9"/>
    </row>
    <row r="68" spans="2:52" x14ac:dyDescent="0.3">
      <c r="B68" s="26"/>
      <c r="C68" s="4"/>
      <c r="D68" s="4"/>
      <c r="E68" s="4"/>
      <c r="F68" s="4"/>
      <c r="G68" s="4"/>
      <c r="H68" s="4"/>
      <c r="I68" s="4"/>
      <c r="J68" s="4"/>
      <c r="K68" s="4"/>
      <c r="L68" s="6"/>
      <c r="M68" s="6"/>
      <c r="N68" s="6"/>
      <c r="O68" s="6"/>
      <c r="P68" s="6"/>
      <c r="Q68" s="6"/>
      <c r="R68" s="6"/>
      <c r="S68" s="6"/>
      <c r="T68" s="6"/>
      <c r="U68" s="15"/>
      <c r="V68" s="6"/>
      <c r="W68" s="6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8"/>
      <c r="AL68" s="8"/>
      <c r="AM68" s="9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9"/>
    </row>
    <row r="69" spans="2:52" x14ac:dyDescent="0.3">
      <c r="B69" s="26"/>
      <c r="C69" s="4"/>
      <c r="D69" s="4"/>
      <c r="E69" s="4"/>
      <c r="F69" s="4"/>
      <c r="G69" s="4"/>
      <c r="H69" s="4"/>
      <c r="I69" s="4"/>
      <c r="J69" s="4"/>
      <c r="K69" s="4"/>
      <c r="L69" s="6"/>
      <c r="M69" s="6"/>
      <c r="N69" s="6"/>
      <c r="O69" s="6"/>
      <c r="P69" s="6"/>
      <c r="Q69" s="6"/>
      <c r="R69" s="12"/>
      <c r="S69" s="6"/>
      <c r="T69" s="6"/>
      <c r="U69" s="15"/>
      <c r="V69" s="6"/>
      <c r="W69" s="6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8"/>
      <c r="AL69" s="8"/>
      <c r="AM69" s="9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9"/>
    </row>
    <row r="70" spans="2:52" x14ac:dyDescent="0.3">
      <c r="B70" s="26"/>
      <c r="C70" s="4"/>
      <c r="D70" s="4"/>
      <c r="E70" s="4"/>
      <c r="F70" s="4"/>
      <c r="G70" s="4"/>
      <c r="H70" s="4"/>
      <c r="I70" s="4"/>
      <c r="J70" s="4"/>
      <c r="K70" s="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8"/>
      <c r="AL70" s="8"/>
      <c r="AM70" s="9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9"/>
    </row>
    <row r="71" spans="2:52" x14ac:dyDescent="0.3">
      <c r="B71" s="26"/>
      <c r="C71" s="4"/>
      <c r="D71" s="4"/>
      <c r="E71" s="4"/>
      <c r="F71" s="4"/>
      <c r="G71" s="4"/>
      <c r="H71" s="4"/>
      <c r="I71" s="4"/>
      <c r="J71" s="4"/>
      <c r="K71" s="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1"/>
      <c r="Y71" s="11"/>
      <c r="Z71" s="10"/>
      <c r="AA71" s="10"/>
      <c r="AB71" s="10"/>
      <c r="AC71" s="10"/>
      <c r="AD71" s="10"/>
      <c r="AE71" s="22"/>
      <c r="AF71" s="24"/>
      <c r="AG71" s="24"/>
      <c r="AH71" s="24"/>
      <c r="AI71" s="24"/>
      <c r="AJ71" s="24"/>
      <c r="AK71" s="8"/>
      <c r="AL71" s="8"/>
      <c r="AM71" s="9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9"/>
    </row>
    <row r="72" spans="2:52" x14ac:dyDescent="0.3">
      <c r="B72" s="26"/>
      <c r="C72" s="4"/>
      <c r="D72" s="4"/>
      <c r="E72" s="4"/>
      <c r="F72" s="4"/>
      <c r="G72" s="4"/>
      <c r="H72" s="4"/>
      <c r="I72" s="4"/>
      <c r="J72" s="4"/>
      <c r="K72" s="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8"/>
      <c r="AL72" s="8"/>
      <c r="AM72" s="9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9"/>
    </row>
    <row r="73" spans="2:52" x14ac:dyDescent="0.3">
      <c r="B73" s="26"/>
      <c r="C73" s="4"/>
      <c r="D73" s="4"/>
      <c r="E73" s="4"/>
      <c r="F73" s="4"/>
      <c r="G73" s="4"/>
      <c r="H73" s="4"/>
      <c r="I73" s="4"/>
      <c r="J73" s="4"/>
      <c r="K73" s="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8"/>
      <c r="AL73" s="8"/>
      <c r="AM73" s="9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9"/>
    </row>
    <row r="74" spans="2:52" x14ac:dyDescent="0.3">
      <c r="B74" s="26"/>
      <c r="C74" s="4"/>
      <c r="D74" s="4"/>
      <c r="E74" s="4"/>
      <c r="F74" s="4"/>
      <c r="G74" s="4"/>
      <c r="H74" s="4"/>
      <c r="I74" s="4"/>
      <c r="J74" s="4"/>
      <c r="K74" s="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8"/>
      <c r="AL74" s="8"/>
      <c r="AM74" s="9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9"/>
    </row>
    <row r="75" spans="2:52" x14ac:dyDescent="0.3">
      <c r="B75" s="26"/>
      <c r="C75" s="4"/>
      <c r="D75" s="4"/>
      <c r="E75" s="4"/>
      <c r="F75" s="4"/>
      <c r="G75" s="4"/>
      <c r="H75" s="4"/>
      <c r="I75" s="4"/>
      <c r="J75" s="4"/>
      <c r="K75" s="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8"/>
      <c r="AL75" s="8"/>
      <c r="AM75" s="9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9"/>
    </row>
    <row r="76" spans="2:52" x14ac:dyDescent="0.3">
      <c r="B76" s="26"/>
      <c r="C76" s="4"/>
      <c r="D76" s="4"/>
      <c r="E76" s="4"/>
      <c r="F76" s="4"/>
      <c r="G76" s="4"/>
      <c r="H76" s="4"/>
      <c r="I76" s="4"/>
      <c r="J76" s="4"/>
      <c r="K76" s="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8"/>
      <c r="AL76" s="8"/>
      <c r="AM76" s="9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9"/>
    </row>
    <row r="77" spans="2:52" x14ac:dyDescent="0.3">
      <c r="B77" s="26"/>
      <c r="C77" s="4"/>
      <c r="D77" s="4"/>
      <c r="E77" s="4"/>
      <c r="F77" s="4"/>
      <c r="G77" s="4"/>
      <c r="H77" s="4"/>
      <c r="I77" s="4"/>
      <c r="J77" s="4"/>
      <c r="K77" s="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8"/>
      <c r="AL77" s="8"/>
      <c r="AM77" s="9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9"/>
    </row>
    <row r="78" spans="2:52" x14ac:dyDescent="0.3">
      <c r="B78" s="26"/>
      <c r="C78" s="4"/>
      <c r="D78" s="4"/>
      <c r="E78" s="4"/>
      <c r="F78" s="4"/>
      <c r="G78" s="4"/>
      <c r="H78" s="4"/>
      <c r="I78" s="4"/>
      <c r="J78" s="4"/>
      <c r="K78" s="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8"/>
      <c r="AL78" s="8"/>
      <c r="AM78" s="9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9"/>
    </row>
    <row r="79" spans="2:52" x14ac:dyDescent="0.3">
      <c r="B79" s="26"/>
      <c r="C79" s="4"/>
      <c r="D79" s="4"/>
      <c r="E79" s="4"/>
      <c r="F79" s="4"/>
      <c r="G79" s="4"/>
      <c r="H79" s="4"/>
      <c r="I79" s="4"/>
      <c r="J79" s="4"/>
      <c r="K79" s="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8"/>
      <c r="AL79" s="8"/>
      <c r="AM79" s="9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9"/>
    </row>
    <row r="80" spans="2:52" x14ac:dyDescent="0.3">
      <c r="B80" s="26"/>
      <c r="C80" s="4"/>
      <c r="D80" s="4"/>
      <c r="E80" s="4"/>
      <c r="F80" s="4"/>
      <c r="G80" s="4"/>
      <c r="H80" s="4"/>
      <c r="I80" s="4"/>
      <c r="J80" s="4"/>
      <c r="K80" s="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8"/>
      <c r="AL80" s="8"/>
      <c r="AM80" s="9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9"/>
    </row>
    <row r="105" spans="1:1" x14ac:dyDescent="0.3">
      <c r="A105">
        <v>21</v>
      </c>
    </row>
  </sheetData>
  <mergeCells count="4">
    <mergeCell ref="C5:K5"/>
    <mergeCell ref="L5:U5"/>
    <mergeCell ref="X5:AE5"/>
    <mergeCell ref="AK5:AL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Fit_Tests adjusted</vt:lpstr>
      <vt:lpstr>Misc_Fit_Tests</vt:lpstr>
      <vt:lpstr>Info</vt:lpstr>
      <vt:lpstr>Fit_Tests 1</vt:lpstr>
      <vt:lpstr>Fit_Tests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ZiXuan Xiao</cp:lastModifiedBy>
  <cp:revision/>
  <dcterms:created xsi:type="dcterms:W3CDTF">2020-05-06T17:56:34Z</dcterms:created>
  <dcterms:modified xsi:type="dcterms:W3CDTF">2020-07-03T19:24:28Z</dcterms:modified>
  <cp:category/>
  <cp:contentStatus/>
</cp:coreProperties>
</file>