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 firstSheet="5" activeTab="14"/>
  </bookViews>
  <sheets>
    <sheet name="Статистика по командам" sheetId="1" r:id="rId1"/>
    <sheet name="asd" sheetId="4" state="hidden" r:id="rId2"/>
    <sheet name="2016" sheetId="8" r:id="rId3"/>
    <sheet name="2016new" sheetId="15" r:id="rId4"/>
    <sheet name="2017" sheetId="10" r:id="rId5"/>
    <sheet name="2017new" sheetId="16" r:id="rId6"/>
    <sheet name="2018" sheetId="11" r:id="rId7"/>
    <sheet name="2018new" sheetId="17" r:id="rId8"/>
    <sheet name="2019" sheetId="12" r:id="rId9"/>
    <sheet name="2019new" sheetId="18" r:id="rId10"/>
    <sheet name="2020" sheetId="13" r:id="rId11"/>
    <sheet name="2020new" sheetId="19" r:id="rId12"/>
    <sheet name="2021" sheetId="14" r:id="rId13"/>
    <sheet name="2021new" sheetId="20" r:id="rId14"/>
    <sheet name="final" sheetId="21" r:id="rId15"/>
    <sheet name="finalnew" sheetId="22" r:id="rId16"/>
    <sheet name="swot-анализ" sheetId="24" r:id="rId17"/>
    <sheet name="слабые_сильные" sheetId="25" r:id="rId18"/>
  </sheets>
  <calcPr calcId="152511"/>
</workbook>
</file>

<file path=xl/calcChain.xml><?xml version="1.0" encoding="utf-8"?>
<calcChain xmlns="http://schemas.openxmlformats.org/spreadsheetml/2006/main">
  <c r="K30" i="25" l="1"/>
  <c r="K29" i="25"/>
  <c r="K28" i="25"/>
  <c r="K27" i="25"/>
  <c r="K26" i="25"/>
  <c r="K25" i="25"/>
  <c r="K24" i="25"/>
  <c r="K21" i="25"/>
  <c r="K20" i="25"/>
  <c r="K19" i="25"/>
  <c r="K18" i="25"/>
  <c r="K17" i="25"/>
  <c r="K16" i="25"/>
  <c r="K9" i="25"/>
  <c r="K10" i="25"/>
  <c r="K11" i="25"/>
  <c r="K12" i="25"/>
  <c r="K13" i="25"/>
  <c r="K8" i="25"/>
  <c r="K31" i="25" l="1"/>
  <c r="L29" i="25" s="1"/>
  <c r="K22" i="25"/>
  <c r="L18" i="25" s="1"/>
  <c r="K14" i="25"/>
  <c r="S61" i="21"/>
  <c r="R61" i="21"/>
  <c r="T61" i="21" s="1"/>
  <c r="T60" i="21"/>
  <c r="S60" i="21"/>
  <c r="R60" i="21"/>
  <c r="S59" i="21"/>
  <c r="T59" i="21" s="1"/>
  <c r="R59" i="21"/>
  <c r="S58" i="21"/>
  <c r="R58" i="21"/>
  <c r="T58" i="21" s="1"/>
  <c r="S57" i="21"/>
  <c r="R57" i="21"/>
  <c r="T57" i="21" s="1"/>
  <c r="T56" i="21"/>
  <c r="S56" i="21"/>
  <c r="R56" i="21"/>
  <c r="S55" i="21"/>
  <c r="T55" i="21" s="1"/>
  <c r="R55" i="21"/>
  <c r="S54" i="21"/>
  <c r="R54" i="21"/>
  <c r="T54" i="21" s="1"/>
  <c r="S53" i="21"/>
  <c r="R53" i="21"/>
  <c r="T53" i="21" s="1"/>
  <c r="T52" i="21"/>
  <c r="S52" i="21"/>
  <c r="R52" i="21"/>
  <c r="S51" i="21"/>
  <c r="R51" i="21"/>
  <c r="T51" i="21" s="1"/>
  <c r="T50" i="21"/>
  <c r="S50" i="21"/>
  <c r="R50" i="21"/>
  <c r="S49" i="21"/>
  <c r="T49" i="21" s="1"/>
  <c r="R49" i="21"/>
  <c r="S48" i="21"/>
  <c r="R48" i="21"/>
  <c r="T48" i="21" s="1"/>
  <c r="S47" i="21"/>
  <c r="R47" i="21"/>
  <c r="T47" i="21" s="1"/>
  <c r="T46" i="21"/>
  <c r="S46" i="21"/>
  <c r="R46" i="21"/>
  <c r="S45" i="21"/>
  <c r="T45" i="21" s="1"/>
  <c r="R45" i="21"/>
  <c r="S44" i="21"/>
  <c r="R44" i="21"/>
  <c r="T44" i="21" s="1"/>
  <c r="S43" i="21"/>
  <c r="R43" i="21"/>
  <c r="T43" i="21" s="1"/>
  <c r="T42" i="21"/>
  <c r="S42" i="21"/>
  <c r="R42" i="21"/>
  <c r="S41" i="21"/>
  <c r="R41" i="21"/>
  <c r="T41" i="21" s="1"/>
  <c r="T40" i="21"/>
  <c r="S40" i="21"/>
  <c r="R40" i="21"/>
  <c r="S39" i="21"/>
  <c r="R39" i="21"/>
  <c r="T39" i="21" s="1"/>
  <c r="S38" i="21"/>
  <c r="R38" i="21"/>
  <c r="T38" i="21" s="1"/>
  <c r="S37" i="21"/>
  <c r="R37" i="21"/>
  <c r="T37" i="21" s="1"/>
  <c r="T36" i="21"/>
  <c r="S36" i="21"/>
  <c r="R36" i="21"/>
  <c r="S35" i="21"/>
  <c r="R35" i="21"/>
  <c r="T35" i="21" s="1"/>
  <c r="S34" i="21"/>
  <c r="R34" i="21"/>
  <c r="T34" i="21" s="1"/>
  <c r="S33" i="21"/>
  <c r="R33" i="21"/>
  <c r="T33" i="21" s="1"/>
  <c r="T32" i="21"/>
  <c r="S32" i="21"/>
  <c r="R32" i="21"/>
  <c r="S31" i="21"/>
  <c r="R31" i="21"/>
  <c r="T31" i="21" s="1"/>
  <c r="T30" i="21"/>
  <c r="S30" i="21"/>
  <c r="R30" i="21"/>
  <c r="S29" i="21"/>
  <c r="R29" i="21"/>
  <c r="T29" i="21" s="1"/>
  <c r="S28" i="21"/>
  <c r="R28" i="21"/>
  <c r="T28" i="21" s="1"/>
  <c r="S27" i="21"/>
  <c r="R27" i="21"/>
  <c r="T27" i="21" s="1"/>
  <c r="T26" i="21"/>
  <c r="S26" i="21"/>
  <c r="R26" i="21"/>
  <c r="S25" i="21"/>
  <c r="T25" i="21" s="1"/>
  <c r="R25" i="21"/>
  <c r="S24" i="21"/>
  <c r="R24" i="21"/>
  <c r="T24" i="21" s="1"/>
  <c r="S23" i="21"/>
  <c r="R23" i="21"/>
  <c r="T23" i="21" s="1"/>
  <c r="T22" i="21"/>
  <c r="S22" i="21"/>
  <c r="R22" i="21"/>
  <c r="S21" i="21"/>
  <c r="R21" i="21"/>
  <c r="T21" i="21" s="1"/>
  <c r="T20" i="21"/>
  <c r="S20" i="21"/>
  <c r="R20" i="21"/>
  <c r="S19" i="21"/>
  <c r="R19" i="21"/>
  <c r="T19" i="21" s="1"/>
  <c r="S18" i="21"/>
  <c r="R18" i="21"/>
  <c r="T18" i="21" s="1"/>
  <c r="S17" i="21"/>
  <c r="R17" i="21"/>
  <c r="T17" i="21" s="1"/>
  <c r="T16" i="21"/>
  <c r="S16" i="21"/>
  <c r="R16" i="21"/>
  <c r="S15" i="21"/>
  <c r="R15" i="21"/>
  <c r="T15" i="21" s="1"/>
  <c r="S14" i="21"/>
  <c r="R14" i="21"/>
  <c r="T14" i="21" s="1"/>
  <c r="S13" i="21"/>
  <c r="R13" i="21"/>
  <c r="T13" i="21" s="1"/>
  <c r="T12" i="21"/>
  <c r="S12" i="21"/>
  <c r="R12" i="21"/>
  <c r="S11" i="21"/>
  <c r="T11" i="21" s="1"/>
  <c r="R11" i="21"/>
  <c r="S10" i="21"/>
  <c r="R10" i="21"/>
  <c r="T10" i="21" s="1"/>
  <c r="S9" i="21"/>
  <c r="R9" i="21"/>
  <c r="T9" i="21" s="1"/>
  <c r="T8" i="21"/>
  <c r="S8" i="21"/>
  <c r="R8" i="21"/>
  <c r="T7" i="21"/>
  <c r="S7" i="21"/>
  <c r="R7" i="21"/>
  <c r="S6" i="21"/>
  <c r="R6" i="21"/>
  <c r="T6" i="21" s="1"/>
  <c r="S5" i="21"/>
  <c r="R5" i="21"/>
  <c r="T5" i="21" s="1"/>
  <c r="T4" i="21"/>
  <c r="S4" i="21"/>
  <c r="R4" i="21"/>
  <c r="T3" i="21"/>
  <c r="S3" i="21"/>
  <c r="R3" i="21"/>
  <c r="S2" i="21"/>
  <c r="R2" i="21"/>
  <c r="T2" i="21" s="1"/>
  <c r="L26" i="25" l="1"/>
  <c r="L25" i="25"/>
  <c r="L28" i="25"/>
  <c r="L27" i="25"/>
  <c r="L30" i="25"/>
  <c r="L24" i="25"/>
  <c r="L20" i="25"/>
  <c r="L16" i="25"/>
  <c r="L21" i="25"/>
  <c r="L19" i="25"/>
  <c r="L17" i="25"/>
  <c r="L8" i="25"/>
  <c r="L13" i="25"/>
  <c r="L9" i="25"/>
  <c r="L12" i="25"/>
  <c r="L11" i="25"/>
  <c r="L10" i="25"/>
  <c r="S11" i="14"/>
  <c r="R11" i="14"/>
  <c r="T11" i="14" s="1"/>
  <c r="S10" i="14"/>
  <c r="R10" i="14"/>
  <c r="T10" i="14" s="1"/>
  <c r="S9" i="14"/>
  <c r="T9" i="14" s="1"/>
  <c r="R9" i="14"/>
  <c r="S8" i="14"/>
  <c r="R8" i="14"/>
  <c r="S7" i="14"/>
  <c r="R7" i="14"/>
  <c r="T6" i="14"/>
  <c r="S6" i="14"/>
  <c r="R6" i="14"/>
  <c r="S5" i="14"/>
  <c r="R5" i="14"/>
  <c r="S4" i="14"/>
  <c r="R4" i="14"/>
  <c r="T4" i="14" s="1"/>
  <c r="S3" i="14"/>
  <c r="R3" i="14"/>
  <c r="T3" i="14" s="1"/>
  <c r="S2" i="14"/>
  <c r="T2" i="14" s="1"/>
  <c r="R2" i="14"/>
  <c r="S11" i="13"/>
  <c r="R11" i="13"/>
  <c r="S10" i="13"/>
  <c r="R10" i="13"/>
  <c r="T10" i="13" s="1"/>
  <c r="S9" i="13"/>
  <c r="R9" i="13"/>
  <c r="S8" i="13"/>
  <c r="R8" i="13"/>
  <c r="T8" i="13" s="1"/>
  <c r="S7" i="13"/>
  <c r="R7" i="13"/>
  <c r="S6" i="13"/>
  <c r="R6" i="13"/>
  <c r="T6" i="13" s="1"/>
  <c r="S5" i="13"/>
  <c r="R5" i="13"/>
  <c r="T5" i="13" s="1"/>
  <c r="S4" i="13"/>
  <c r="R4" i="13"/>
  <c r="S3" i="13"/>
  <c r="R3" i="13"/>
  <c r="T3" i="13" s="1"/>
  <c r="T2" i="13"/>
  <c r="S2" i="13"/>
  <c r="R2" i="13"/>
  <c r="S11" i="12"/>
  <c r="R11" i="12"/>
  <c r="T11" i="12" s="1"/>
  <c r="S10" i="12"/>
  <c r="R10" i="12"/>
  <c r="T10" i="12" s="1"/>
  <c r="S9" i="12"/>
  <c r="R9" i="12"/>
  <c r="S8" i="12"/>
  <c r="R8" i="12"/>
  <c r="T8" i="12" s="1"/>
  <c r="S7" i="12"/>
  <c r="R7" i="12"/>
  <c r="S6" i="12"/>
  <c r="R6" i="12"/>
  <c r="T6" i="12" s="1"/>
  <c r="S5" i="12"/>
  <c r="R5" i="12"/>
  <c r="T5" i="12" s="1"/>
  <c r="S4" i="12"/>
  <c r="R4" i="12"/>
  <c r="T4" i="12" s="1"/>
  <c r="S3" i="12"/>
  <c r="R3" i="12"/>
  <c r="T3" i="12" s="1"/>
  <c r="S2" i="12"/>
  <c r="T2" i="12" s="1"/>
  <c r="R2" i="12"/>
  <c r="S11" i="11"/>
  <c r="R11" i="11"/>
  <c r="T11" i="11" s="1"/>
  <c r="T10" i="11"/>
  <c r="S10" i="11"/>
  <c r="R10" i="11"/>
  <c r="S9" i="11"/>
  <c r="R9" i="11"/>
  <c r="T9" i="11" s="1"/>
  <c r="S8" i="11"/>
  <c r="R8" i="11"/>
  <c r="T8" i="11" s="1"/>
  <c r="S7" i="11"/>
  <c r="R7" i="11"/>
  <c r="T7" i="11" s="1"/>
  <c r="S6" i="11"/>
  <c r="R6" i="11"/>
  <c r="T6" i="11" s="1"/>
  <c r="S5" i="11"/>
  <c r="T5" i="11" s="1"/>
  <c r="R5" i="11"/>
  <c r="S4" i="11"/>
  <c r="R4" i="11"/>
  <c r="S3" i="11"/>
  <c r="R3" i="11"/>
  <c r="S2" i="11"/>
  <c r="R2" i="11"/>
  <c r="T2" i="11" s="1"/>
  <c r="S11" i="10"/>
  <c r="T11" i="10" s="1"/>
  <c r="R11" i="10"/>
  <c r="S10" i="10"/>
  <c r="R10" i="10"/>
  <c r="T10" i="10" s="1"/>
  <c r="S9" i="10"/>
  <c r="R9" i="10"/>
  <c r="S8" i="10"/>
  <c r="T8" i="10" s="1"/>
  <c r="R8" i="10"/>
  <c r="S7" i="10"/>
  <c r="R7" i="10"/>
  <c r="S6" i="10"/>
  <c r="R6" i="10"/>
  <c r="S5" i="10"/>
  <c r="R5" i="10"/>
  <c r="T5" i="10" s="1"/>
  <c r="T4" i="10"/>
  <c r="S4" i="10"/>
  <c r="R4" i="10"/>
  <c r="S3" i="10"/>
  <c r="R3" i="10"/>
  <c r="S2" i="10"/>
  <c r="R2" i="10"/>
  <c r="T2" i="10" s="1"/>
  <c r="S11" i="8"/>
  <c r="R11" i="8"/>
  <c r="T11" i="8" s="1"/>
  <c r="S10" i="8"/>
  <c r="R10" i="8"/>
  <c r="T10" i="8" s="1"/>
  <c r="S9" i="8"/>
  <c r="R9" i="8"/>
  <c r="S8" i="8"/>
  <c r="R8" i="8"/>
  <c r="T8" i="8" s="1"/>
  <c r="S7" i="8"/>
  <c r="R7" i="8"/>
  <c r="S6" i="8"/>
  <c r="R6" i="8"/>
  <c r="T6" i="8" s="1"/>
  <c r="S5" i="8"/>
  <c r="R5" i="8"/>
  <c r="S4" i="8"/>
  <c r="R4" i="8"/>
  <c r="T4" i="8" s="1"/>
  <c r="S3" i="8"/>
  <c r="R3" i="8"/>
  <c r="S2" i="8"/>
  <c r="R2" i="8"/>
  <c r="T2" i="8" s="1"/>
  <c r="I5" i="4"/>
  <c r="I6" i="4"/>
  <c r="I7" i="4"/>
  <c r="I8" i="4"/>
  <c r="I9" i="4"/>
  <c r="I10" i="4"/>
  <c r="I11" i="4"/>
  <c r="I12" i="4"/>
  <c r="I13" i="4"/>
  <c r="U13" i="4"/>
  <c r="U12" i="4"/>
  <c r="U11" i="4"/>
  <c r="V11" i="4" s="1"/>
  <c r="U9" i="4"/>
  <c r="V9" i="4" s="1"/>
  <c r="U8" i="4"/>
  <c r="U7" i="4"/>
  <c r="V7" i="4" s="1"/>
  <c r="U5" i="4"/>
  <c r="V5" i="4" s="1"/>
  <c r="U6" i="4"/>
  <c r="V6" i="4" s="1"/>
  <c r="U10" i="4"/>
  <c r="V10" i="4" s="1"/>
  <c r="I14" i="4"/>
  <c r="V14" i="4" s="1"/>
  <c r="U14" i="4"/>
  <c r="L31" i="25" l="1"/>
  <c r="L22" i="25"/>
  <c r="L14" i="25"/>
  <c r="T5" i="14"/>
  <c r="T7" i="14"/>
  <c r="T8" i="14"/>
  <c r="T7" i="13"/>
  <c r="T9" i="13"/>
  <c r="T4" i="13"/>
  <c r="T11" i="13"/>
  <c r="T7" i="12"/>
  <c r="T9" i="12"/>
  <c r="T4" i="11"/>
  <c r="T3" i="11"/>
  <c r="T3" i="10"/>
  <c r="T7" i="10"/>
  <c r="T9" i="10"/>
  <c r="T6" i="10"/>
  <c r="T3" i="8"/>
  <c r="T5" i="8"/>
  <c r="T7" i="8"/>
  <c r="T9" i="8"/>
  <c r="V8" i="4"/>
  <c r="V13" i="4"/>
  <c r="V12" i="4"/>
  <c r="U5" i="1"/>
  <c r="U6" i="1"/>
  <c r="U7" i="1"/>
  <c r="U8" i="1"/>
  <c r="U9" i="1"/>
  <c r="U10" i="1"/>
  <c r="U11" i="1"/>
  <c r="U12" i="1"/>
  <c r="U13" i="1"/>
  <c r="R5" i="1"/>
  <c r="R6" i="1"/>
  <c r="R7" i="1"/>
  <c r="R8" i="1"/>
  <c r="R9" i="1"/>
  <c r="R10" i="1"/>
  <c r="R11" i="1"/>
  <c r="R12" i="1"/>
  <c r="R13" i="1"/>
  <c r="O5" i="1"/>
  <c r="O6" i="1"/>
  <c r="O7" i="1"/>
  <c r="O8" i="1"/>
  <c r="O9" i="1"/>
  <c r="O10" i="1"/>
  <c r="O11" i="1"/>
  <c r="O12" i="1"/>
  <c r="O13" i="1"/>
  <c r="O4" i="1"/>
  <c r="L5" i="1"/>
  <c r="L6" i="1"/>
  <c r="L7" i="1"/>
  <c r="L8" i="1"/>
  <c r="L9" i="1"/>
  <c r="L10" i="1"/>
  <c r="L11" i="1"/>
  <c r="L12" i="1"/>
  <c r="L13" i="1"/>
  <c r="L4" i="1"/>
  <c r="I5" i="1"/>
  <c r="I6" i="1"/>
  <c r="I7" i="1"/>
  <c r="I8" i="1"/>
  <c r="I9" i="1"/>
  <c r="I10" i="1"/>
  <c r="I11" i="1"/>
  <c r="I12" i="1"/>
  <c r="I13" i="1"/>
  <c r="F4" i="1"/>
  <c r="F6" i="1"/>
  <c r="F7" i="1"/>
  <c r="F8" i="1"/>
  <c r="F9" i="1"/>
  <c r="F10" i="1"/>
  <c r="F11" i="1"/>
  <c r="F12" i="1"/>
  <c r="F13" i="1"/>
  <c r="U4" i="1"/>
  <c r="R4" i="1"/>
  <c r="I4" i="1"/>
  <c r="F5" i="1"/>
</calcChain>
</file>

<file path=xl/sharedStrings.xml><?xml version="1.0" encoding="utf-8"?>
<sst xmlns="http://schemas.openxmlformats.org/spreadsheetml/2006/main" count="410" uniqueCount="191">
  <si>
    <t>Mersedes</t>
  </si>
  <si>
    <t>Red Bull</t>
  </si>
  <si>
    <t>Ferrari</t>
  </si>
  <si>
    <t>Mclaren</t>
  </si>
  <si>
    <t>Alpine(Renault)</t>
  </si>
  <si>
    <t>Toro Rosso</t>
  </si>
  <si>
    <t>Aston Martin(Racing Point)</t>
  </si>
  <si>
    <t>Alfa Romeo</t>
  </si>
  <si>
    <t>Haas</t>
  </si>
  <si>
    <t>Williams</t>
  </si>
  <si>
    <t>В 2017 году был введен новый регламент, что повлекло за собой большие и непредвиденные затраты</t>
  </si>
  <si>
    <t xml:space="preserve">В 2020 году наблюдались убытки в районе 380 млн $ в связи с эпидемией коронавируса. </t>
  </si>
  <si>
    <t>В 2021 году был введен новый регламент, который ограничивает допустимый бюджет до 145  млн $. Под ограничение не попадают расходы на зарплату гонщиков, маркетинг, юридические расходы, а также то, что FIA считает «деятельностью не в Формуле 1».</t>
  </si>
  <si>
    <t>бюджет, млн. $</t>
  </si>
  <si>
    <t>поступления, млн. $</t>
  </si>
  <si>
    <t>убыток, млн. $</t>
  </si>
  <si>
    <t>от головной компании/главного спонсора, млн. $</t>
  </si>
  <si>
    <t>от продажи материалов и запасных частей и др. продукции, млн. $</t>
  </si>
  <si>
    <t>спонсорство, млн. $</t>
  </si>
  <si>
    <t>призовые выплаты, млн. $</t>
  </si>
  <si>
    <t>бонусы от FIA, млн. $</t>
  </si>
  <si>
    <t>изменение стоимости продукции, находящейся в разработке, млн. $</t>
  </si>
  <si>
    <t>итого, млн. $</t>
  </si>
  <si>
    <t>исследования и развитие,      млн. $</t>
  </si>
  <si>
    <t>затраты на командную одежду, наклейки и составляющие для машин, аэродинамический полигон, млн. $</t>
  </si>
  <si>
    <t>перелеты, обслуживание, ремонт, транспортные сборы, энергетика и телекоммуникация, млн. $</t>
  </si>
  <si>
    <t>аренда недвижимости, автомобилей, предсезонные тесты, млн. $</t>
  </si>
  <si>
    <t>зарплаты сотрудникам + пилотам, млн. $</t>
  </si>
  <si>
    <t>безналичные платежи, млн. $</t>
  </si>
  <si>
    <t>работа на тестах, млн. $</t>
  </si>
  <si>
    <t>работа на Гран При,          млн. $</t>
  </si>
  <si>
    <t>моторы, млн. $</t>
  </si>
  <si>
    <t>корпоративные мероприятия,   млн. $</t>
  </si>
  <si>
    <t>взнос за участие в гонках, другие членские взносы, штрафы и санкции, млн. $</t>
  </si>
  <si>
    <t>прибыль, млн. $</t>
  </si>
  <si>
    <t>классификация</t>
  </si>
  <si>
    <t>количество кубков конструкторов</t>
  </si>
  <si>
    <t>количество чемпионов в команде</t>
  </si>
  <si>
    <t>год основания</t>
  </si>
  <si>
    <t>количество спонсоров</t>
  </si>
  <si>
    <t>среднее место за последние 3 года</t>
  </si>
  <si>
    <t>от головной компании/главного спонсора</t>
  </si>
  <si>
    <t>от продажи материалов и запасных частей и др. продукции</t>
  </si>
  <si>
    <t>спонсорство</t>
  </si>
  <si>
    <t>призовые выплаты</t>
  </si>
  <si>
    <t>бонусы от FIA</t>
  </si>
  <si>
    <t>изменение стоимости продукции, находящейся в разработке</t>
  </si>
  <si>
    <t>исследования и развити</t>
  </si>
  <si>
    <t>затраты на командную одежду, наклейки и составляющие для машин, аэродинамический полигон</t>
  </si>
  <si>
    <t>перелеты, обслуживание, ремонт, транспортные сборы, энергетика и телекоммуникация</t>
  </si>
  <si>
    <t>аренда недвижимости, автомобилей, предсезонные тесты</t>
  </si>
  <si>
    <t>прибыль</t>
  </si>
  <si>
    <t>взнос за участие в гонках, другие членские взносы, штрафы и санкции</t>
  </si>
  <si>
    <t>корпоративные мероприятия</t>
  </si>
  <si>
    <t>моторы</t>
  </si>
  <si>
    <t>работа на Гран При</t>
  </si>
  <si>
    <t>работа на тестах</t>
  </si>
  <si>
    <t>безналичные платежи</t>
  </si>
  <si>
    <t>зарплаты сотрудникам + пилотам</t>
  </si>
  <si>
    <t>итого_поступления</t>
  </si>
  <si>
    <t>итого_затраты</t>
  </si>
  <si>
    <t>main_sponsor</t>
  </si>
  <si>
    <t>sponsorship</t>
  </si>
  <si>
    <t>prize_payouts</t>
  </si>
  <si>
    <t>FIA_bonus</t>
  </si>
  <si>
    <t>change_in_the_value_of_products_under_development</t>
  </si>
  <si>
    <t>research_development</t>
  </si>
  <si>
    <t>clothing_stickers_components_aerodynamic_range</t>
  </si>
  <si>
    <t>flights_maintenance_repairs_transportation_fees_energy_telecommunications</t>
  </si>
  <si>
    <t>salaries</t>
  </si>
  <si>
    <t>work_on_tests</t>
  </si>
  <si>
    <t>work_on_grand_prix</t>
  </si>
  <si>
    <t>motors</t>
  </si>
  <si>
    <t>corporate_events</t>
  </si>
  <si>
    <t>total_receipt</t>
  </si>
  <si>
    <t>total_costs</t>
  </si>
  <si>
    <t>profit</t>
  </si>
  <si>
    <t>classification</t>
  </si>
  <si>
    <t>material_salling</t>
  </si>
  <si>
    <t>rental_of_estate_cars_pre_season_tests</t>
  </si>
  <si>
    <t>non_cash_payments</t>
  </si>
  <si>
    <t>racing_fee_membership_fees_fines_penalties</t>
  </si>
  <si>
    <t>constructors_championship</t>
  </si>
  <si>
    <t>number_of_worldchamp</t>
  </si>
  <si>
    <t>foundation_year</t>
  </si>
  <si>
    <t>number_of_sponsors</t>
  </si>
  <si>
    <t>average_place_in_three_years</t>
  </si>
  <si>
    <t>Возможности</t>
  </si>
  <si>
    <t>Угрозы</t>
  </si>
  <si>
    <t>Описание</t>
  </si>
  <si>
    <t>Сильные стороны</t>
  </si>
  <si>
    <t>Слабые стороны</t>
  </si>
  <si>
    <t>Высокая репутация спонсоров</t>
  </si>
  <si>
    <t>Большой бюджет</t>
  </si>
  <si>
    <t>Много болельщиков</t>
  </si>
  <si>
    <t>Высококвалифицированный персонал</t>
  </si>
  <si>
    <t>Новейшее и современное оборудование</t>
  </si>
  <si>
    <t>Большое стремление показать себя, будучи новичком</t>
  </si>
  <si>
    <t>Отсутствие известных гонщиков</t>
  </si>
  <si>
    <t>Малое количество спонсоров</t>
  </si>
  <si>
    <t>Отсутствие исторического вклада</t>
  </si>
  <si>
    <t>Команда только вступает в спорт</t>
  </si>
  <si>
    <t>Повышенное внимание со стороны соперников</t>
  </si>
  <si>
    <t>Отсутствие титулов и низкая репутация</t>
  </si>
  <si>
    <t>Смена руководства на более квалифицированных спортивных менеджеров</t>
  </si>
  <si>
    <t>Подписание известных гонщиков</t>
  </si>
  <si>
    <t>Подписание новых спонсоров</t>
  </si>
  <si>
    <t>Улучшение навыков гонщиков и персонала</t>
  </si>
  <si>
    <t>Введение дочерней команды в качестве тренировочной базы для новых гонщиков</t>
  </si>
  <si>
    <t>Участие в различных организациях и благотворительностях</t>
  </si>
  <si>
    <t>Введение команды в низшие чемпионаты для дальнейших побед</t>
  </si>
  <si>
    <t>Рост числа конкурентов</t>
  </si>
  <si>
    <t>Изменение регламента чемпионата</t>
  </si>
  <si>
    <t>Повышение гоночных пошлин и штрафов</t>
  </si>
  <si>
    <t>Потеря спонсоров в связи с экономической и политической ситуацией в стране/мире</t>
  </si>
  <si>
    <t>На фоне плохих результатов команды ведущие гонщики могут покинуть её</t>
  </si>
  <si>
    <t>Давление на гонщиков и руководство команды со стороны СМИ и болельщиков</t>
  </si>
  <si>
    <t>Трагические последствия аварий ввиду несоблюдения необходимой безопасности</t>
  </si>
  <si>
    <t>Смена за счет достатка средств для найма</t>
  </si>
  <si>
    <t>Желание новых сотрудников поработать с новейшим оборудованием</t>
  </si>
  <si>
    <t>Нежелание сотрудничать с аутсайдером</t>
  </si>
  <si>
    <t>Нежелание сотрудничать с малоизвестной командой</t>
  </si>
  <si>
    <t>Желание сотрудничать с профессионалами</t>
  </si>
  <si>
    <t>Желание рабоать на новейшем оборудовании</t>
  </si>
  <si>
    <t>Говорит о высоком уровне команды</t>
  </si>
  <si>
    <t>Широкая аудитория распространения</t>
  </si>
  <si>
    <t>Вероятно команда будет приносить победы</t>
  </si>
  <si>
    <t>Невысокая репутация</t>
  </si>
  <si>
    <t>За счет новейших симуляторов и оборубования</t>
  </si>
  <si>
    <t>Тренировки на высоком уровне</t>
  </si>
  <si>
    <t>Сочетаются вместе</t>
  </si>
  <si>
    <t>Нет определенного опыта работы</t>
  </si>
  <si>
    <t>Прессинг и стрессовые ситуации, могут переманить</t>
  </si>
  <si>
    <t>Могут переманить</t>
  </si>
  <si>
    <t>Есть средства для реализации идеи</t>
  </si>
  <si>
    <t>Сформированная фанатская база</t>
  </si>
  <si>
    <t>Недостаточно финансовой поддержки</t>
  </si>
  <si>
    <t>Низкая репутация</t>
  </si>
  <si>
    <t>Прессинг и стрессовые ситуации</t>
  </si>
  <si>
    <t>Тяжело в реализации</t>
  </si>
  <si>
    <t>Большая вероятность быть принятыми</t>
  </si>
  <si>
    <t>Соперники также вступают в различные организации</t>
  </si>
  <si>
    <t>Слишком много планов для данного этапа</t>
  </si>
  <si>
    <t>Работают лучше на фоне соперников</t>
  </si>
  <si>
    <t>Лучше тренировки и тесты на фоне соперников</t>
  </si>
  <si>
    <t>Падает репутация</t>
  </si>
  <si>
    <t>Недостаточно средств для улучшений</t>
  </si>
  <si>
    <t>Тяжело бороться с конкурентами</t>
  </si>
  <si>
    <t>Достаточно средств для поиска альтернативы</t>
  </si>
  <si>
    <t>Достаточно средств для покрытия затрат</t>
  </si>
  <si>
    <t>Увеличение начальных затрат</t>
  </si>
  <si>
    <t>Несильно ощущается первое время</t>
  </si>
  <si>
    <t>"Финансовое голодание"</t>
  </si>
  <si>
    <t>Ухужшение репутации</t>
  </si>
  <si>
    <t>Может так и не закрепиться в спорте</t>
  </si>
  <si>
    <t xml:space="preserve">Падение в КК за счет быстрой реакции со стороны соперников </t>
  </si>
  <si>
    <t>Ухудшение репутации</t>
  </si>
  <si>
    <t>Спонсоры могут оказать помощь с новыми поисками</t>
  </si>
  <si>
    <t>Найдут выход из сложившейся ситуации</t>
  </si>
  <si>
    <t>Просмотр всех возможных вариантов</t>
  </si>
  <si>
    <t>Возможная нехватка финансовой подержки</t>
  </si>
  <si>
    <t>Нет больших связей и маленький список поставщиков</t>
  </si>
  <si>
    <t>Потеря поставщиков тех или иных деталей или конструкций в связи с эконом/ полит ситуацией/нехватки бюджета</t>
  </si>
  <si>
    <t>Есть средства для повышения з/п</t>
  </si>
  <si>
    <t>Нежелание прекращать сотрудничество</t>
  </si>
  <si>
    <t>Нежелание переходить на другое оборудование</t>
  </si>
  <si>
    <t>Нет стимула соревноваться</t>
  </si>
  <si>
    <t>Гонщикам не за что держаться</t>
  </si>
  <si>
    <t>Могут переманить гонщиков</t>
  </si>
  <si>
    <t>Можно сменить тему</t>
  </si>
  <si>
    <t>Работа с психологами</t>
  </si>
  <si>
    <t>Анализ и разбор неудач</t>
  </si>
  <si>
    <t>Может не справиться с давлением</t>
  </si>
  <si>
    <t>Можно попытаться сменить тему</t>
  </si>
  <si>
    <t>Есть средства для улучшения безопасности</t>
  </si>
  <si>
    <t>Много поддержи в соц. сетях</t>
  </si>
  <si>
    <t>Не должны допустить подобного</t>
  </si>
  <si>
    <t>Помогает не оказываться в подобных ситуациях</t>
  </si>
  <si>
    <t>Нет права на ошибку</t>
  </si>
  <si>
    <t>Катастрофические последствия</t>
  </si>
  <si>
    <t>Отсутствие шансов для дальнейшего участия</t>
  </si>
  <si>
    <t>Пользуются неудачами противника</t>
  </si>
  <si>
    <t>Находят другие способы реализации задуманного</t>
  </si>
  <si>
    <t>Быстрое приспособление к новым правилам игры</t>
  </si>
  <si>
    <t>Необходимо быстро привыкнуть к новым правилам</t>
  </si>
  <si>
    <t>Значимость</t>
  </si>
  <si>
    <t>Оценка</t>
  </si>
  <si>
    <t>Взвешенная оценка в баллах</t>
  </si>
  <si>
    <t>Доля</t>
  </si>
  <si>
    <t>Итого:</t>
  </si>
  <si>
    <t>Отсутсвие исторического вклада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</si>
</sst>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/>
    <xf numFmtId="0" fontId="0" fillId="0" borderId="24" xfId="0" applyBorder="1" applyAlignment="1">
      <alignment horizontal="center" vertical="center"/>
    </xf>
    <xf numFmtId="0" fontId="0" fillId="0" borderId="10" xfId="0" applyBorder="1"/>
    <xf numFmtId="0" fontId="0" fillId="0" borderId="25" xfId="0" applyBorder="1"/>
    <xf numFmtId="0" fontId="0" fillId="0" borderId="13" xfId="0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 wrapText="1"/>
    </xf>
    <xf numFmtId="0" fontId="5" fillId="0" borderId="67" xfId="0" applyFont="1" applyBorder="1" applyAlignment="1">
      <alignment vertical="center" wrapText="1"/>
    </xf>
    <xf numFmtId="0" fontId="5" fillId="0" borderId="68" xfId="0" applyFont="1" applyBorder="1" applyAlignment="1">
      <alignment vertical="center" wrapText="1"/>
    </xf>
    <xf numFmtId="0" fontId="5" fillId="0" borderId="54" xfId="0" applyFont="1" applyBorder="1" applyAlignment="1">
      <alignment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57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9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61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left" vertical="top" wrapText="1"/>
    </xf>
    <xf numFmtId="0" fontId="5" fillId="0" borderId="6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left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4" fillId="0" borderId="59" xfId="0" applyFont="1" applyBorder="1" applyAlignment="1">
      <alignment horizontal="center" vertical="center" textRotation="90" wrapText="1"/>
    </xf>
    <xf numFmtId="0" fontId="4" fillId="0" borderId="60" xfId="0" applyFont="1" applyBorder="1" applyAlignment="1">
      <alignment horizontal="center" vertical="center" textRotation="90" wrapText="1"/>
    </xf>
    <xf numFmtId="0" fontId="4" fillId="0" borderId="58" xfId="0" applyFont="1" applyBorder="1" applyAlignment="1">
      <alignment horizontal="center" vertical="center" textRotation="90" wrapText="1"/>
    </xf>
    <xf numFmtId="0" fontId="4" fillId="0" borderId="57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8"/>
  <sheetViews>
    <sheetView topLeftCell="B2" workbookViewId="0">
      <selection activeCell="C9" sqref="C9"/>
    </sheetView>
  </sheetViews>
  <sheetFormatPr defaultRowHeight="15" x14ac:dyDescent="0.25"/>
  <cols>
    <col min="2" max="2" width="0.140625" customWidth="1"/>
    <col min="3" max="3" width="21" customWidth="1"/>
    <col min="4" max="4" width="9" customWidth="1"/>
    <col min="5" max="6" width="8.28515625" customWidth="1"/>
    <col min="7" max="7" width="8.7109375" customWidth="1"/>
    <col min="8" max="8" width="9.140625" customWidth="1"/>
    <col min="9" max="9" width="8.85546875" customWidth="1"/>
    <col min="10" max="10" width="9.140625" customWidth="1"/>
  </cols>
  <sheetData>
    <row r="1" spans="3:21" hidden="1" x14ac:dyDescent="0.25">
      <c r="D1" s="13"/>
    </row>
    <row r="2" spans="3:21" x14ac:dyDescent="0.25">
      <c r="C2" s="5"/>
      <c r="D2" s="108">
        <v>2016</v>
      </c>
      <c r="E2" s="108"/>
      <c r="F2" s="109"/>
      <c r="G2" s="108">
        <v>2017</v>
      </c>
      <c r="H2" s="108"/>
      <c r="I2" s="109"/>
      <c r="J2" s="108">
        <v>2018</v>
      </c>
      <c r="K2" s="108"/>
      <c r="L2" s="109"/>
      <c r="M2" s="108">
        <v>2019</v>
      </c>
      <c r="N2" s="108"/>
      <c r="O2" s="109"/>
      <c r="P2" s="108">
        <v>2020</v>
      </c>
      <c r="Q2" s="108"/>
      <c r="R2" s="109"/>
      <c r="S2" s="108">
        <v>2021</v>
      </c>
      <c r="T2" s="108"/>
      <c r="U2" s="109"/>
    </row>
    <row r="3" spans="3:21" ht="48" customHeight="1" x14ac:dyDescent="0.25">
      <c r="C3" s="4"/>
      <c r="D3" s="11" t="s">
        <v>13</v>
      </c>
      <c r="E3" s="6" t="s">
        <v>14</v>
      </c>
      <c r="F3" s="9" t="s">
        <v>15</v>
      </c>
      <c r="G3" s="11" t="s">
        <v>13</v>
      </c>
      <c r="H3" s="6" t="s">
        <v>14</v>
      </c>
      <c r="I3" s="9" t="s">
        <v>15</v>
      </c>
      <c r="J3" s="11" t="s">
        <v>13</v>
      </c>
      <c r="K3" s="6" t="s">
        <v>14</v>
      </c>
      <c r="L3" s="9" t="s">
        <v>15</v>
      </c>
      <c r="M3" s="11" t="s">
        <v>13</v>
      </c>
      <c r="N3" s="6" t="s">
        <v>14</v>
      </c>
      <c r="O3" s="9" t="s">
        <v>15</v>
      </c>
      <c r="P3" s="11" t="s">
        <v>13</v>
      </c>
      <c r="Q3" s="6" t="s">
        <v>14</v>
      </c>
      <c r="R3" s="9" t="s">
        <v>15</v>
      </c>
      <c r="S3" s="11" t="s">
        <v>13</v>
      </c>
      <c r="T3" s="6" t="s">
        <v>14</v>
      </c>
      <c r="U3" s="9" t="s">
        <v>15</v>
      </c>
    </row>
    <row r="4" spans="3:21" ht="26.25" customHeight="1" x14ac:dyDescent="0.25">
      <c r="C4" s="7" t="s">
        <v>0</v>
      </c>
      <c r="D4" s="3">
        <v>350</v>
      </c>
      <c r="E4" s="1">
        <v>345</v>
      </c>
      <c r="F4" s="2">
        <f>D4-E4</f>
        <v>5</v>
      </c>
      <c r="G4" s="12">
        <v>395</v>
      </c>
      <c r="H4" s="1">
        <v>389</v>
      </c>
      <c r="I4" s="7">
        <f>G4-H4</f>
        <v>6</v>
      </c>
      <c r="J4" s="3">
        <v>405</v>
      </c>
      <c r="K4" s="1">
        <v>415</v>
      </c>
      <c r="L4" s="7">
        <f>J4-K4</f>
        <v>-10</v>
      </c>
      <c r="M4" s="3">
        <v>425</v>
      </c>
      <c r="N4" s="1">
        <v>420</v>
      </c>
      <c r="O4" s="7">
        <f>M4-N4</f>
        <v>5</v>
      </c>
      <c r="P4" s="3">
        <v>440</v>
      </c>
      <c r="Q4" s="1">
        <v>450</v>
      </c>
      <c r="R4" s="7">
        <f>P4-Q4</f>
        <v>-10</v>
      </c>
      <c r="S4" s="3">
        <v>250</v>
      </c>
      <c r="T4" s="1">
        <v>278</v>
      </c>
      <c r="U4" s="7">
        <f>S4-T4</f>
        <v>-28</v>
      </c>
    </row>
    <row r="5" spans="3:21" ht="22.5" customHeight="1" x14ac:dyDescent="0.25">
      <c r="C5" s="7" t="s">
        <v>1</v>
      </c>
      <c r="D5" s="3">
        <v>280</v>
      </c>
      <c r="E5" s="1">
        <v>288</v>
      </c>
      <c r="F5" s="7">
        <f>D5-E5</f>
        <v>-8</v>
      </c>
      <c r="G5" s="3">
        <v>288</v>
      </c>
      <c r="H5" s="1">
        <v>295</v>
      </c>
      <c r="I5" s="7">
        <f t="shared" ref="I5:I13" si="0">G5-H5</f>
        <v>-7</v>
      </c>
      <c r="J5" s="3">
        <v>310</v>
      </c>
      <c r="K5" s="1">
        <v>315</v>
      </c>
      <c r="L5" s="7">
        <f t="shared" ref="L5:L13" si="1">J5-K5</f>
        <v>-5</v>
      </c>
      <c r="M5" s="3">
        <v>335</v>
      </c>
      <c r="N5" s="1">
        <v>335</v>
      </c>
      <c r="O5" s="7">
        <f t="shared" ref="O5:O13" si="2">M5-N5</f>
        <v>0</v>
      </c>
      <c r="P5" s="3">
        <v>385</v>
      </c>
      <c r="Q5" s="1">
        <v>390</v>
      </c>
      <c r="R5" s="7">
        <f t="shared" ref="R5:R13" si="3">P5-Q5</f>
        <v>-5</v>
      </c>
      <c r="S5" s="3">
        <v>240</v>
      </c>
      <c r="T5" s="1">
        <v>260</v>
      </c>
      <c r="U5" s="7">
        <f t="shared" ref="U5:U13" si="4">S5-T5</f>
        <v>-20</v>
      </c>
    </row>
    <row r="6" spans="3:21" ht="21" customHeight="1" x14ac:dyDescent="0.25">
      <c r="C6" s="7" t="s">
        <v>2</v>
      </c>
      <c r="D6" s="3">
        <v>385</v>
      </c>
      <c r="E6" s="1">
        <v>350</v>
      </c>
      <c r="F6" s="7">
        <f t="shared" ref="F6:F13" si="5">D6-E6</f>
        <v>35</v>
      </c>
      <c r="G6" s="3">
        <v>469</v>
      </c>
      <c r="H6" s="1">
        <v>416</v>
      </c>
      <c r="I6" s="7">
        <f t="shared" si="0"/>
        <v>53</v>
      </c>
      <c r="J6" s="3">
        <v>429</v>
      </c>
      <c r="K6" s="1">
        <v>410</v>
      </c>
      <c r="L6" s="7">
        <f t="shared" si="1"/>
        <v>19</v>
      </c>
      <c r="M6" s="3">
        <v>451</v>
      </c>
      <c r="N6" s="1">
        <v>435</v>
      </c>
      <c r="O6" s="7">
        <f t="shared" si="2"/>
        <v>16</v>
      </c>
      <c r="P6" s="3">
        <v>430</v>
      </c>
      <c r="Q6" s="1">
        <v>400</v>
      </c>
      <c r="R6" s="7">
        <f t="shared" si="3"/>
        <v>30</v>
      </c>
      <c r="S6" s="3">
        <v>265</v>
      </c>
      <c r="T6" s="1">
        <v>300</v>
      </c>
      <c r="U6" s="7">
        <f t="shared" si="4"/>
        <v>-35</v>
      </c>
    </row>
    <row r="7" spans="3:21" ht="22.5" customHeight="1" x14ac:dyDescent="0.25">
      <c r="C7" s="7" t="s">
        <v>3</v>
      </c>
      <c r="D7" s="3">
        <v>246</v>
      </c>
      <c r="E7" s="1">
        <v>245</v>
      </c>
      <c r="F7" s="7">
        <f t="shared" si="5"/>
        <v>1</v>
      </c>
      <c r="G7" s="3">
        <v>275</v>
      </c>
      <c r="H7" s="1">
        <v>245</v>
      </c>
      <c r="I7" s="7">
        <f t="shared" si="0"/>
        <v>30</v>
      </c>
      <c r="J7" s="3">
        <v>226</v>
      </c>
      <c r="K7" s="1">
        <v>220</v>
      </c>
      <c r="L7" s="7">
        <f t="shared" si="1"/>
        <v>6</v>
      </c>
      <c r="M7" s="3">
        <v>257</v>
      </c>
      <c r="N7" s="1">
        <v>250</v>
      </c>
      <c r="O7" s="7">
        <f t="shared" si="2"/>
        <v>7</v>
      </c>
      <c r="P7" s="3">
        <v>210</v>
      </c>
      <c r="Q7" s="1">
        <v>200</v>
      </c>
      <c r="R7" s="7">
        <f t="shared" si="3"/>
        <v>10</v>
      </c>
      <c r="S7" s="3">
        <v>200</v>
      </c>
      <c r="T7" s="1">
        <v>210</v>
      </c>
      <c r="U7" s="7">
        <f t="shared" si="4"/>
        <v>-10</v>
      </c>
    </row>
    <row r="8" spans="3:21" ht="21.75" customHeight="1" x14ac:dyDescent="0.25">
      <c r="C8" s="7" t="s">
        <v>4</v>
      </c>
      <c r="D8" s="3">
        <v>200</v>
      </c>
      <c r="E8" s="1">
        <v>200</v>
      </c>
      <c r="F8" s="7">
        <f t="shared" si="5"/>
        <v>0</v>
      </c>
      <c r="G8" s="3">
        <v>230</v>
      </c>
      <c r="H8" s="1">
        <v>200</v>
      </c>
      <c r="I8" s="7">
        <f t="shared" si="0"/>
        <v>30</v>
      </c>
      <c r="J8" s="3">
        <v>190</v>
      </c>
      <c r="K8" s="1">
        <v>190</v>
      </c>
      <c r="L8" s="7">
        <f t="shared" si="1"/>
        <v>0</v>
      </c>
      <c r="M8" s="3">
        <v>225</v>
      </c>
      <c r="N8" s="1">
        <v>210</v>
      </c>
      <c r="O8" s="7">
        <f t="shared" si="2"/>
        <v>15</v>
      </c>
      <c r="P8" s="3">
        <v>205</v>
      </c>
      <c r="Q8" s="1">
        <v>205</v>
      </c>
      <c r="R8" s="7">
        <f t="shared" si="3"/>
        <v>0</v>
      </c>
      <c r="S8" s="3">
        <v>215</v>
      </c>
      <c r="T8" s="1">
        <v>210</v>
      </c>
      <c r="U8" s="7">
        <f t="shared" si="4"/>
        <v>5</v>
      </c>
    </row>
    <row r="9" spans="3:21" ht="21.75" customHeight="1" x14ac:dyDescent="0.25">
      <c r="C9" s="7" t="s">
        <v>5</v>
      </c>
      <c r="D9" s="3">
        <v>129</v>
      </c>
      <c r="E9" s="1">
        <v>130</v>
      </c>
      <c r="F9" s="7">
        <f t="shared" si="5"/>
        <v>-1</v>
      </c>
      <c r="G9" s="3">
        <v>145</v>
      </c>
      <c r="H9" s="1">
        <v>137</v>
      </c>
      <c r="I9" s="7">
        <f t="shared" si="0"/>
        <v>8</v>
      </c>
      <c r="J9" s="3">
        <v>184</v>
      </c>
      <c r="K9" s="1">
        <v>150</v>
      </c>
      <c r="L9" s="7">
        <f t="shared" si="1"/>
        <v>34</v>
      </c>
      <c r="M9" s="3">
        <v>155</v>
      </c>
      <c r="N9" s="1">
        <v>155</v>
      </c>
      <c r="O9" s="7">
        <f t="shared" si="2"/>
        <v>0</v>
      </c>
      <c r="P9" s="3">
        <v>230</v>
      </c>
      <c r="Q9" s="1">
        <v>225</v>
      </c>
      <c r="R9" s="7">
        <f t="shared" si="3"/>
        <v>5</v>
      </c>
      <c r="S9" s="3">
        <v>195</v>
      </c>
      <c r="T9" s="1">
        <v>195</v>
      </c>
      <c r="U9" s="7">
        <f t="shared" si="4"/>
        <v>0</v>
      </c>
    </row>
    <row r="10" spans="3:21" ht="27" customHeight="1" x14ac:dyDescent="0.25">
      <c r="C10" s="9" t="s">
        <v>6</v>
      </c>
      <c r="D10" s="3">
        <v>125</v>
      </c>
      <c r="E10" s="1">
        <v>120</v>
      </c>
      <c r="F10" s="7">
        <f t="shared" si="5"/>
        <v>5</v>
      </c>
      <c r="G10" s="3">
        <v>130</v>
      </c>
      <c r="H10" s="1">
        <v>122</v>
      </c>
      <c r="I10" s="7">
        <f t="shared" si="0"/>
        <v>8</v>
      </c>
      <c r="J10" s="3">
        <v>130</v>
      </c>
      <c r="K10" s="1">
        <v>120</v>
      </c>
      <c r="L10" s="7">
        <f t="shared" si="1"/>
        <v>10</v>
      </c>
      <c r="M10" s="3">
        <v>155</v>
      </c>
      <c r="N10" s="1">
        <v>155</v>
      </c>
      <c r="O10" s="7">
        <f t="shared" si="2"/>
        <v>0</v>
      </c>
      <c r="P10" s="3">
        <v>250</v>
      </c>
      <c r="Q10" s="1">
        <v>254</v>
      </c>
      <c r="R10" s="7">
        <f t="shared" si="3"/>
        <v>-4</v>
      </c>
      <c r="S10" s="3">
        <v>200</v>
      </c>
      <c r="T10" s="1">
        <v>230</v>
      </c>
      <c r="U10" s="7">
        <f t="shared" si="4"/>
        <v>-30</v>
      </c>
    </row>
    <row r="11" spans="3:21" ht="21" customHeight="1" x14ac:dyDescent="0.25">
      <c r="C11" s="7" t="s">
        <v>7</v>
      </c>
      <c r="D11" s="3">
        <v>125</v>
      </c>
      <c r="E11" s="1">
        <v>120</v>
      </c>
      <c r="F11" s="7">
        <f t="shared" si="5"/>
        <v>5</v>
      </c>
      <c r="G11" s="3">
        <v>145</v>
      </c>
      <c r="H11" s="1">
        <v>138</v>
      </c>
      <c r="I11" s="7">
        <f t="shared" si="0"/>
        <v>7</v>
      </c>
      <c r="J11" s="3">
        <v>144</v>
      </c>
      <c r="K11" s="1">
        <v>135</v>
      </c>
      <c r="L11" s="7">
        <f t="shared" si="1"/>
        <v>9</v>
      </c>
      <c r="M11" s="3">
        <v>155</v>
      </c>
      <c r="N11" s="1">
        <v>147</v>
      </c>
      <c r="O11" s="7">
        <f t="shared" si="2"/>
        <v>8</v>
      </c>
      <c r="P11" s="3">
        <v>195</v>
      </c>
      <c r="Q11" s="1">
        <v>180</v>
      </c>
      <c r="R11" s="7">
        <f t="shared" si="3"/>
        <v>15</v>
      </c>
      <c r="S11" s="3">
        <v>170</v>
      </c>
      <c r="T11" s="1">
        <v>170</v>
      </c>
      <c r="U11" s="7">
        <f t="shared" si="4"/>
        <v>0</v>
      </c>
    </row>
    <row r="12" spans="3:21" ht="21.75" customHeight="1" x14ac:dyDescent="0.25">
      <c r="C12" s="7" t="s">
        <v>8</v>
      </c>
      <c r="D12" s="3">
        <v>132</v>
      </c>
      <c r="E12" s="1">
        <v>130</v>
      </c>
      <c r="F12" s="7">
        <f t="shared" si="5"/>
        <v>2</v>
      </c>
      <c r="G12" s="3">
        <v>145</v>
      </c>
      <c r="H12" s="1">
        <v>135</v>
      </c>
      <c r="I12" s="7">
        <f t="shared" si="0"/>
        <v>10</v>
      </c>
      <c r="J12" s="3">
        <v>130</v>
      </c>
      <c r="K12" s="1">
        <v>130</v>
      </c>
      <c r="L12" s="7">
        <f t="shared" si="1"/>
        <v>0</v>
      </c>
      <c r="M12" s="3">
        <v>150</v>
      </c>
      <c r="N12" s="1">
        <v>143</v>
      </c>
      <c r="O12" s="7">
        <f t="shared" si="2"/>
        <v>7</v>
      </c>
      <c r="P12" s="3">
        <v>120</v>
      </c>
      <c r="Q12" s="1">
        <v>100</v>
      </c>
      <c r="R12" s="7">
        <f t="shared" si="3"/>
        <v>20</v>
      </c>
      <c r="S12" s="3">
        <v>154</v>
      </c>
      <c r="T12" s="1">
        <v>150</v>
      </c>
      <c r="U12" s="7">
        <f t="shared" si="4"/>
        <v>4</v>
      </c>
    </row>
    <row r="13" spans="3:21" ht="22.5" customHeight="1" x14ac:dyDescent="0.25">
      <c r="C13" s="7" t="s">
        <v>9</v>
      </c>
      <c r="D13" s="3">
        <v>137</v>
      </c>
      <c r="E13" s="1">
        <v>145</v>
      </c>
      <c r="F13" s="7">
        <f t="shared" si="5"/>
        <v>-8</v>
      </c>
      <c r="G13" s="3">
        <v>165</v>
      </c>
      <c r="H13" s="1">
        <v>161</v>
      </c>
      <c r="I13" s="7">
        <f t="shared" si="0"/>
        <v>4</v>
      </c>
      <c r="J13" s="3">
        <v>155</v>
      </c>
      <c r="K13" s="1">
        <v>150</v>
      </c>
      <c r="L13" s="7">
        <f t="shared" si="1"/>
        <v>5</v>
      </c>
      <c r="M13" s="3">
        <v>150</v>
      </c>
      <c r="N13" s="1">
        <v>125</v>
      </c>
      <c r="O13" s="7">
        <f t="shared" si="2"/>
        <v>25</v>
      </c>
      <c r="P13" s="3">
        <v>150</v>
      </c>
      <c r="Q13" s="1">
        <v>150</v>
      </c>
      <c r="R13" s="7">
        <f t="shared" si="3"/>
        <v>0</v>
      </c>
      <c r="S13" s="3">
        <v>150</v>
      </c>
      <c r="T13" s="1">
        <v>160</v>
      </c>
      <c r="U13" s="7">
        <f t="shared" si="4"/>
        <v>-10</v>
      </c>
    </row>
    <row r="14" spans="3:21" ht="22.5" customHeight="1" x14ac:dyDescent="0.25"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3:21" ht="198" customHeight="1" x14ac:dyDescent="0.25">
      <c r="C15" s="8"/>
      <c r="D15" s="111"/>
      <c r="E15" s="111"/>
      <c r="F15" s="111"/>
      <c r="G15" s="110" t="s">
        <v>10</v>
      </c>
      <c r="H15" s="110"/>
      <c r="I15" s="110"/>
      <c r="J15" s="112"/>
      <c r="K15" s="113"/>
      <c r="L15" s="114"/>
      <c r="M15" s="112"/>
      <c r="N15" s="113"/>
      <c r="O15" s="114"/>
      <c r="P15" s="110" t="s">
        <v>11</v>
      </c>
      <c r="Q15" s="110"/>
      <c r="R15" s="110"/>
      <c r="S15" s="110" t="s">
        <v>12</v>
      </c>
      <c r="T15" s="110"/>
      <c r="U15" s="110"/>
    </row>
    <row r="16" spans="3:21" ht="22.5" customHeight="1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3:21" ht="20.25" customHeight="1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3:21" ht="21.75" customHeight="1" x14ac:dyDescent="0.25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mergeCells count="12">
    <mergeCell ref="S15:U15"/>
    <mergeCell ref="P15:R15"/>
    <mergeCell ref="D15:F15"/>
    <mergeCell ref="J15:L15"/>
    <mergeCell ref="M15:O15"/>
    <mergeCell ref="G15:I15"/>
    <mergeCell ref="S2:U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sheetData>
    <row r="1" spans="1:6" ht="60.75" thickBot="1" x14ac:dyDescent="0.3">
      <c r="A1" s="32" t="s">
        <v>82</v>
      </c>
      <c r="B1" s="33" t="s">
        <v>83</v>
      </c>
      <c r="C1" s="34" t="s">
        <v>84</v>
      </c>
      <c r="D1" s="35" t="s">
        <v>85</v>
      </c>
      <c r="E1" s="34" t="s">
        <v>86</v>
      </c>
      <c r="F1" s="40" t="s">
        <v>77</v>
      </c>
    </row>
    <row r="2" spans="1:6" ht="15.75" thickTop="1" x14ac:dyDescent="0.25">
      <c r="A2" s="14">
        <v>6</v>
      </c>
      <c r="B2" s="15">
        <v>1</v>
      </c>
      <c r="C2" s="30">
        <v>2010</v>
      </c>
      <c r="D2" s="15">
        <v>18</v>
      </c>
      <c r="E2" s="14">
        <v>1</v>
      </c>
      <c r="F2" s="29">
        <v>0</v>
      </c>
    </row>
    <row r="3" spans="1:6" x14ac:dyDescent="0.25">
      <c r="A3" s="3">
        <v>4</v>
      </c>
      <c r="B3" s="1">
        <v>0</v>
      </c>
      <c r="C3" s="1">
        <v>2005</v>
      </c>
      <c r="D3" s="3">
        <v>19</v>
      </c>
      <c r="E3" s="14">
        <v>3</v>
      </c>
      <c r="F3" s="25">
        <v>1</v>
      </c>
    </row>
    <row r="4" spans="1:6" x14ac:dyDescent="0.25">
      <c r="A4" s="3">
        <v>16</v>
      </c>
      <c r="B4" s="1">
        <v>1</v>
      </c>
      <c r="C4" s="1">
        <v>1950</v>
      </c>
      <c r="D4" s="3">
        <v>39</v>
      </c>
      <c r="E4" s="1">
        <v>2</v>
      </c>
      <c r="F4" s="25">
        <v>0</v>
      </c>
    </row>
    <row r="5" spans="1:6" x14ac:dyDescent="0.25">
      <c r="A5" s="3">
        <v>8</v>
      </c>
      <c r="B5" s="1">
        <v>0</v>
      </c>
      <c r="C5" s="1">
        <v>1966</v>
      </c>
      <c r="D5" s="3">
        <v>49</v>
      </c>
      <c r="E5" s="1">
        <v>5</v>
      </c>
      <c r="F5" s="25">
        <v>0</v>
      </c>
    </row>
    <row r="6" spans="1:6" x14ac:dyDescent="0.25">
      <c r="A6" s="3">
        <v>2</v>
      </c>
      <c r="B6" s="1">
        <v>1</v>
      </c>
      <c r="C6" s="1">
        <v>1977</v>
      </c>
      <c r="D6" s="3">
        <v>33</v>
      </c>
      <c r="E6" s="1">
        <v>4</v>
      </c>
      <c r="F6" s="25">
        <v>0</v>
      </c>
    </row>
    <row r="7" spans="1:6" x14ac:dyDescent="0.25">
      <c r="A7" s="14">
        <v>0</v>
      </c>
      <c r="B7" s="1">
        <v>0</v>
      </c>
      <c r="C7" s="1">
        <v>2005</v>
      </c>
      <c r="D7" s="3">
        <v>9</v>
      </c>
      <c r="E7" s="1">
        <v>7</v>
      </c>
      <c r="F7" s="25">
        <v>1</v>
      </c>
    </row>
    <row r="8" spans="1:6" x14ac:dyDescent="0.25">
      <c r="A8" s="3">
        <v>0</v>
      </c>
      <c r="B8" s="1">
        <v>0</v>
      </c>
      <c r="C8" s="1">
        <v>2018</v>
      </c>
      <c r="D8" s="3">
        <v>24</v>
      </c>
      <c r="E8" s="1">
        <v>6</v>
      </c>
      <c r="F8" s="25">
        <v>1</v>
      </c>
    </row>
    <row r="9" spans="1:6" x14ac:dyDescent="0.25">
      <c r="A9" s="3">
        <v>0</v>
      </c>
      <c r="B9" s="1">
        <v>0</v>
      </c>
      <c r="C9" s="1">
        <v>2019</v>
      </c>
      <c r="D9" s="3">
        <v>15</v>
      </c>
      <c r="E9" s="1">
        <v>9</v>
      </c>
      <c r="F9" s="25">
        <v>0</v>
      </c>
    </row>
    <row r="10" spans="1:6" x14ac:dyDescent="0.25">
      <c r="A10" s="3">
        <v>0</v>
      </c>
      <c r="B10" s="1">
        <v>0</v>
      </c>
      <c r="C10" s="1">
        <v>2014</v>
      </c>
      <c r="D10" s="3">
        <v>16</v>
      </c>
      <c r="E10" s="1">
        <v>7</v>
      </c>
      <c r="F10" s="25">
        <v>0</v>
      </c>
    </row>
    <row r="11" spans="1:6" x14ac:dyDescent="0.25">
      <c r="A11" s="3">
        <v>9</v>
      </c>
      <c r="B11" s="1">
        <v>0</v>
      </c>
      <c r="C11" s="1">
        <v>1977</v>
      </c>
      <c r="D11" s="3">
        <v>56</v>
      </c>
      <c r="E11" s="1">
        <v>7</v>
      </c>
      <c r="F11" s="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F1" workbookViewId="0">
      <selection activeCell="Q1" sqref="Q1"/>
    </sheetView>
  </sheetViews>
  <sheetFormatPr defaultRowHeight="15" x14ac:dyDescent="0.25"/>
  <sheetData>
    <row r="1" spans="1:25" ht="150.75" thickBot="1" x14ac:dyDescent="0.3">
      <c r="A1" s="36" t="s">
        <v>61</v>
      </c>
      <c r="B1" s="37" t="s">
        <v>78</v>
      </c>
      <c r="C1" s="38" t="s">
        <v>62</v>
      </c>
      <c r="D1" s="39" t="s">
        <v>63</v>
      </c>
      <c r="E1" s="34" t="s">
        <v>64</v>
      </c>
      <c r="F1" s="41" t="s">
        <v>65</v>
      </c>
      <c r="G1" s="32" t="s">
        <v>66</v>
      </c>
      <c r="H1" s="34" t="s">
        <v>67</v>
      </c>
      <c r="I1" s="35" t="s">
        <v>68</v>
      </c>
      <c r="J1" s="34" t="s">
        <v>79</v>
      </c>
      <c r="K1" s="34" t="s">
        <v>69</v>
      </c>
      <c r="L1" s="34" t="s">
        <v>80</v>
      </c>
      <c r="M1" s="35" t="s">
        <v>70</v>
      </c>
      <c r="N1" s="34" t="s">
        <v>71</v>
      </c>
      <c r="O1" s="34" t="s">
        <v>72</v>
      </c>
      <c r="P1" s="35" t="s">
        <v>73</v>
      </c>
      <c r="Q1" s="34" t="s">
        <v>81</v>
      </c>
      <c r="R1" s="28" t="s">
        <v>74</v>
      </c>
      <c r="S1" s="26" t="s">
        <v>75</v>
      </c>
      <c r="T1" s="26" t="s">
        <v>76</v>
      </c>
      <c r="U1" s="63" t="s">
        <v>77</v>
      </c>
      <c r="V1" s="33"/>
      <c r="W1" s="34"/>
      <c r="X1" s="35"/>
      <c r="Y1" s="34"/>
    </row>
    <row r="2" spans="1:25" ht="15.75" thickTop="1" x14ac:dyDescent="0.25">
      <c r="A2" s="14">
        <v>100</v>
      </c>
      <c r="B2" s="15">
        <v>31.7</v>
      </c>
      <c r="C2" s="15">
        <v>130</v>
      </c>
      <c r="D2" s="14">
        <v>101</v>
      </c>
      <c r="E2" s="15">
        <v>76</v>
      </c>
      <c r="F2" s="22">
        <v>11.3</v>
      </c>
      <c r="G2" s="14">
        <v>40.700000000000003</v>
      </c>
      <c r="H2" s="15">
        <v>80.400000000000006</v>
      </c>
      <c r="I2" s="15">
        <v>61.9</v>
      </c>
      <c r="J2" s="14">
        <v>47.8</v>
      </c>
      <c r="K2" s="15">
        <v>70</v>
      </c>
      <c r="L2" s="15">
        <v>15.1</v>
      </c>
      <c r="M2" s="14">
        <v>50</v>
      </c>
      <c r="N2" s="15">
        <v>55</v>
      </c>
      <c r="O2" s="15">
        <v>9.9</v>
      </c>
      <c r="P2" s="14">
        <v>5.0999999999999996</v>
      </c>
      <c r="Q2" s="22">
        <v>4.0999999999999996</v>
      </c>
      <c r="R2" s="27">
        <f t="shared" ref="R2:R11" si="0">A2+B2+C2+D2+E2+F2</f>
        <v>450</v>
      </c>
      <c r="S2" s="29">
        <f t="shared" ref="S2:S11" si="1">Q2+P2+O2+N2+M2+L2+K2+J2+I2+H2+G2</f>
        <v>439.99999999999994</v>
      </c>
      <c r="T2" s="29">
        <f t="shared" ref="T2:T11" si="2">R2-S2</f>
        <v>10.000000000000057</v>
      </c>
      <c r="U2" s="29">
        <v>2</v>
      </c>
      <c r="V2" s="15"/>
      <c r="W2" s="30"/>
      <c r="X2" s="15"/>
      <c r="Y2" s="14"/>
    </row>
    <row r="3" spans="1:25" x14ac:dyDescent="0.25">
      <c r="A3" s="3">
        <v>95</v>
      </c>
      <c r="B3" s="1">
        <v>25.4</v>
      </c>
      <c r="C3" s="1">
        <v>110</v>
      </c>
      <c r="D3" s="3">
        <v>81</v>
      </c>
      <c r="E3" s="1">
        <v>71</v>
      </c>
      <c r="F3" s="7">
        <v>7.6</v>
      </c>
      <c r="G3" s="3">
        <v>40</v>
      </c>
      <c r="H3" s="1">
        <v>72.900000000000006</v>
      </c>
      <c r="I3" s="1">
        <v>52.3</v>
      </c>
      <c r="J3" s="3">
        <v>42.9</v>
      </c>
      <c r="K3" s="1">
        <v>60</v>
      </c>
      <c r="L3" s="1">
        <v>15.3</v>
      </c>
      <c r="M3" s="3">
        <v>40</v>
      </c>
      <c r="N3" s="1">
        <v>45</v>
      </c>
      <c r="O3" s="1">
        <v>8.1</v>
      </c>
      <c r="P3" s="3">
        <v>4.3</v>
      </c>
      <c r="Q3" s="7">
        <v>4.2</v>
      </c>
      <c r="R3" s="25">
        <f t="shared" si="0"/>
        <v>390</v>
      </c>
      <c r="S3" s="25">
        <f t="shared" si="1"/>
        <v>385</v>
      </c>
      <c r="T3" s="25">
        <f t="shared" si="2"/>
        <v>5</v>
      </c>
      <c r="U3" s="25">
        <v>2</v>
      </c>
      <c r="V3" s="1"/>
      <c r="W3" s="1"/>
      <c r="X3" s="3"/>
      <c r="Y3" s="14"/>
    </row>
    <row r="4" spans="1:25" x14ac:dyDescent="0.25">
      <c r="A4" s="3">
        <v>40</v>
      </c>
      <c r="B4" s="1">
        <v>16.3</v>
      </c>
      <c r="C4" s="1">
        <v>130</v>
      </c>
      <c r="D4" s="3">
        <v>91</v>
      </c>
      <c r="E4" s="1">
        <v>114</v>
      </c>
      <c r="F4" s="7">
        <v>8.6999999999999993</v>
      </c>
      <c r="G4" s="3">
        <v>42.6</v>
      </c>
      <c r="H4" s="1">
        <v>85.3</v>
      </c>
      <c r="I4" s="1">
        <v>58.2</v>
      </c>
      <c r="J4" s="3">
        <v>44.4</v>
      </c>
      <c r="K4" s="1">
        <v>67</v>
      </c>
      <c r="L4" s="1">
        <v>14.9</v>
      </c>
      <c r="M4" s="3">
        <v>48</v>
      </c>
      <c r="N4" s="1">
        <v>53</v>
      </c>
      <c r="O4" s="1">
        <v>9.1999999999999993</v>
      </c>
      <c r="P4" s="3">
        <v>4.4000000000000004</v>
      </c>
      <c r="Q4" s="7">
        <v>3</v>
      </c>
      <c r="R4" s="25">
        <f t="shared" si="0"/>
        <v>400</v>
      </c>
      <c r="S4" s="25">
        <f t="shared" si="1"/>
        <v>430.00000000000006</v>
      </c>
      <c r="T4" s="25">
        <f t="shared" si="2"/>
        <v>-30.000000000000057</v>
      </c>
      <c r="U4" s="25">
        <v>0</v>
      </c>
      <c r="V4" s="1"/>
      <c r="W4" s="1"/>
      <c r="X4" s="3"/>
      <c r="Y4" s="1"/>
    </row>
    <row r="5" spans="1:25" x14ac:dyDescent="0.25">
      <c r="A5" s="3">
        <v>30</v>
      </c>
      <c r="B5" s="1">
        <v>7.2</v>
      </c>
      <c r="C5" s="1">
        <v>60</v>
      </c>
      <c r="D5" s="3">
        <v>67</v>
      </c>
      <c r="E5" s="1">
        <v>33</v>
      </c>
      <c r="F5" s="7">
        <v>2.8</v>
      </c>
      <c r="G5" s="3">
        <v>7.7</v>
      </c>
      <c r="H5" s="1">
        <v>44.4</v>
      </c>
      <c r="I5" s="1">
        <v>29.3</v>
      </c>
      <c r="J5" s="3">
        <v>33.299999999999997</v>
      </c>
      <c r="K5" s="1">
        <v>32</v>
      </c>
      <c r="L5" s="1">
        <v>5.8</v>
      </c>
      <c r="M5" s="3">
        <v>20</v>
      </c>
      <c r="N5" s="1">
        <v>25</v>
      </c>
      <c r="O5" s="1">
        <v>7.2</v>
      </c>
      <c r="P5" s="3">
        <v>2.4</v>
      </c>
      <c r="Q5" s="7">
        <v>2.9</v>
      </c>
      <c r="R5" s="25">
        <f t="shared" si="0"/>
        <v>200</v>
      </c>
      <c r="S5" s="25">
        <f t="shared" si="1"/>
        <v>210</v>
      </c>
      <c r="T5" s="25">
        <f t="shared" si="2"/>
        <v>-10</v>
      </c>
      <c r="U5" s="25">
        <v>0</v>
      </c>
      <c r="V5" s="1"/>
      <c r="W5" s="1"/>
      <c r="X5" s="3"/>
      <c r="Y5" s="1"/>
    </row>
    <row r="6" spans="1:25" x14ac:dyDescent="0.25">
      <c r="A6" s="3">
        <v>70</v>
      </c>
      <c r="B6" s="1">
        <v>8.5</v>
      </c>
      <c r="C6" s="1">
        <v>45</v>
      </c>
      <c r="D6" s="3">
        <v>73</v>
      </c>
      <c r="E6" s="1">
        <v>7.6</v>
      </c>
      <c r="F6" s="7">
        <v>0.9</v>
      </c>
      <c r="G6" s="3">
        <v>17.8</v>
      </c>
      <c r="H6" s="1">
        <v>49.6</v>
      </c>
      <c r="I6" s="1">
        <v>31.6</v>
      </c>
      <c r="J6" s="3">
        <v>20.100000000000001</v>
      </c>
      <c r="K6" s="1">
        <v>20</v>
      </c>
      <c r="L6" s="1">
        <v>7.8</v>
      </c>
      <c r="M6" s="3">
        <v>20</v>
      </c>
      <c r="N6" s="1">
        <v>25</v>
      </c>
      <c r="O6" s="1">
        <v>7.2</v>
      </c>
      <c r="P6" s="3">
        <v>2.2999999999999998</v>
      </c>
      <c r="Q6" s="7">
        <v>3.6</v>
      </c>
      <c r="R6" s="25">
        <f t="shared" si="0"/>
        <v>205</v>
      </c>
      <c r="S6" s="25">
        <f t="shared" si="1"/>
        <v>205</v>
      </c>
      <c r="T6" s="25">
        <f t="shared" si="2"/>
        <v>0</v>
      </c>
      <c r="U6" s="25">
        <v>1</v>
      </c>
      <c r="V6" s="1"/>
      <c r="W6" s="1"/>
      <c r="X6" s="3"/>
      <c r="Y6" s="1"/>
    </row>
    <row r="7" spans="1:25" x14ac:dyDescent="0.25">
      <c r="A7" s="14">
        <v>60</v>
      </c>
      <c r="B7" s="1">
        <v>14.6</v>
      </c>
      <c r="C7" s="1">
        <v>90</v>
      </c>
      <c r="D7" s="3">
        <v>52</v>
      </c>
      <c r="E7" s="1">
        <v>0</v>
      </c>
      <c r="F7" s="7">
        <v>8.4</v>
      </c>
      <c r="G7" s="3">
        <v>20.3</v>
      </c>
      <c r="H7" s="1">
        <v>51.2</v>
      </c>
      <c r="I7" s="1">
        <v>35</v>
      </c>
      <c r="J7" s="3">
        <v>22.6</v>
      </c>
      <c r="K7" s="1">
        <v>20</v>
      </c>
      <c r="L7" s="1">
        <v>7.9</v>
      </c>
      <c r="M7" s="3">
        <v>27</v>
      </c>
      <c r="N7" s="1">
        <v>32</v>
      </c>
      <c r="O7" s="1">
        <v>8.1</v>
      </c>
      <c r="P7" s="3">
        <v>2.8</v>
      </c>
      <c r="Q7" s="7">
        <v>3.1</v>
      </c>
      <c r="R7" s="25">
        <f t="shared" si="0"/>
        <v>225</v>
      </c>
      <c r="S7" s="25">
        <f t="shared" si="1"/>
        <v>230</v>
      </c>
      <c r="T7" s="25">
        <f t="shared" si="2"/>
        <v>-5</v>
      </c>
      <c r="U7" s="25">
        <v>0</v>
      </c>
      <c r="V7" s="1"/>
      <c r="W7" s="1"/>
      <c r="X7" s="3"/>
      <c r="Y7" s="1"/>
    </row>
    <row r="8" spans="1:25" x14ac:dyDescent="0.25">
      <c r="A8" s="3">
        <v>71</v>
      </c>
      <c r="B8" s="1">
        <v>26.9</v>
      </c>
      <c r="C8" s="1">
        <v>83</v>
      </c>
      <c r="D8" s="3">
        <v>59</v>
      </c>
      <c r="E8" s="1">
        <v>0</v>
      </c>
      <c r="F8" s="7">
        <v>14.1</v>
      </c>
      <c r="G8" s="3">
        <v>24.8</v>
      </c>
      <c r="H8" s="1">
        <v>52.9</v>
      </c>
      <c r="I8" s="1">
        <v>31.7</v>
      </c>
      <c r="J8" s="3">
        <v>31.7</v>
      </c>
      <c r="K8" s="1">
        <v>30</v>
      </c>
      <c r="L8" s="1">
        <v>6.8</v>
      </c>
      <c r="M8" s="3">
        <v>25</v>
      </c>
      <c r="N8" s="1">
        <v>30</v>
      </c>
      <c r="O8" s="1">
        <v>10.5</v>
      </c>
      <c r="P8" s="3">
        <v>3.5</v>
      </c>
      <c r="Q8" s="7">
        <v>3.1</v>
      </c>
      <c r="R8" s="25">
        <f t="shared" si="0"/>
        <v>254</v>
      </c>
      <c r="S8" s="25">
        <f t="shared" si="1"/>
        <v>250</v>
      </c>
      <c r="T8" s="25">
        <f t="shared" si="2"/>
        <v>4</v>
      </c>
      <c r="U8" s="25">
        <v>1</v>
      </c>
      <c r="V8" s="1"/>
      <c r="W8" s="1"/>
      <c r="X8" s="3"/>
      <c r="Y8" s="1"/>
    </row>
    <row r="9" spans="1:25" x14ac:dyDescent="0.25">
      <c r="A9" s="3">
        <v>38</v>
      </c>
      <c r="B9" s="1">
        <v>30.9</v>
      </c>
      <c r="C9" s="1">
        <v>35</v>
      </c>
      <c r="D9" s="3">
        <v>56</v>
      </c>
      <c r="E9" s="1">
        <v>0</v>
      </c>
      <c r="F9" s="7">
        <v>20.100000000000001</v>
      </c>
      <c r="G9" s="3">
        <v>14.9</v>
      </c>
      <c r="H9" s="1">
        <v>44.1</v>
      </c>
      <c r="I9" s="1">
        <v>27.9</v>
      </c>
      <c r="J9" s="3">
        <v>17.2</v>
      </c>
      <c r="K9" s="1">
        <v>25</v>
      </c>
      <c r="L9" s="1">
        <v>4</v>
      </c>
      <c r="M9" s="3">
        <v>22</v>
      </c>
      <c r="N9" s="1">
        <v>27</v>
      </c>
      <c r="O9" s="1">
        <v>8.6</v>
      </c>
      <c r="P9" s="3">
        <v>1.4</v>
      </c>
      <c r="Q9" s="7">
        <v>2.9</v>
      </c>
      <c r="R9" s="25">
        <f t="shared" si="0"/>
        <v>180</v>
      </c>
      <c r="S9" s="25">
        <f t="shared" si="1"/>
        <v>195</v>
      </c>
      <c r="T9" s="25">
        <f t="shared" si="2"/>
        <v>-15</v>
      </c>
      <c r="U9" s="25">
        <v>0</v>
      </c>
      <c r="V9" s="1"/>
      <c r="W9" s="1"/>
      <c r="X9" s="3"/>
      <c r="Y9" s="1"/>
    </row>
    <row r="10" spans="1:25" x14ac:dyDescent="0.25">
      <c r="A10" s="3">
        <v>10</v>
      </c>
      <c r="B10" s="1">
        <v>4.7</v>
      </c>
      <c r="C10" s="1">
        <v>15</v>
      </c>
      <c r="D10" s="3">
        <v>70</v>
      </c>
      <c r="E10" s="1">
        <v>0</v>
      </c>
      <c r="F10" s="7">
        <v>0.3</v>
      </c>
      <c r="G10" s="3">
        <v>4.2</v>
      </c>
      <c r="H10" s="1">
        <v>26.5</v>
      </c>
      <c r="I10" s="1">
        <v>16.8</v>
      </c>
      <c r="J10" s="3">
        <v>16.5</v>
      </c>
      <c r="K10" s="1">
        <v>20</v>
      </c>
      <c r="L10" s="1">
        <v>5.2</v>
      </c>
      <c r="M10" s="3">
        <v>10</v>
      </c>
      <c r="N10" s="1">
        <v>10</v>
      </c>
      <c r="O10" s="1">
        <v>7.1</v>
      </c>
      <c r="P10" s="3">
        <v>1</v>
      </c>
      <c r="Q10" s="7">
        <v>2.7</v>
      </c>
      <c r="R10" s="25">
        <f t="shared" si="0"/>
        <v>100</v>
      </c>
      <c r="S10" s="25">
        <f t="shared" si="1"/>
        <v>120</v>
      </c>
      <c r="T10" s="25">
        <f t="shared" si="2"/>
        <v>-20</v>
      </c>
      <c r="U10" s="25">
        <v>0</v>
      </c>
      <c r="V10" s="1"/>
      <c r="W10" s="1"/>
      <c r="X10" s="3"/>
      <c r="Y10" s="1"/>
    </row>
    <row r="11" spans="1:25" x14ac:dyDescent="0.25">
      <c r="A11" s="3">
        <v>35</v>
      </c>
      <c r="B11" s="1">
        <v>15.1</v>
      </c>
      <c r="C11" s="1">
        <v>30</v>
      </c>
      <c r="D11" s="3">
        <v>50</v>
      </c>
      <c r="E11" s="1">
        <v>10</v>
      </c>
      <c r="F11" s="7">
        <v>9.9</v>
      </c>
      <c r="G11" s="3">
        <v>8.4</v>
      </c>
      <c r="H11" s="1">
        <v>26.7</v>
      </c>
      <c r="I11" s="1">
        <v>23.6</v>
      </c>
      <c r="J11" s="3">
        <v>16.8</v>
      </c>
      <c r="K11" s="1">
        <v>25</v>
      </c>
      <c r="L11" s="1">
        <v>6.2</v>
      </c>
      <c r="M11" s="3">
        <v>15</v>
      </c>
      <c r="N11" s="1">
        <v>15</v>
      </c>
      <c r="O11" s="1">
        <v>8.1999999999999993</v>
      </c>
      <c r="P11" s="3">
        <v>1.7</v>
      </c>
      <c r="Q11" s="7">
        <v>3.4</v>
      </c>
      <c r="R11" s="25">
        <f t="shared" si="0"/>
        <v>150</v>
      </c>
      <c r="S11" s="25">
        <f t="shared" si="1"/>
        <v>150</v>
      </c>
      <c r="T11" s="25">
        <f t="shared" si="2"/>
        <v>0</v>
      </c>
      <c r="U11" s="25">
        <v>1</v>
      </c>
      <c r="V11" s="1"/>
      <c r="W11" s="1"/>
      <c r="X11" s="3"/>
      <c r="Y11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sheetData>
    <row r="1" spans="1:6" ht="60.75" thickBot="1" x14ac:dyDescent="0.3">
      <c r="A1" s="32" t="s">
        <v>82</v>
      </c>
      <c r="B1" s="33" t="s">
        <v>83</v>
      </c>
      <c r="C1" s="34" t="s">
        <v>84</v>
      </c>
      <c r="D1" s="35" t="s">
        <v>85</v>
      </c>
      <c r="E1" s="34" t="s">
        <v>86</v>
      </c>
      <c r="F1" s="40" t="s">
        <v>77</v>
      </c>
    </row>
    <row r="2" spans="1:6" ht="15.75" thickTop="1" x14ac:dyDescent="0.25">
      <c r="A2" s="14">
        <v>7</v>
      </c>
      <c r="B2" s="15">
        <v>1</v>
      </c>
      <c r="C2" s="30">
        <v>2010</v>
      </c>
      <c r="D2" s="15">
        <v>19</v>
      </c>
      <c r="E2" s="14">
        <v>1</v>
      </c>
      <c r="F2" s="29">
        <v>2</v>
      </c>
    </row>
    <row r="3" spans="1:6" x14ac:dyDescent="0.25">
      <c r="A3" s="3">
        <v>4</v>
      </c>
      <c r="B3" s="1">
        <v>0</v>
      </c>
      <c r="C3" s="1">
        <v>2005</v>
      </c>
      <c r="D3" s="3">
        <v>18</v>
      </c>
      <c r="E3" s="14">
        <v>3</v>
      </c>
      <c r="F3" s="25">
        <v>2</v>
      </c>
    </row>
    <row r="4" spans="1:6" x14ac:dyDescent="0.25">
      <c r="A4" s="3">
        <v>16</v>
      </c>
      <c r="B4" s="1">
        <v>1</v>
      </c>
      <c r="C4" s="1">
        <v>1950</v>
      </c>
      <c r="D4" s="3">
        <v>40</v>
      </c>
      <c r="E4" s="1">
        <v>3</v>
      </c>
      <c r="F4" s="25">
        <v>0</v>
      </c>
    </row>
    <row r="5" spans="1:6" x14ac:dyDescent="0.25">
      <c r="A5" s="3">
        <v>8</v>
      </c>
      <c r="B5" s="1">
        <v>0</v>
      </c>
      <c r="C5" s="1">
        <v>1966</v>
      </c>
      <c r="D5" s="3">
        <v>52</v>
      </c>
      <c r="E5" s="1">
        <v>5</v>
      </c>
      <c r="F5" s="25">
        <v>0</v>
      </c>
    </row>
    <row r="6" spans="1:6" x14ac:dyDescent="0.25">
      <c r="A6" s="3">
        <v>2</v>
      </c>
      <c r="B6" s="1">
        <v>0</v>
      </c>
      <c r="C6" s="1">
        <v>1977</v>
      </c>
      <c r="D6" s="3">
        <v>29</v>
      </c>
      <c r="E6" s="1">
        <v>5</v>
      </c>
      <c r="F6" s="25">
        <v>1</v>
      </c>
    </row>
    <row r="7" spans="1:6" x14ac:dyDescent="0.25">
      <c r="A7" s="14">
        <v>0</v>
      </c>
      <c r="B7" s="1">
        <v>0</v>
      </c>
      <c r="C7" s="1">
        <v>2005</v>
      </c>
      <c r="D7" s="3">
        <v>11</v>
      </c>
      <c r="E7" s="1">
        <v>7</v>
      </c>
      <c r="F7" s="25">
        <v>0</v>
      </c>
    </row>
    <row r="8" spans="1:6" x14ac:dyDescent="0.25">
      <c r="A8" s="3">
        <v>0</v>
      </c>
      <c r="B8" s="1">
        <v>0</v>
      </c>
      <c r="C8" s="1">
        <v>2018</v>
      </c>
      <c r="D8" s="3">
        <v>29</v>
      </c>
      <c r="E8" s="1">
        <v>6</v>
      </c>
      <c r="F8" s="25">
        <v>1</v>
      </c>
    </row>
    <row r="9" spans="1:6" x14ac:dyDescent="0.25">
      <c r="A9" s="3">
        <v>0</v>
      </c>
      <c r="B9" s="1">
        <v>0</v>
      </c>
      <c r="C9" s="1">
        <v>2019</v>
      </c>
      <c r="D9" s="3">
        <v>25</v>
      </c>
      <c r="E9" s="1">
        <v>9</v>
      </c>
      <c r="F9" s="25">
        <v>0</v>
      </c>
    </row>
    <row r="10" spans="1:6" x14ac:dyDescent="0.25">
      <c r="A10" s="3">
        <v>0</v>
      </c>
      <c r="B10" s="1">
        <v>0</v>
      </c>
      <c r="C10" s="1">
        <v>2014</v>
      </c>
      <c r="D10" s="3">
        <v>16</v>
      </c>
      <c r="E10" s="1">
        <v>8</v>
      </c>
      <c r="F10" s="25">
        <v>0</v>
      </c>
    </row>
    <row r="11" spans="1:6" x14ac:dyDescent="0.25">
      <c r="A11" s="3">
        <v>9</v>
      </c>
      <c r="B11" s="1">
        <v>0</v>
      </c>
      <c r="C11" s="1">
        <v>1977</v>
      </c>
      <c r="D11" s="3">
        <v>60</v>
      </c>
      <c r="E11" s="1">
        <v>8</v>
      </c>
      <c r="F11" s="2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4" sqref="A4:J4"/>
    </sheetView>
  </sheetViews>
  <sheetFormatPr defaultRowHeight="15" x14ac:dyDescent="0.25"/>
  <sheetData>
    <row r="1" spans="1:25" ht="150.75" thickBot="1" x14ac:dyDescent="0.3">
      <c r="A1" s="36" t="s">
        <v>61</v>
      </c>
      <c r="B1" s="37" t="s">
        <v>78</v>
      </c>
      <c r="C1" s="38" t="s">
        <v>62</v>
      </c>
      <c r="D1" s="39" t="s">
        <v>63</v>
      </c>
      <c r="E1" s="34" t="s">
        <v>64</v>
      </c>
      <c r="F1" s="41" t="s">
        <v>65</v>
      </c>
      <c r="G1" s="32" t="s">
        <v>66</v>
      </c>
      <c r="H1" s="34" t="s">
        <v>67</v>
      </c>
      <c r="I1" s="35" t="s">
        <v>68</v>
      </c>
      <c r="J1" s="34" t="s">
        <v>79</v>
      </c>
      <c r="K1" s="34" t="s">
        <v>69</v>
      </c>
      <c r="L1" s="34" t="s">
        <v>80</v>
      </c>
      <c r="M1" s="35" t="s">
        <v>70</v>
      </c>
      <c r="N1" s="34" t="s">
        <v>71</v>
      </c>
      <c r="O1" s="34" t="s">
        <v>72</v>
      </c>
      <c r="P1" s="35" t="s">
        <v>73</v>
      </c>
      <c r="Q1" s="34" t="s">
        <v>81</v>
      </c>
      <c r="R1" s="28" t="s">
        <v>74</v>
      </c>
      <c r="S1" s="26" t="s">
        <v>75</v>
      </c>
      <c r="T1" s="26" t="s">
        <v>76</v>
      </c>
      <c r="U1" s="63" t="s">
        <v>77</v>
      </c>
      <c r="V1" s="33"/>
      <c r="W1" s="34"/>
      <c r="X1" s="35"/>
      <c r="Y1" s="34"/>
    </row>
    <row r="2" spans="1:25" ht="15.75" thickTop="1" x14ac:dyDescent="0.25">
      <c r="A2" s="14">
        <v>55</v>
      </c>
      <c r="B2" s="15">
        <v>11.2</v>
      </c>
      <c r="C2" s="15">
        <v>60</v>
      </c>
      <c r="D2" s="14">
        <v>124</v>
      </c>
      <c r="E2" s="15">
        <v>21</v>
      </c>
      <c r="F2" s="22">
        <v>6.8</v>
      </c>
      <c r="G2" s="14">
        <v>14.3</v>
      </c>
      <c r="H2" s="15">
        <v>50</v>
      </c>
      <c r="I2" s="15">
        <v>29.4</v>
      </c>
      <c r="J2" s="14">
        <v>25.9</v>
      </c>
      <c r="K2" s="15">
        <v>60</v>
      </c>
      <c r="L2" s="15">
        <v>8.9</v>
      </c>
      <c r="M2" s="14">
        <v>22</v>
      </c>
      <c r="N2" s="15">
        <v>27</v>
      </c>
      <c r="O2" s="15">
        <v>6.1</v>
      </c>
      <c r="P2" s="14">
        <v>2.8</v>
      </c>
      <c r="Q2" s="22">
        <v>3.6</v>
      </c>
      <c r="R2" s="27">
        <f t="shared" ref="R2:R11" si="0">A2+B2+C2+D2+E2+F2</f>
        <v>278</v>
      </c>
      <c r="S2" s="29">
        <f t="shared" ref="S2:S11" si="1">Q2+P2+O2+N2+M2+L2+K2+J2+I2+H2+G2</f>
        <v>250.00000000000003</v>
      </c>
      <c r="T2" s="29">
        <f t="shared" ref="T2:T11" si="2">R2-S2</f>
        <v>27.999999999999972</v>
      </c>
      <c r="U2" s="29">
        <v>2</v>
      </c>
      <c r="V2" s="15"/>
      <c r="W2" s="30"/>
      <c r="X2" s="15"/>
      <c r="Y2" s="14"/>
    </row>
    <row r="3" spans="1:25" x14ac:dyDescent="0.25">
      <c r="A3" s="3">
        <v>65</v>
      </c>
      <c r="B3" s="1">
        <v>8.6</v>
      </c>
      <c r="C3" s="1">
        <v>51</v>
      </c>
      <c r="D3" s="3">
        <v>116</v>
      </c>
      <c r="E3" s="1">
        <v>16</v>
      </c>
      <c r="F3" s="7">
        <v>3.4</v>
      </c>
      <c r="G3" s="3">
        <v>16.2</v>
      </c>
      <c r="H3" s="1">
        <v>54.6</v>
      </c>
      <c r="I3" s="1">
        <v>28.5</v>
      </c>
      <c r="J3" s="3">
        <v>27.2</v>
      </c>
      <c r="K3" s="1">
        <v>50</v>
      </c>
      <c r="L3" s="1">
        <v>8.8000000000000007</v>
      </c>
      <c r="M3" s="3">
        <v>17</v>
      </c>
      <c r="N3" s="1">
        <v>22</v>
      </c>
      <c r="O3" s="1">
        <v>10.7</v>
      </c>
      <c r="P3" s="3">
        <v>2.4</v>
      </c>
      <c r="Q3" s="7">
        <v>2.6</v>
      </c>
      <c r="R3" s="25">
        <f t="shared" si="0"/>
        <v>260</v>
      </c>
      <c r="S3" s="25">
        <f t="shared" si="1"/>
        <v>239.99999999999997</v>
      </c>
      <c r="T3" s="25">
        <f t="shared" si="2"/>
        <v>20.000000000000028</v>
      </c>
      <c r="U3" s="25">
        <v>2</v>
      </c>
      <c r="V3" s="1"/>
      <c r="W3" s="1"/>
      <c r="X3" s="3"/>
      <c r="Y3" s="14"/>
    </row>
    <row r="4" spans="1:25" x14ac:dyDescent="0.25">
      <c r="A4" s="3">
        <v>40</v>
      </c>
      <c r="B4" s="1">
        <v>15.9</v>
      </c>
      <c r="C4" s="1">
        <v>85</v>
      </c>
      <c r="D4" s="3">
        <v>85</v>
      </c>
      <c r="E4" s="1">
        <v>65</v>
      </c>
      <c r="F4" s="7">
        <v>9.1</v>
      </c>
      <c r="G4" s="14">
        <v>12.9</v>
      </c>
      <c r="H4" s="15">
        <v>52.2</v>
      </c>
      <c r="I4" s="15">
        <v>25.3</v>
      </c>
      <c r="J4" s="14">
        <v>29.6</v>
      </c>
      <c r="K4" s="15">
        <v>65</v>
      </c>
      <c r="L4" s="15">
        <v>11.2</v>
      </c>
      <c r="M4" s="14">
        <v>25</v>
      </c>
      <c r="N4" s="15">
        <v>30</v>
      </c>
      <c r="O4" s="15">
        <v>8.9</v>
      </c>
      <c r="P4" s="14">
        <v>2</v>
      </c>
      <c r="Q4" s="31">
        <v>2.9</v>
      </c>
      <c r="R4" s="25">
        <f t="shared" si="0"/>
        <v>300</v>
      </c>
      <c r="S4" s="25">
        <f t="shared" si="1"/>
        <v>265</v>
      </c>
      <c r="T4" s="25">
        <f t="shared" si="2"/>
        <v>35</v>
      </c>
      <c r="U4" s="25">
        <v>2</v>
      </c>
      <c r="V4" s="1"/>
      <c r="W4" s="1"/>
      <c r="X4" s="3"/>
      <c r="Y4" s="1"/>
    </row>
    <row r="5" spans="1:25" x14ac:dyDescent="0.25">
      <c r="A5" s="3">
        <v>30</v>
      </c>
      <c r="B5" s="1">
        <v>5.8</v>
      </c>
      <c r="C5" s="1">
        <v>55</v>
      </c>
      <c r="D5" s="3">
        <v>108</v>
      </c>
      <c r="E5" s="1">
        <v>7</v>
      </c>
      <c r="F5" s="7">
        <v>4.2</v>
      </c>
      <c r="G5" s="3">
        <v>13.6</v>
      </c>
      <c r="H5" s="1">
        <v>47.7</v>
      </c>
      <c r="I5" s="1">
        <v>23.9</v>
      </c>
      <c r="J5" s="3">
        <v>30.3</v>
      </c>
      <c r="K5" s="1">
        <v>35</v>
      </c>
      <c r="L5" s="1">
        <v>8.8000000000000007</v>
      </c>
      <c r="M5" s="3">
        <v>11</v>
      </c>
      <c r="N5" s="1">
        <v>16</v>
      </c>
      <c r="O5" s="1">
        <v>9.1</v>
      </c>
      <c r="P5" s="3">
        <v>2.7</v>
      </c>
      <c r="Q5" s="7">
        <v>1.9</v>
      </c>
      <c r="R5" s="25">
        <f t="shared" si="0"/>
        <v>210</v>
      </c>
      <c r="S5" s="25">
        <f t="shared" si="1"/>
        <v>199.99999999999997</v>
      </c>
      <c r="T5" s="25">
        <f t="shared" si="2"/>
        <v>10.000000000000028</v>
      </c>
      <c r="U5" s="25">
        <v>2</v>
      </c>
      <c r="V5" s="1"/>
      <c r="W5" s="1"/>
      <c r="X5" s="3"/>
      <c r="Y5" s="1"/>
    </row>
    <row r="6" spans="1:25" x14ac:dyDescent="0.25">
      <c r="A6" s="3">
        <v>58</v>
      </c>
      <c r="B6" s="1">
        <v>9.6999999999999993</v>
      </c>
      <c r="C6" s="1">
        <v>44</v>
      </c>
      <c r="D6" s="3">
        <v>92</v>
      </c>
      <c r="E6" s="1">
        <v>5</v>
      </c>
      <c r="F6" s="7">
        <v>1.3</v>
      </c>
      <c r="G6" s="3">
        <v>13.4</v>
      </c>
      <c r="H6" s="1">
        <v>49.9</v>
      </c>
      <c r="I6" s="1">
        <v>25.3</v>
      </c>
      <c r="J6" s="3">
        <v>31.7</v>
      </c>
      <c r="K6" s="1">
        <v>37</v>
      </c>
      <c r="L6" s="1">
        <v>5.5</v>
      </c>
      <c r="M6" s="3">
        <v>15</v>
      </c>
      <c r="N6" s="1">
        <v>20</v>
      </c>
      <c r="O6" s="1">
        <v>10.8</v>
      </c>
      <c r="P6" s="3">
        <v>3.1</v>
      </c>
      <c r="Q6" s="7">
        <v>3.3</v>
      </c>
      <c r="R6" s="25">
        <f t="shared" si="0"/>
        <v>210</v>
      </c>
      <c r="S6" s="25">
        <f t="shared" si="1"/>
        <v>215.00000000000003</v>
      </c>
      <c r="T6" s="25">
        <f t="shared" si="2"/>
        <v>-5.0000000000000284</v>
      </c>
      <c r="U6" s="25">
        <v>0</v>
      </c>
      <c r="V6" s="1"/>
      <c r="W6" s="1"/>
      <c r="X6" s="3"/>
      <c r="Y6" s="1"/>
    </row>
    <row r="7" spans="1:25" x14ac:dyDescent="0.25">
      <c r="A7" s="14">
        <v>50</v>
      </c>
      <c r="B7" s="1">
        <v>6.9</v>
      </c>
      <c r="C7" s="1">
        <v>53</v>
      </c>
      <c r="D7" s="3">
        <v>77</v>
      </c>
      <c r="E7" s="1">
        <v>0</v>
      </c>
      <c r="F7" s="7">
        <v>8.1</v>
      </c>
      <c r="G7" s="3">
        <v>14.7</v>
      </c>
      <c r="H7" s="1">
        <v>47.3</v>
      </c>
      <c r="I7" s="1">
        <v>26.1</v>
      </c>
      <c r="J7" s="3">
        <v>30.8</v>
      </c>
      <c r="K7" s="1">
        <v>30</v>
      </c>
      <c r="L7" s="1">
        <v>6.4</v>
      </c>
      <c r="M7" s="3">
        <v>10</v>
      </c>
      <c r="N7" s="1">
        <v>15</v>
      </c>
      <c r="O7" s="1">
        <v>9.6</v>
      </c>
      <c r="P7" s="3">
        <v>1.9</v>
      </c>
      <c r="Q7" s="7">
        <v>3.2</v>
      </c>
      <c r="R7" s="25">
        <f t="shared" si="0"/>
        <v>195</v>
      </c>
      <c r="S7" s="25">
        <f t="shared" si="1"/>
        <v>195</v>
      </c>
      <c r="T7" s="25">
        <f t="shared" si="2"/>
        <v>0</v>
      </c>
      <c r="U7" s="25">
        <v>1</v>
      </c>
      <c r="V7" s="1"/>
      <c r="W7" s="1"/>
      <c r="X7" s="3"/>
      <c r="Y7" s="1"/>
    </row>
    <row r="8" spans="1:25" x14ac:dyDescent="0.25">
      <c r="A8" s="3">
        <v>56</v>
      </c>
      <c r="B8" s="1">
        <v>13.8</v>
      </c>
      <c r="C8" s="1">
        <v>52</v>
      </c>
      <c r="D8" s="3">
        <v>100</v>
      </c>
      <c r="E8" s="1">
        <v>0</v>
      </c>
      <c r="F8" s="7">
        <v>8.1999999999999993</v>
      </c>
      <c r="G8" s="3">
        <v>14.9</v>
      </c>
      <c r="H8" s="1">
        <v>46.8</v>
      </c>
      <c r="I8" s="1">
        <v>27.1</v>
      </c>
      <c r="J8" s="3">
        <v>30.9</v>
      </c>
      <c r="K8" s="1">
        <v>20</v>
      </c>
      <c r="L8" s="1">
        <v>8</v>
      </c>
      <c r="M8" s="3">
        <v>15</v>
      </c>
      <c r="N8" s="1">
        <v>20</v>
      </c>
      <c r="O8" s="1">
        <v>11.6</v>
      </c>
      <c r="P8" s="3">
        <v>2.4</v>
      </c>
      <c r="Q8" s="7">
        <v>3.3</v>
      </c>
      <c r="R8" s="25">
        <f t="shared" si="0"/>
        <v>230</v>
      </c>
      <c r="S8" s="25">
        <f t="shared" si="1"/>
        <v>199.99999999999997</v>
      </c>
      <c r="T8" s="25">
        <f t="shared" si="2"/>
        <v>30.000000000000028</v>
      </c>
      <c r="U8" s="25">
        <v>2</v>
      </c>
      <c r="V8" s="1"/>
      <c r="W8" s="1"/>
      <c r="X8" s="3"/>
      <c r="Y8" s="1"/>
    </row>
    <row r="9" spans="1:25" x14ac:dyDescent="0.25">
      <c r="A9" s="3">
        <v>40</v>
      </c>
      <c r="B9" s="1">
        <v>13.4</v>
      </c>
      <c r="C9" s="1">
        <v>40</v>
      </c>
      <c r="D9" s="3">
        <v>69</v>
      </c>
      <c r="E9" s="1">
        <v>0</v>
      </c>
      <c r="F9" s="7">
        <v>7.6</v>
      </c>
      <c r="G9" s="3">
        <v>13.8</v>
      </c>
      <c r="H9" s="1">
        <v>45.1</v>
      </c>
      <c r="I9" s="1">
        <v>27.6</v>
      </c>
      <c r="J9" s="3">
        <v>17.100000000000001</v>
      </c>
      <c r="K9" s="1">
        <v>25</v>
      </c>
      <c r="L9" s="1">
        <v>4.9000000000000004</v>
      </c>
      <c r="M9" s="3">
        <v>10</v>
      </c>
      <c r="N9" s="1">
        <v>15</v>
      </c>
      <c r="O9" s="1">
        <v>7.5</v>
      </c>
      <c r="P9" s="3">
        <v>1.4</v>
      </c>
      <c r="Q9" s="7">
        <v>2.6</v>
      </c>
      <c r="R9" s="25">
        <f t="shared" si="0"/>
        <v>170</v>
      </c>
      <c r="S9" s="25">
        <f t="shared" si="1"/>
        <v>170</v>
      </c>
      <c r="T9" s="25">
        <f t="shared" si="2"/>
        <v>0</v>
      </c>
      <c r="U9" s="25">
        <v>1</v>
      </c>
      <c r="V9" s="1"/>
      <c r="W9" s="1"/>
      <c r="X9" s="3"/>
      <c r="Y9" s="1"/>
    </row>
    <row r="10" spans="1:25" x14ac:dyDescent="0.25">
      <c r="A10" s="3">
        <v>45</v>
      </c>
      <c r="B10" s="1">
        <v>6.5</v>
      </c>
      <c r="C10" s="1">
        <v>35</v>
      </c>
      <c r="D10" s="3">
        <v>61</v>
      </c>
      <c r="E10" s="1">
        <v>0</v>
      </c>
      <c r="F10" s="7">
        <v>2.5</v>
      </c>
      <c r="G10" s="3">
        <v>9.6</v>
      </c>
      <c r="H10" s="1">
        <v>39.5</v>
      </c>
      <c r="I10" s="1">
        <v>21.4</v>
      </c>
      <c r="J10" s="3">
        <v>16.3</v>
      </c>
      <c r="K10" s="1">
        <v>25</v>
      </c>
      <c r="L10" s="1">
        <v>4.8</v>
      </c>
      <c r="M10" s="3">
        <v>10</v>
      </c>
      <c r="N10" s="1">
        <v>15</v>
      </c>
      <c r="O10" s="1">
        <v>8.6</v>
      </c>
      <c r="P10" s="3">
        <v>1.3</v>
      </c>
      <c r="Q10" s="7">
        <v>2.5</v>
      </c>
      <c r="R10" s="25">
        <f t="shared" si="0"/>
        <v>150</v>
      </c>
      <c r="S10" s="25">
        <f t="shared" si="1"/>
        <v>153.99999999999997</v>
      </c>
      <c r="T10" s="25">
        <f t="shared" si="2"/>
        <v>-3.9999999999999716</v>
      </c>
      <c r="U10" s="25">
        <v>0</v>
      </c>
      <c r="V10" s="1"/>
      <c r="W10" s="1"/>
      <c r="X10" s="3"/>
      <c r="Y10" s="1"/>
    </row>
    <row r="11" spans="1:25" x14ac:dyDescent="0.25">
      <c r="A11" s="3">
        <v>35</v>
      </c>
      <c r="B11" s="1">
        <v>17</v>
      </c>
      <c r="C11" s="1">
        <v>39</v>
      </c>
      <c r="D11" s="3">
        <v>53</v>
      </c>
      <c r="E11" s="1">
        <v>6</v>
      </c>
      <c r="F11" s="7">
        <v>10</v>
      </c>
      <c r="G11" s="3">
        <v>8.6</v>
      </c>
      <c r="H11" s="1">
        <v>36.1</v>
      </c>
      <c r="I11" s="1">
        <v>21</v>
      </c>
      <c r="J11" s="3">
        <v>17.899999999999999</v>
      </c>
      <c r="K11" s="1">
        <v>30</v>
      </c>
      <c r="L11" s="1">
        <v>5.0999999999999996</v>
      </c>
      <c r="M11" s="3">
        <v>8</v>
      </c>
      <c r="N11" s="1">
        <v>13</v>
      </c>
      <c r="O11" s="1">
        <v>7</v>
      </c>
      <c r="P11" s="3">
        <v>1</v>
      </c>
      <c r="Q11" s="7">
        <v>2.2999999999999998</v>
      </c>
      <c r="R11" s="25">
        <f t="shared" si="0"/>
        <v>160</v>
      </c>
      <c r="S11" s="25">
        <f t="shared" si="1"/>
        <v>150</v>
      </c>
      <c r="T11" s="25">
        <f t="shared" si="2"/>
        <v>10</v>
      </c>
      <c r="U11" s="25">
        <v>2</v>
      </c>
      <c r="V11" s="1"/>
      <c r="W11" s="1"/>
      <c r="X11" s="3"/>
      <c r="Y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18" sqref="J18"/>
    </sheetView>
  </sheetViews>
  <sheetFormatPr defaultRowHeight="15" x14ac:dyDescent="0.25"/>
  <sheetData>
    <row r="1" spans="1:6" ht="60.75" thickBot="1" x14ac:dyDescent="0.3">
      <c r="A1" s="32" t="s">
        <v>82</v>
      </c>
      <c r="B1" s="33" t="s">
        <v>83</v>
      </c>
      <c r="C1" s="34" t="s">
        <v>84</v>
      </c>
      <c r="D1" s="35" t="s">
        <v>85</v>
      </c>
      <c r="E1" s="34" t="s">
        <v>86</v>
      </c>
      <c r="F1" s="40" t="s">
        <v>77</v>
      </c>
    </row>
    <row r="2" spans="1:6" ht="15.75" thickTop="1" x14ac:dyDescent="0.25">
      <c r="A2" s="14">
        <v>8</v>
      </c>
      <c r="B2" s="15">
        <v>1</v>
      </c>
      <c r="C2" s="30">
        <v>2010</v>
      </c>
      <c r="D2" s="15">
        <v>20</v>
      </c>
      <c r="E2" s="14">
        <v>1</v>
      </c>
      <c r="F2" s="29">
        <v>2</v>
      </c>
    </row>
    <row r="3" spans="1:6" x14ac:dyDescent="0.25">
      <c r="A3" s="3">
        <v>4</v>
      </c>
      <c r="B3" s="1">
        <v>0</v>
      </c>
      <c r="C3" s="1">
        <v>2005</v>
      </c>
      <c r="D3" s="3">
        <v>18</v>
      </c>
      <c r="E3" s="14">
        <v>2</v>
      </c>
      <c r="F3" s="25">
        <v>2</v>
      </c>
    </row>
    <row r="4" spans="1:6" x14ac:dyDescent="0.25">
      <c r="A4" s="3">
        <v>16</v>
      </c>
      <c r="B4" s="1">
        <v>0</v>
      </c>
      <c r="C4" s="1">
        <v>1950</v>
      </c>
      <c r="D4" s="3">
        <v>36</v>
      </c>
      <c r="E4" s="1">
        <v>4</v>
      </c>
      <c r="F4" s="25">
        <v>2</v>
      </c>
    </row>
    <row r="5" spans="1:6" x14ac:dyDescent="0.25">
      <c r="A5" s="3">
        <v>8</v>
      </c>
      <c r="B5" s="1">
        <v>0</v>
      </c>
      <c r="C5" s="1">
        <v>1966</v>
      </c>
      <c r="D5" s="3">
        <v>51</v>
      </c>
      <c r="E5" s="1">
        <v>4</v>
      </c>
      <c r="F5" s="25">
        <v>2</v>
      </c>
    </row>
    <row r="6" spans="1:6" x14ac:dyDescent="0.25">
      <c r="A6" s="3">
        <v>2</v>
      </c>
      <c r="B6" s="1">
        <v>1</v>
      </c>
      <c r="C6" s="1">
        <v>1977</v>
      </c>
      <c r="D6" s="3">
        <v>34</v>
      </c>
      <c r="E6" s="1">
        <v>5</v>
      </c>
      <c r="F6" s="25">
        <v>0</v>
      </c>
    </row>
    <row r="7" spans="1:6" x14ac:dyDescent="0.25">
      <c r="A7" s="14">
        <v>0</v>
      </c>
      <c r="B7" s="1">
        <v>0</v>
      </c>
      <c r="C7" s="1">
        <v>2005</v>
      </c>
      <c r="D7" s="3">
        <v>16</v>
      </c>
      <c r="E7" s="1">
        <v>6</v>
      </c>
      <c r="F7" s="25">
        <v>1</v>
      </c>
    </row>
    <row r="8" spans="1:6" x14ac:dyDescent="0.25">
      <c r="A8" s="3">
        <v>0</v>
      </c>
      <c r="B8" s="1">
        <v>1</v>
      </c>
      <c r="C8" s="1">
        <v>2018</v>
      </c>
      <c r="D8" s="3">
        <v>25</v>
      </c>
      <c r="E8" s="1">
        <v>5</v>
      </c>
      <c r="F8" s="25">
        <v>2</v>
      </c>
    </row>
    <row r="9" spans="1:6" x14ac:dyDescent="0.25">
      <c r="A9" s="3">
        <v>0</v>
      </c>
      <c r="B9" s="1">
        <v>0</v>
      </c>
      <c r="C9" s="1">
        <v>2019</v>
      </c>
      <c r="D9" s="3">
        <v>17</v>
      </c>
      <c r="E9" s="1">
        <v>8</v>
      </c>
      <c r="F9" s="25">
        <v>1</v>
      </c>
    </row>
    <row r="10" spans="1:6" x14ac:dyDescent="0.25">
      <c r="A10" s="3">
        <v>0</v>
      </c>
      <c r="B10" s="1">
        <v>0</v>
      </c>
      <c r="C10" s="1">
        <v>2014</v>
      </c>
      <c r="D10" s="3">
        <v>10</v>
      </c>
      <c r="E10" s="1">
        <v>9</v>
      </c>
      <c r="F10" s="25">
        <v>0</v>
      </c>
    </row>
    <row r="11" spans="1:6" x14ac:dyDescent="0.25">
      <c r="A11" s="3">
        <v>9</v>
      </c>
      <c r="B11" s="1">
        <v>0</v>
      </c>
      <c r="C11" s="1">
        <v>1977</v>
      </c>
      <c r="D11" s="3">
        <v>56</v>
      </c>
      <c r="E11" s="1">
        <v>9</v>
      </c>
      <c r="F11" s="2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/>
  </sheetViews>
  <sheetFormatPr defaultRowHeight="15" x14ac:dyDescent="0.25"/>
  <sheetData>
    <row r="1" spans="1:26" ht="225.75" thickBot="1" x14ac:dyDescent="0.3">
      <c r="A1" s="36" t="s">
        <v>41</v>
      </c>
      <c r="B1" s="37" t="s">
        <v>42</v>
      </c>
      <c r="C1" s="38" t="s">
        <v>43</v>
      </c>
      <c r="D1" s="39" t="s">
        <v>44</v>
      </c>
      <c r="E1" s="34" t="s">
        <v>45</v>
      </c>
      <c r="F1" s="41" t="s">
        <v>46</v>
      </c>
      <c r="G1" s="16" t="s">
        <v>47</v>
      </c>
      <c r="H1" s="18" t="s">
        <v>48</v>
      </c>
      <c r="I1" s="18" t="s">
        <v>49</v>
      </c>
      <c r="J1" s="19" t="s">
        <v>50</v>
      </c>
      <c r="K1" s="18" t="s">
        <v>58</v>
      </c>
      <c r="L1" s="18" t="s">
        <v>57</v>
      </c>
      <c r="M1" s="19" t="s">
        <v>56</v>
      </c>
      <c r="N1" s="18" t="s">
        <v>55</v>
      </c>
      <c r="O1" s="18" t="s">
        <v>54</v>
      </c>
      <c r="P1" s="19" t="s">
        <v>53</v>
      </c>
      <c r="Q1" s="18" t="s">
        <v>52</v>
      </c>
      <c r="R1" s="28" t="s">
        <v>59</v>
      </c>
      <c r="S1" s="26" t="s">
        <v>60</v>
      </c>
      <c r="T1" s="26" t="s">
        <v>51</v>
      </c>
      <c r="U1" s="32" t="s">
        <v>36</v>
      </c>
      <c r="V1" s="33" t="s">
        <v>37</v>
      </c>
      <c r="W1" s="34" t="s">
        <v>38</v>
      </c>
      <c r="X1" s="35" t="s">
        <v>39</v>
      </c>
      <c r="Y1" s="34" t="s">
        <v>40</v>
      </c>
      <c r="Z1" s="26" t="s">
        <v>35</v>
      </c>
    </row>
    <row r="2" spans="1:26" ht="15.75" thickTop="1" x14ac:dyDescent="0.25">
      <c r="A2" s="14">
        <v>50</v>
      </c>
      <c r="B2" s="15">
        <v>10</v>
      </c>
      <c r="C2" s="30">
        <v>105</v>
      </c>
      <c r="D2" s="15">
        <v>100</v>
      </c>
      <c r="E2" s="14">
        <v>75</v>
      </c>
      <c r="F2" s="22">
        <v>5</v>
      </c>
      <c r="G2" s="14">
        <v>25.4</v>
      </c>
      <c r="H2" s="15">
        <v>70.3</v>
      </c>
      <c r="I2" s="15">
        <v>52.1</v>
      </c>
      <c r="J2" s="14">
        <v>42.2</v>
      </c>
      <c r="K2" s="15">
        <v>50</v>
      </c>
      <c r="L2" s="15">
        <v>12.5</v>
      </c>
      <c r="M2" s="14">
        <v>40</v>
      </c>
      <c r="N2" s="15">
        <v>45</v>
      </c>
      <c r="O2" s="15">
        <v>7.9</v>
      </c>
      <c r="P2" s="14">
        <v>3.1</v>
      </c>
      <c r="Q2" s="22">
        <v>1.5</v>
      </c>
      <c r="R2" s="27">
        <f t="shared" ref="R2:R61" si="0">A2+B2+C2+D2+E2+F2</f>
        <v>345</v>
      </c>
      <c r="S2" s="29">
        <f t="shared" ref="S2:S61" si="1">Q2+P2+O2+N2+M2+L2+K2+J2+I2+H2+G2</f>
        <v>349.99999999999994</v>
      </c>
      <c r="T2" s="29">
        <f t="shared" ref="T2:T61" si="2">R2-S2</f>
        <v>-4.9999999999999432</v>
      </c>
      <c r="U2" s="14">
        <v>3</v>
      </c>
      <c r="V2" s="15">
        <v>2</v>
      </c>
      <c r="W2" s="30">
        <v>2010</v>
      </c>
      <c r="X2" s="15">
        <v>16</v>
      </c>
      <c r="Y2" s="14">
        <v>1</v>
      </c>
      <c r="Z2" s="29">
        <v>0</v>
      </c>
    </row>
    <row r="3" spans="1:26" x14ac:dyDescent="0.25">
      <c r="A3" s="3">
        <v>72</v>
      </c>
      <c r="B3" s="1">
        <v>9</v>
      </c>
      <c r="C3" s="1">
        <v>60</v>
      </c>
      <c r="D3" s="3">
        <v>70</v>
      </c>
      <c r="E3" s="14">
        <v>75</v>
      </c>
      <c r="F3" s="7">
        <v>2</v>
      </c>
      <c r="G3" s="3">
        <v>9.1999999999999993</v>
      </c>
      <c r="H3" s="1">
        <v>64.2</v>
      </c>
      <c r="I3" s="1">
        <v>45.3</v>
      </c>
      <c r="J3" s="3">
        <v>34.700000000000003</v>
      </c>
      <c r="K3" s="1">
        <v>41.3</v>
      </c>
      <c r="L3" s="1">
        <v>10.9</v>
      </c>
      <c r="M3" s="3">
        <v>29.5</v>
      </c>
      <c r="N3" s="1">
        <v>34.5</v>
      </c>
      <c r="O3" s="1">
        <v>6.2</v>
      </c>
      <c r="P3" s="3">
        <v>2.4</v>
      </c>
      <c r="Q3" s="7">
        <v>1.8</v>
      </c>
      <c r="R3" s="25">
        <f t="shared" si="0"/>
        <v>288</v>
      </c>
      <c r="S3" s="25">
        <f t="shared" si="1"/>
        <v>280</v>
      </c>
      <c r="T3" s="25">
        <f t="shared" si="2"/>
        <v>8</v>
      </c>
      <c r="U3" s="3">
        <v>4</v>
      </c>
      <c r="V3" s="1">
        <v>0</v>
      </c>
      <c r="W3" s="1">
        <v>2005</v>
      </c>
      <c r="X3" s="3">
        <v>17</v>
      </c>
      <c r="Y3" s="14">
        <v>3</v>
      </c>
      <c r="Z3" s="25">
        <v>2</v>
      </c>
    </row>
    <row r="4" spans="1:26" x14ac:dyDescent="0.25">
      <c r="A4" s="3">
        <v>52.5</v>
      </c>
      <c r="B4" s="1">
        <v>15</v>
      </c>
      <c r="C4" s="1">
        <v>80</v>
      </c>
      <c r="D4" s="3">
        <v>90</v>
      </c>
      <c r="E4" s="1">
        <v>105</v>
      </c>
      <c r="F4" s="7">
        <v>7.5</v>
      </c>
      <c r="G4" s="14">
        <v>44.6</v>
      </c>
      <c r="H4" s="15">
        <v>65</v>
      </c>
      <c r="I4" s="15">
        <v>60.7</v>
      </c>
      <c r="J4" s="14">
        <v>43.7</v>
      </c>
      <c r="K4" s="15">
        <v>57</v>
      </c>
      <c r="L4" s="15">
        <v>13.8</v>
      </c>
      <c r="M4" s="14">
        <v>41</v>
      </c>
      <c r="N4" s="15">
        <v>46</v>
      </c>
      <c r="O4" s="15">
        <v>8.3000000000000007</v>
      </c>
      <c r="P4" s="14">
        <v>2.9</v>
      </c>
      <c r="Q4" s="31">
        <v>2</v>
      </c>
      <c r="R4" s="25">
        <f t="shared" si="0"/>
        <v>350</v>
      </c>
      <c r="S4" s="25">
        <f t="shared" si="1"/>
        <v>385</v>
      </c>
      <c r="T4" s="25">
        <f t="shared" si="2"/>
        <v>-35</v>
      </c>
      <c r="U4" s="3">
        <v>16</v>
      </c>
      <c r="V4" s="1">
        <v>1</v>
      </c>
      <c r="W4" s="1">
        <v>1950</v>
      </c>
      <c r="X4" s="3">
        <v>38</v>
      </c>
      <c r="Y4" s="1">
        <v>3</v>
      </c>
      <c r="Z4" s="25">
        <v>0</v>
      </c>
    </row>
    <row r="5" spans="1:26" x14ac:dyDescent="0.25">
      <c r="A5" s="3">
        <v>75</v>
      </c>
      <c r="B5" s="1">
        <v>5</v>
      </c>
      <c r="C5" s="1">
        <v>75</v>
      </c>
      <c r="D5" s="3">
        <v>40</v>
      </c>
      <c r="E5" s="1">
        <v>45</v>
      </c>
      <c r="F5" s="7">
        <v>5</v>
      </c>
      <c r="G5" s="3">
        <v>14.8</v>
      </c>
      <c r="H5" s="1">
        <v>51.1</v>
      </c>
      <c r="I5" s="1">
        <v>35.4</v>
      </c>
      <c r="J5" s="3">
        <v>34.6</v>
      </c>
      <c r="K5" s="1">
        <v>35</v>
      </c>
      <c r="L5" s="1">
        <v>8.4</v>
      </c>
      <c r="M5" s="3">
        <v>25</v>
      </c>
      <c r="N5" s="1">
        <v>30</v>
      </c>
      <c r="O5" s="1">
        <v>7.2</v>
      </c>
      <c r="P5" s="3">
        <v>2.7</v>
      </c>
      <c r="Q5" s="7">
        <v>1.8</v>
      </c>
      <c r="R5" s="25">
        <f t="shared" si="0"/>
        <v>245</v>
      </c>
      <c r="S5" s="25">
        <f t="shared" si="1"/>
        <v>246.00000000000003</v>
      </c>
      <c r="T5" s="25">
        <f t="shared" si="2"/>
        <v>-1.0000000000000284</v>
      </c>
      <c r="U5" s="3">
        <v>8</v>
      </c>
      <c r="V5" s="1">
        <v>0</v>
      </c>
      <c r="W5" s="1">
        <v>1966</v>
      </c>
      <c r="X5" s="3">
        <v>51</v>
      </c>
      <c r="Y5" s="1">
        <v>8</v>
      </c>
      <c r="Z5" s="25">
        <v>0</v>
      </c>
    </row>
    <row r="6" spans="1:26" x14ac:dyDescent="0.25">
      <c r="A6" s="3">
        <v>95</v>
      </c>
      <c r="B6" s="1">
        <v>13.9</v>
      </c>
      <c r="C6" s="1">
        <v>30</v>
      </c>
      <c r="D6" s="3">
        <v>55</v>
      </c>
      <c r="E6" s="1">
        <v>0</v>
      </c>
      <c r="F6" s="7">
        <v>6.1</v>
      </c>
      <c r="G6" s="3">
        <v>18.399999999999999</v>
      </c>
      <c r="H6" s="1">
        <v>45</v>
      </c>
      <c r="I6" s="1">
        <v>37.5</v>
      </c>
      <c r="J6" s="3">
        <v>20</v>
      </c>
      <c r="K6" s="1">
        <v>31</v>
      </c>
      <c r="L6" s="1">
        <v>6.1</v>
      </c>
      <c r="M6" s="3">
        <v>14</v>
      </c>
      <c r="N6" s="1">
        <v>16</v>
      </c>
      <c r="O6" s="1">
        <v>9.3000000000000007</v>
      </c>
      <c r="P6" s="3">
        <v>1</v>
      </c>
      <c r="Q6" s="7">
        <v>1.7</v>
      </c>
      <c r="R6" s="25">
        <f t="shared" si="0"/>
        <v>200</v>
      </c>
      <c r="S6" s="25">
        <f t="shared" si="1"/>
        <v>200</v>
      </c>
      <c r="T6" s="25">
        <f t="shared" si="2"/>
        <v>0</v>
      </c>
      <c r="U6" s="3">
        <v>2</v>
      </c>
      <c r="V6" s="1">
        <v>0</v>
      </c>
      <c r="W6" s="1">
        <v>1977</v>
      </c>
      <c r="X6" s="3">
        <v>29</v>
      </c>
      <c r="Y6" s="1">
        <v>8</v>
      </c>
      <c r="Z6" s="25">
        <v>1</v>
      </c>
    </row>
    <row r="7" spans="1:26" x14ac:dyDescent="0.25">
      <c r="A7" s="14">
        <v>35</v>
      </c>
      <c r="B7" s="1">
        <v>16.3</v>
      </c>
      <c r="C7" s="1">
        <v>15</v>
      </c>
      <c r="D7" s="3">
        <v>60</v>
      </c>
      <c r="E7" s="1">
        <v>0</v>
      </c>
      <c r="F7" s="7">
        <v>3.7</v>
      </c>
      <c r="G7" s="3">
        <v>6</v>
      </c>
      <c r="H7" s="1">
        <v>30.1</v>
      </c>
      <c r="I7" s="1">
        <v>22</v>
      </c>
      <c r="J7" s="3">
        <v>16.8</v>
      </c>
      <c r="K7" s="1">
        <v>20</v>
      </c>
      <c r="L7" s="1">
        <v>5</v>
      </c>
      <c r="M7" s="3">
        <v>9.5</v>
      </c>
      <c r="N7" s="1">
        <v>11</v>
      </c>
      <c r="O7" s="1">
        <v>6.1</v>
      </c>
      <c r="P7" s="3">
        <v>0.8</v>
      </c>
      <c r="Q7" s="7">
        <v>1.7</v>
      </c>
      <c r="R7" s="25">
        <f t="shared" si="0"/>
        <v>130</v>
      </c>
      <c r="S7" s="25">
        <f t="shared" si="1"/>
        <v>129</v>
      </c>
      <c r="T7" s="25">
        <f t="shared" si="2"/>
        <v>1</v>
      </c>
      <c r="U7" s="14">
        <v>0</v>
      </c>
      <c r="V7" s="1">
        <v>0</v>
      </c>
      <c r="W7" s="1">
        <v>2005</v>
      </c>
      <c r="X7" s="3">
        <v>11</v>
      </c>
      <c r="Y7" s="1">
        <v>7</v>
      </c>
      <c r="Z7" s="25">
        <v>2</v>
      </c>
    </row>
    <row r="8" spans="1:26" x14ac:dyDescent="0.25">
      <c r="A8" s="3">
        <v>40</v>
      </c>
      <c r="B8" s="1">
        <v>2</v>
      </c>
      <c r="C8" s="1">
        <v>13</v>
      </c>
      <c r="D8" s="3">
        <v>65</v>
      </c>
      <c r="E8" s="1">
        <v>0</v>
      </c>
      <c r="F8" s="7">
        <v>0</v>
      </c>
      <c r="G8" s="3">
        <v>6.3</v>
      </c>
      <c r="H8" s="1">
        <v>30.6</v>
      </c>
      <c r="I8" s="1">
        <v>23</v>
      </c>
      <c r="J8" s="3">
        <v>16.5</v>
      </c>
      <c r="K8" s="1">
        <v>20</v>
      </c>
      <c r="L8" s="1">
        <v>5</v>
      </c>
      <c r="M8" s="3">
        <v>8</v>
      </c>
      <c r="N8" s="1">
        <v>8</v>
      </c>
      <c r="O8" s="1">
        <v>5.3</v>
      </c>
      <c r="P8" s="3">
        <v>0.8</v>
      </c>
      <c r="Q8" s="7">
        <v>1.5</v>
      </c>
      <c r="R8" s="25">
        <f t="shared" si="0"/>
        <v>120</v>
      </c>
      <c r="S8" s="25">
        <f t="shared" si="1"/>
        <v>124.99999999999999</v>
      </c>
      <c r="T8" s="25">
        <f t="shared" si="2"/>
        <v>-4.9999999999999858</v>
      </c>
      <c r="U8" s="3">
        <v>0</v>
      </c>
      <c r="V8" s="1">
        <v>0</v>
      </c>
      <c r="W8" s="1">
        <v>2018</v>
      </c>
      <c r="X8" s="3">
        <v>25</v>
      </c>
      <c r="Y8" s="1">
        <v>5</v>
      </c>
      <c r="Z8" s="25">
        <v>0</v>
      </c>
    </row>
    <row r="9" spans="1:26" x14ac:dyDescent="0.25">
      <c r="A9" s="3">
        <v>35</v>
      </c>
      <c r="B9" s="1">
        <v>8</v>
      </c>
      <c r="C9" s="1">
        <v>30</v>
      </c>
      <c r="D9" s="3">
        <v>45</v>
      </c>
      <c r="E9" s="1">
        <v>0</v>
      </c>
      <c r="F9" s="7">
        <v>2</v>
      </c>
      <c r="G9" s="3">
        <v>6.5</v>
      </c>
      <c r="H9" s="1">
        <v>26.6</v>
      </c>
      <c r="I9" s="1">
        <v>22</v>
      </c>
      <c r="J9" s="3">
        <v>18.8</v>
      </c>
      <c r="K9" s="1">
        <v>23</v>
      </c>
      <c r="L9" s="1">
        <v>5</v>
      </c>
      <c r="M9" s="3">
        <v>10</v>
      </c>
      <c r="N9" s="1">
        <v>10</v>
      </c>
      <c r="O9" s="1">
        <v>5.0999999999999996</v>
      </c>
      <c r="P9" s="3">
        <v>0.7</v>
      </c>
      <c r="Q9" s="7">
        <v>1.3</v>
      </c>
      <c r="R9" s="25">
        <f t="shared" si="0"/>
        <v>120</v>
      </c>
      <c r="S9" s="25">
        <f t="shared" si="1"/>
        <v>129</v>
      </c>
      <c r="T9" s="25">
        <f t="shared" si="2"/>
        <v>-9</v>
      </c>
      <c r="U9" s="3">
        <v>0</v>
      </c>
      <c r="V9" s="1">
        <v>0</v>
      </c>
      <c r="W9" s="1">
        <v>2019</v>
      </c>
      <c r="X9" s="3">
        <v>16</v>
      </c>
      <c r="Y9" s="1">
        <v>10</v>
      </c>
      <c r="Z9" s="25">
        <v>0</v>
      </c>
    </row>
    <row r="10" spans="1:26" x14ac:dyDescent="0.25">
      <c r="A10" s="3">
        <v>118</v>
      </c>
      <c r="B10" s="1">
        <v>0</v>
      </c>
      <c r="C10" s="1">
        <v>12</v>
      </c>
      <c r="D10" s="3">
        <v>0</v>
      </c>
      <c r="E10" s="1">
        <v>0</v>
      </c>
      <c r="F10" s="7">
        <v>0</v>
      </c>
      <c r="G10" s="3">
        <v>6.8</v>
      </c>
      <c r="H10" s="1">
        <v>30</v>
      </c>
      <c r="I10" s="1">
        <v>23.5</v>
      </c>
      <c r="J10" s="3">
        <v>17.399999999999999</v>
      </c>
      <c r="K10" s="1">
        <v>15</v>
      </c>
      <c r="L10" s="1">
        <v>5.3</v>
      </c>
      <c r="M10" s="3">
        <v>9</v>
      </c>
      <c r="N10" s="1">
        <v>10</v>
      </c>
      <c r="O10" s="1">
        <v>9.3000000000000007</v>
      </c>
      <c r="P10" s="3">
        <v>1.2</v>
      </c>
      <c r="Q10" s="7">
        <v>2.5</v>
      </c>
      <c r="R10" s="25">
        <f t="shared" si="0"/>
        <v>130</v>
      </c>
      <c r="S10" s="25">
        <f t="shared" si="1"/>
        <v>130</v>
      </c>
      <c r="T10" s="25">
        <f t="shared" si="2"/>
        <v>0</v>
      </c>
      <c r="U10" s="3">
        <v>0</v>
      </c>
      <c r="V10" s="1">
        <v>0</v>
      </c>
      <c r="W10" s="1">
        <v>2014</v>
      </c>
      <c r="X10" s="3">
        <v>10</v>
      </c>
      <c r="Y10" s="1">
        <v>8</v>
      </c>
      <c r="Z10" s="25">
        <v>1</v>
      </c>
    </row>
    <row r="11" spans="1:26" ht="15.75" thickBot="1" x14ac:dyDescent="0.3">
      <c r="A11" s="42">
        <v>15</v>
      </c>
      <c r="B11" s="43">
        <v>0</v>
      </c>
      <c r="C11" s="43">
        <v>40</v>
      </c>
      <c r="D11" s="42">
        <v>80</v>
      </c>
      <c r="E11" s="43">
        <v>10</v>
      </c>
      <c r="F11" s="44">
        <v>0</v>
      </c>
      <c r="G11" s="42">
        <v>6.5</v>
      </c>
      <c r="H11" s="43">
        <v>25.7</v>
      </c>
      <c r="I11" s="43">
        <v>25</v>
      </c>
      <c r="J11" s="42">
        <v>16.3</v>
      </c>
      <c r="K11" s="43">
        <v>25</v>
      </c>
      <c r="L11" s="43">
        <v>5</v>
      </c>
      <c r="M11" s="42">
        <v>10</v>
      </c>
      <c r="N11" s="43">
        <v>15</v>
      </c>
      <c r="O11" s="43">
        <v>6.6</v>
      </c>
      <c r="P11" s="42">
        <v>1</v>
      </c>
      <c r="Q11" s="44">
        <v>0.9</v>
      </c>
      <c r="R11" s="45">
        <f t="shared" si="0"/>
        <v>145</v>
      </c>
      <c r="S11" s="45">
        <f t="shared" si="1"/>
        <v>137</v>
      </c>
      <c r="T11" s="45">
        <f t="shared" si="2"/>
        <v>8</v>
      </c>
      <c r="U11" s="42">
        <v>9</v>
      </c>
      <c r="V11" s="43">
        <v>0</v>
      </c>
      <c r="W11" s="43">
        <v>1977</v>
      </c>
      <c r="X11" s="42">
        <v>59</v>
      </c>
      <c r="Y11" s="43">
        <v>4</v>
      </c>
      <c r="Z11" s="45">
        <v>2</v>
      </c>
    </row>
    <row r="12" spans="1:26" x14ac:dyDescent="0.25">
      <c r="A12" s="46">
        <v>60</v>
      </c>
      <c r="B12" s="47">
        <v>34.200000000000003</v>
      </c>
      <c r="C12" s="47">
        <v>110</v>
      </c>
      <c r="D12" s="48">
        <v>97</v>
      </c>
      <c r="E12" s="47">
        <v>74</v>
      </c>
      <c r="F12" s="22">
        <v>13.8</v>
      </c>
      <c r="G12" s="48">
        <v>31.5</v>
      </c>
      <c r="H12" s="47">
        <v>71.3</v>
      </c>
      <c r="I12" s="47">
        <v>52.9</v>
      </c>
      <c r="J12" s="48">
        <v>45.3</v>
      </c>
      <c r="K12" s="47">
        <v>60</v>
      </c>
      <c r="L12" s="47">
        <v>17.899999999999999</v>
      </c>
      <c r="M12" s="48">
        <v>47</v>
      </c>
      <c r="N12" s="47">
        <v>54</v>
      </c>
      <c r="O12" s="47">
        <v>6.9</v>
      </c>
      <c r="P12" s="48">
        <v>4.5999999999999996</v>
      </c>
      <c r="Q12" s="22">
        <v>3.6</v>
      </c>
      <c r="R12" s="49">
        <f t="shared" si="0"/>
        <v>389</v>
      </c>
      <c r="S12" s="49">
        <f t="shared" si="1"/>
        <v>395</v>
      </c>
      <c r="T12" s="49">
        <f t="shared" si="2"/>
        <v>-6</v>
      </c>
      <c r="U12" s="48">
        <v>4</v>
      </c>
      <c r="V12" s="47">
        <v>1</v>
      </c>
      <c r="W12" s="50">
        <v>2010</v>
      </c>
      <c r="X12" s="47">
        <v>17</v>
      </c>
      <c r="Y12" s="48">
        <v>1</v>
      </c>
      <c r="Z12" s="51">
        <v>0</v>
      </c>
    </row>
    <row r="13" spans="1:26" x14ac:dyDescent="0.25">
      <c r="A13" s="52">
        <v>47</v>
      </c>
      <c r="B13" s="1">
        <v>10.199999999999999</v>
      </c>
      <c r="C13" s="1">
        <v>80.5</v>
      </c>
      <c r="D13" s="3">
        <v>88</v>
      </c>
      <c r="E13" s="1">
        <v>69</v>
      </c>
      <c r="F13" s="7">
        <v>0.3</v>
      </c>
      <c r="G13" s="3">
        <v>14.6</v>
      </c>
      <c r="H13" s="1">
        <v>48.4</v>
      </c>
      <c r="I13" s="1">
        <v>44.7</v>
      </c>
      <c r="J13" s="3">
        <v>34.700000000000003</v>
      </c>
      <c r="K13" s="1">
        <v>50</v>
      </c>
      <c r="L13" s="1">
        <v>8.8000000000000007</v>
      </c>
      <c r="M13" s="3">
        <v>35</v>
      </c>
      <c r="N13" s="1">
        <v>40</v>
      </c>
      <c r="O13" s="1">
        <v>6.2</v>
      </c>
      <c r="P13" s="3">
        <v>2.9</v>
      </c>
      <c r="Q13" s="7">
        <v>2.7</v>
      </c>
      <c r="R13" s="25">
        <f t="shared" si="0"/>
        <v>295</v>
      </c>
      <c r="S13" s="25">
        <f t="shared" si="1"/>
        <v>288</v>
      </c>
      <c r="T13" s="25">
        <f t="shared" si="2"/>
        <v>7</v>
      </c>
      <c r="U13" s="3">
        <v>4</v>
      </c>
      <c r="V13" s="1">
        <v>0</v>
      </c>
      <c r="W13" s="1">
        <v>2005</v>
      </c>
      <c r="X13" s="3">
        <v>18</v>
      </c>
      <c r="Y13" s="14">
        <v>3</v>
      </c>
      <c r="Z13" s="53">
        <v>2</v>
      </c>
    </row>
    <row r="14" spans="1:26" x14ac:dyDescent="0.25">
      <c r="A14" s="52">
        <v>35</v>
      </c>
      <c r="B14" s="1">
        <v>11.3</v>
      </c>
      <c r="C14" s="1">
        <v>178</v>
      </c>
      <c r="D14" s="3">
        <v>77</v>
      </c>
      <c r="E14" s="1">
        <v>110</v>
      </c>
      <c r="F14" s="7">
        <v>4.7</v>
      </c>
      <c r="G14" s="14">
        <v>55.5</v>
      </c>
      <c r="H14" s="15">
        <v>91.6</v>
      </c>
      <c r="I14" s="15">
        <v>54.3</v>
      </c>
      <c r="J14" s="14">
        <v>39.9</v>
      </c>
      <c r="K14" s="15">
        <v>70</v>
      </c>
      <c r="L14" s="15">
        <v>19.3</v>
      </c>
      <c r="M14" s="14">
        <v>55</v>
      </c>
      <c r="N14" s="15">
        <v>60</v>
      </c>
      <c r="O14" s="15">
        <v>18.600000000000001</v>
      </c>
      <c r="P14" s="14">
        <v>2.1</v>
      </c>
      <c r="Q14" s="31">
        <v>2.7</v>
      </c>
      <c r="R14" s="25">
        <f t="shared" si="0"/>
        <v>416</v>
      </c>
      <c r="S14" s="25">
        <f t="shared" si="1"/>
        <v>469</v>
      </c>
      <c r="T14" s="25">
        <f t="shared" si="2"/>
        <v>-53</v>
      </c>
      <c r="U14" s="3">
        <v>16</v>
      </c>
      <c r="V14" s="1">
        <v>1</v>
      </c>
      <c r="W14" s="1">
        <v>1950</v>
      </c>
      <c r="X14" s="3">
        <v>41</v>
      </c>
      <c r="Y14" s="1">
        <v>2</v>
      </c>
      <c r="Z14" s="53">
        <v>0</v>
      </c>
    </row>
    <row r="15" spans="1:26" x14ac:dyDescent="0.25">
      <c r="A15" s="52">
        <v>65</v>
      </c>
      <c r="B15" s="1">
        <v>15.2</v>
      </c>
      <c r="C15" s="1">
        <v>65</v>
      </c>
      <c r="D15" s="3">
        <v>67</v>
      </c>
      <c r="E15" s="1">
        <v>30</v>
      </c>
      <c r="F15" s="7">
        <v>2.8</v>
      </c>
      <c r="G15" s="3">
        <v>15.3</v>
      </c>
      <c r="H15" s="1">
        <v>58.9</v>
      </c>
      <c r="I15" s="1">
        <v>35.4</v>
      </c>
      <c r="J15" s="3">
        <v>39.4</v>
      </c>
      <c r="K15" s="1">
        <v>37</v>
      </c>
      <c r="L15" s="1">
        <v>9.6</v>
      </c>
      <c r="M15" s="3">
        <v>30</v>
      </c>
      <c r="N15" s="1">
        <v>35</v>
      </c>
      <c r="O15" s="1">
        <v>9.1</v>
      </c>
      <c r="P15" s="3">
        <v>2.7</v>
      </c>
      <c r="Q15" s="7">
        <v>2.6</v>
      </c>
      <c r="R15" s="25">
        <f t="shared" si="0"/>
        <v>245</v>
      </c>
      <c r="S15" s="25">
        <f t="shared" si="1"/>
        <v>275</v>
      </c>
      <c r="T15" s="25">
        <f t="shared" si="2"/>
        <v>-30</v>
      </c>
      <c r="U15" s="3">
        <v>8</v>
      </c>
      <c r="V15" s="1">
        <v>0</v>
      </c>
      <c r="W15" s="1">
        <v>1966</v>
      </c>
      <c r="X15" s="3">
        <v>48</v>
      </c>
      <c r="Y15" s="1">
        <v>8</v>
      </c>
      <c r="Z15" s="53">
        <v>0</v>
      </c>
    </row>
    <row r="16" spans="1:26" x14ac:dyDescent="0.25">
      <c r="A16" s="52">
        <v>95</v>
      </c>
      <c r="B16" s="1">
        <v>20.6</v>
      </c>
      <c r="C16" s="1">
        <v>30</v>
      </c>
      <c r="D16" s="3">
        <v>52</v>
      </c>
      <c r="E16" s="1">
        <v>0</v>
      </c>
      <c r="F16" s="7">
        <v>2.4</v>
      </c>
      <c r="G16" s="3">
        <v>14.8</v>
      </c>
      <c r="H16" s="1">
        <v>50.1</v>
      </c>
      <c r="I16" s="1">
        <v>26.7</v>
      </c>
      <c r="J16" s="3">
        <v>30</v>
      </c>
      <c r="K16" s="1">
        <v>35</v>
      </c>
      <c r="L16" s="1">
        <v>5.6</v>
      </c>
      <c r="M16" s="3">
        <v>25</v>
      </c>
      <c r="N16" s="1">
        <v>30</v>
      </c>
      <c r="O16" s="1">
        <v>7.7</v>
      </c>
      <c r="P16" s="3">
        <v>2.7</v>
      </c>
      <c r="Q16" s="7">
        <v>2.4</v>
      </c>
      <c r="R16" s="25">
        <f t="shared" si="0"/>
        <v>200</v>
      </c>
      <c r="S16" s="25">
        <f t="shared" si="1"/>
        <v>229.99999999999997</v>
      </c>
      <c r="T16" s="25">
        <f t="shared" si="2"/>
        <v>-29.999999999999972</v>
      </c>
      <c r="U16" s="3">
        <v>2</v>
      </c>
      <c r="V16" s="1">
        <v>0</v>
      </c>
      <c r="W16" s="1">
        <v>1977</v>
      </c>
      <c r="X16" s="3">
        <v>31</v>
      </c>
      <c r="Y16" s="1">
        <v>6</v>
      </c>
      <c r="Z16" s="53">
        <v>0</v>
      </c>
    </row>
    <row r="17" spans="1:26" x14ac:dyDescent="0.25">
      <c r="A17" s="54">
        <v>40</v>
      </c>
      <c r="B17" s="1">
        <v>12.3</v>
      </c>
      <c r="C17" s="1">
        <v>25</v>
      </c>
      <c r="D17" s="3">
        <v>59</v>
      </c>
      <c r="E17" s="1">
        <v>0</v>
      </c>
      <c r="F17" s="7">
        <v>0.7</v>
      </c>
      <c r="G17" s="3">
        <v>6.5</v>
      </c>
      <c r="H17" s="1">
        <v>29.4</v>
      </c>
      <c r="I17" s="1">
        <v>27</v>
      </c>
      <c r="J17" s="3">
        <v>16.3</v>
      </c>
      <c r="K17" s="1">
        <v>25</v>
      </c>
      <c r="L17" s="1">
        <v>5</v>
      </c>
      <c r="M17" s="3">
        <v>10</v>
      </c>
      <c r="N17" s="1">
        <v>15</v>
      </c>
      <c r="O17" s="1">
        <v>7.6</v>
      </c>
      <c r="P17" s="3">
        <v>1</v>
      </c>
      <c r="Q17" s="7">
        <v>2.2000000000000002</v>
      </c>
      <c r="R17" s="25">
        <f t="shared" si="0"/>
        <v>137</v>
      </c>
      <c r="S17" s="25">
        <f t="shared" si="1"/>
        <v>145</v>
      </c>
      <c r="T17" s="25">
        <f t="shared" si="2"/>
        <v>-8</v>
      </c>
      <c r="U17" s="14">
        <v>0</v>
      </c>
      <c r="V17" s="1">
        <v>0</v>
      </c>
      <c r="W17" s="1">
        <v>2005</v>
      </c>
      <c r="X17" s="3">
        <v>13</v>
      </c>
      <c r="Y17" s="1">
        <v>7</v>
      </c>
      <c r="Z17" s="53">
        <v>0</v>
      </c>
    </row>
    <row r="18" spans="1:26" x14ac:dyDescent="0.25">
      <c r="A18" s="52">
        <v>37</v>
      </c>
      <c r="B18" s="1">
        <v>0</v>
      </c>
      <c r="C18" s="1">
        <v>13</v>
      </c>
      <c r="D18" s="3">
        <v>72</v>
      </c>
      <c r="E18" s="1">
        <v>0</v>
      </c>
      <c r="F18" s="7">
        <v>0</v>
      </c>
      <c r="G18" s="3">
        <v>6.2</v>
      </c>
      <c r="H18" s="1">
        <v>26.3</v>
      </c>
      <c r="I18" s="1">
        <v>25.6</v>
      </c>
      <c r="J18" s="3">
        <v>16.5</v>
      </c>
      <c r="K18" s="1">
        <v>20</v>
      </c>
      <c r="L18" s="1">
        <v>5</v>
      </c>
      <c r="M18" s="3">
        <v>10</v>
      </c>
      <c r="N18" s="1">
        <v>10</v>
      </c>
      <c r="O18" s="1">
        <v>7.3</v>
      </c>
      <c r="P18" s="3">
        <v>0.8</v>
      </c>
      <c r="Q18" s="7">
        <v>2.2999999999999998</v>
      </c>
      <c r="R18" s="25">
        <f t="shared" si="0"/>
        <v>122</v>
      </c>
      <c r="S18" s="25">
        <f t="shared" si="1"/>
        <v>130</v>
      </c>
      <c r="T18" s="25">
        <f t="shared" si="2"/>
        <v>-8</v>
      </c>
      <c r="U18" s="3">
        <v>0</v>
      </c>
      <c r="V18" s="1">
        <v>0</v>
      </c>
      <c r="W18" s="1">
        <v>2018</v>
      </c>
      <c r="X18" s="3">
        <v>23</v>
      </c>
      <c r="Y18" s="1">
        <v>6</v>
      </c>
      <c r="Z18" s="53">
        <v>0</v>
      </c>
    </row>
    <row r="19" spans="1:26" x14ac:dyDescent="0.25">
      <c r="A19" s="52">
        <v>25</v>
      </c>
      <c r="B19" s="1">
        <v>0</v>
      </c>
      <c r="C19" s="1">
        <v>15</v>
      </c>
      <c r="D19" s="3">
        <v>49</v>
      </c>
      <c r="E19" s="1">
        <v>49</v>
      </c>
      <c r="F19" s="7">
        <v>0</v>
      </c>
      <c r="G19" s="3">
        <v>5.5</v>
      </c>
      <c r="H19" s="1">
        <v>29.5</v>
      </c>
      <c r="I19" s="1">
        <v>28.3</v>
      </c>
      <c r="J19" s="3">
        <v>16.3</v>
      </c>
      <c r="K19" s="1">
        <v>25</v>
      </c>
      <c r="L19" s="1">
        <v>4.9000000000000004</v>
      </c>
      <c r="M19" s="3">
        <v>11</v>
      </c>
      <c r="N19" s="1">
        <v>14</v>
      </c>
      <c r="O19" s="1">
        <v>7.5</v>
      </c>
      <c r="P19" s="3">
        <v>0.8</v>
      </c>
      <c r="Q19" s="7">
        <v>2.2000000000000002</v>
      </c>
      <c r="R19" s="25">
        <f t="shared" si="0"/>
        <v>138</v>
      </c>
      <c r="S19" s="25">
        <f t="shared" si="1"/>
        <v>145</v>
      </c>
      <c r="T19" s="25">
        <f t="shared" si="2"/>
        <v>-7</v>
      </c>
      <c r="U19" s="3">
        <v>0</v>
      </c>
      <c r="V19" s="1">
        <v>0</v>
      </c>
      <c r="W19" s="1">
        <v>2019</v>
      </c>
      <c r="X19" s="3">
        <v>18</v>
      </c>
      <c r="Y19" s="1">
        <v>10</v>
      </c>
      <c r="Z19" s="53">
        <v>0</v>
      </c>
    </row>
    <row r="20" spans="1:26" x14ac:dyDescent="0.25">
      <c r="A20" s="52">
        <v>88</v>
      </c>
      <c r="B20" s="1">
        <v>0.1</v>
      </c>
      <c r="C20" s="1">
        <v>25</v>
      </c>
      <c r="D20" s="3">
        <v>19</v>
      </c>
      <c r="E20" s="1">
        <v>0</v>
      </c>
      <c r="F20" s="7">
        <v>2.9</v>
      </c>
      <c r="G20" s="3">
        <v>4.8</v>
      </c>
      <c r="H20" s="1">
        <v>29.5</v>
      </c>
      <c r="I20" s="1">
        <v>28.7</v>
      </c>
      <c r="J20" s="3">
        <v>16</v>
      </c>
      <c r="K20" s="1">
        <v>25</v>
      </c>
      <c r="L20" s="1">
        <v>4.8</v>
      </c>
      <c r="M20" s="3">
        <v>10</v>
      </c>
      <c r="N20" s="1">
        <v>15</v>
      </c>
      <c r="O20" s="1">
        <v>8</v>
      </c>
      <c r="P20" s="3">
        <v>0.9</v>
      </c>
      <c r="Q20" s="7">
        <v>2.2999999999999998</v>
      </c>
      <c r="R20" s="25">
        <f t="shared" si="0"/>
        <v>135</v>
      </c>
      <c r="S20" s="25">
        <f t="shared" si="1"/>
        <v>145</v>
      </c>
      <c r="T20" s="25">
        <f t="shared" si="2"/>
        <v>-10</v>
      </c>
      <c r="U20" s="3">
        <v>0</v>
      </c>
      <c r="V20" s="1">
        <v>0</v>
      </c>
      <c r="W20" s="1">
        <v>2014</v>
      </c>
      <c r="X20" s="3">
        <v>15</v>
      </c>
      <c r="Y20" s="1">
        <v>8</v>
      </c>
      <c r="Z20" s="53">
        <v>0</v>
      </c>
    </row>
    <row r="21" spans="1:26" ht="15.75" thickBot="1" x14ac:dyDescent="0.3">
      <c r="A21" s="61">
        <v>10</v>
      </c>
      <c r="B21" s="43">
        <v>7.8</v>
      </c>
      <c r="C21" s="43">
        <v>62.5</v>
      </c>
      <c r="D21" s="42">
        <v>60</v>
      </c>
      <c r="E21" s="43">
        <v>20.5</v>
      </c>
      <c r="F21" s="44">
        <v>0.2</v>
      </c>
      <c r="G21" s="42">
        <v>7.9</v>
      </c>
      <c r="H21" s="43">
        <v>36.1</v>
      </c>
      <c r="I21" s="43">
        <v>32.299999999999997</v>
      </c>
      <c r="J21" s="42">
        <v>17.899999999999999</v>
      </c>
      <c r="K21" s="43">
        <v>35</v>
      </c>
      <c r="L21" s="43">
        <v>5.2</v>
      </c>
      <c r="M21" s="42">
        <v>8.1999999999999993</v>
      </c>
      <c r="N21" s="43">
        <v>11.2</v>
      </c>
      <c r="O21" s="43">
        <v>7</v>
      </c>
      <c r="P21" s="42">
        <v>1.3</v>
      </c>
      <c r="Q21" s="44">
        <v>2.9</v>
      </c>
      <c r="R21" s="45">
        <f t="shared" si="0"/>
        <v>161</v>
      </c>
      <c r="S21" s="45">
        <f t="shared" si="1"/>
        <v>165</v>
      </c>
      <c r="T21" s="45">
        <f t="shared" si="2"/>
        <v>-4</v>
      </c>
      <c r="U21" s="42">
        <v>9</v>
      </c>
      <c r="V21" s="43">
        <v>0</v>
      </c>
      <c r="W21" s="43">
        <v>1977</v>
      </c>
      <c r="X21" s="42">
        <v>61</v>
      </c>
      <c r="Y21" s="43">
        <v>4</v>
      </c>
      <c r="Z21" s="62">
        <v>0</v>
      </c>
    </row>
    <row r="22" spans="1:26" x14ac:dyDescent="0.25">
      <c r="A22" s="46">
        <v>80</v>
      </c>
      <c r="B22" s="47">
        <v>14.2</v>
      </c>
      <c r="C22" s="47">
        <v>130</v>
      </c>
      <c r="D22" s="48">
        <v>100</v>
      </c>
      <c r="E22" s="47">
        <v>75</v>
      </c>
      <c r="F22" s="22">
        <v>15.8</v>
      </c>
      <c r="G22" s="48">
        <v>34.799999999999997</v>
      </c>
      <c r="H22" s="47">
        <v>72.900000000000006</v>
      </c>
      <c r="I22" s="47">
        <v>61.1</v>
      </c>
      <c r="J22" s="48">
        <v>43.8</v>
      </c>
      <c r="K22" s="47">
        <v>70</v>
      </c>
      <c r="L22" s="47">
        <v>12.5</v>
      </c>
      <c r="M22" s="48">
        <v>45</v>
      </c>
      <c r="N22" s="47">
        <v>50</v>
      </c>
      <c r="O22" s="47">
        <v>8.1</v>
      </c>
      <c r="P22" s="48">
        <v>4.2</v>
      </c>
      <c r="Q22" s="22">
        <v>2.6</v>
      </c>
      <c r="R22" s="49">
        <f t="shared" si="0"/>
        <v>415</v>
      </c>
      <c r="S22" s="49">
        <f t="shared" si="1"/>
        <v>405.00000000000006</v>
      </c>
      <c r="T22" s="49">
        <f t="shared" si="2"/>
        <v>9.9999999999999432</v>
      </c>
      <c r="U22" s="48">
        <v>5</v>
      </c>
      <c r="V22" s="47">
        <v>1</v>
      </c>
      <c r="W22" s="50">
        <v>2010</v>
      </c>
      <c r="X22" s="47">
        <v>18</v>
      </c>
      <c r="Y22" s="48">
        <v>1</v>
      </c>
      <c r="Z22" s="51">
        <v>2</v>
      </c>
    </row>
    <row r="23" spans="1:26" x14ac:dyDescent="0.25">
      <c r="A23" s="52">
        <v>60</v>
      </c>
      <c r="B23" s="1">
        <v>3.5</v>
      </c>
      <c r="C23" s="1">
        <v>90</v>
      </c>
      <c r="D23" s="3">
        <v>62</v>
      </c>
      <c r="E23" s="1">
        <v>88</v>
      </c>
      <c r="F23" s="7">
        <v>11.5</v>
      </c>
      <c r="G23" s="3">
        <v>23.8</v>
      </c>
      <c r="H23" s="1">
        <v>62.8</v>
      </c>
      <c r="I23" s="1">
        <v>45.2</v>
      </c>
      <c r="J23" s="3">
        <v>35</v>
      </c>
      <c r="K23" s="1">
        <v>55</v>
      </c>
      <c r="L23" s="1">
        <v>9.3000000000000007</v>
      </c>
      <c r="M23" s="3">
        <v>30</v>
      </c>
      <c r="N23" s="1">
        <v>35</v>
      </c>
      <c r="O23" s="1">
        <v>9</v>
      </c>
      <c r="P23" s="3">
        <v>3.2</v>
      </c>
      <c r="Q23" s="7">
        <v>1.7</v>
      </c>
      <c r="R23" s="25">
        <f t="shared" si="0"/>
        <v>315</v>
      </c>
      <c r="S23" s="25">
        <f t="shared" si="1"/>
        <v>310</v>
      </c>
      <c r="T23" s="25">
        <f t="shared" si="2"/>
        <v>5</v>
      </c>
      <c r="U23" s="3">
        <v>4</v>
      </c>
      <c r="V23" s="1">
        <v>0</v>
      </c>
      <c r="W23" s="1">
        <v>2005</v>
      </c>
      <c r="X23" s="3">
        <v>19</v>
      </c>
      <c r="Y23" s="14">
        <v>3</v>
      </c>
      <c r="Z23" s="53">
        <v>2</v>
      </c>
    </row>
    <row r="24" spans="1:26" x14ac:dyDescent="0.25">
      <c r="A24" s="52">
        <v>100</v>
      </c>
      <c r="B24" s="1">
        <v>40</v>
      </c>
      <c r="C24" s="1">
        <v>68</v>
      </c>
      <c r="D24" s="3">
        <v>80</v>
      </c>
      <c r="E24" s="1">
        <v>110</v>
      </c>
      <c r="F24" s="7">
        <v>12</v>
      </c>
      <c r="G24" s="3">
        <v>43.5</v>
      </c>
      <c r="H24" s="1">
        <v>77.3</v>
      </c>
      <c r="I24" s="1">
        <v>68.3</v>
      </c>
      <c r="J24" s="3">
        <v>47.7</v>
      </c>
      <c r="K24" s="1">
        <v>70</v>
      </c>
      <c r="L24" s="1">
        <v>15.2</v>
      </c>
      <c r="M24" s="3">
        <v>45</v>
      </c>
      <c r="N24" s="1">
        <v>45</v>
      </c>
      <c r="O24" s="1">
        <v>9.3000000000000007</v>
      </c>
      <c r="P24" s="3">
        <v>5.6</v>
      </c>
      <c r="Q24" s="7">
        <v>2.1</v>
      </c>
      <c r="R24" s="25">
        <f t="shared" si="0"/>
        <v>410</v>
      </c>
      <c r="S24" s="25">
        <f t="shared" si="1"/>
        <v>429</v>
      </c>
      <c r="T24" s="25">
        <f t="shared" si="2"/>
        <v>-19</v>
      </c>
      <c r="U24" s="3">
        <v>16</v>
      </c>
      <c r="V24" s="1">
        <v>1</v>
      </c>
      <c r="W24" s="1">
        <v>1950</v>
      </c>
      <c r="X24" s="3">
        <v>42</v>
      </c>
      <c r="Y24" s="1">
        <v>2</v>
      </c>
      <c r="Z24" s="53">
        <v>0</v>
      </c>
    </row>
    <row r="25" spans="1:26" x14ac:dyDescent="0.25">
      <c r="A25" s="52">
        <v>50</v>
      </c>
      <c r="B25" s="1">
        <v>55</v>
      </c>
      <c r="C25" s="1">
        <v>30</v>
      </c>
      <c r="D25" s="3">
        <v>48</v>
      </c>
      <c r="E25" s="1">
        <v>32</v>
      </c>
      <c r="F25" s="7">
        <v>5</v>
      </c>
      <c r="G25" s="3">
        <v>16.2</v>
      </c>
      <c r="H25" s="1">
        <v>47.6</v>
      </c>
      <c r="I25" s="1">
        <v>34.9</v>
      </c>
      <c r="J25" s="3">
        <v>33</v>
      </c>
      <c r="K25" s="1">
        <v>35</v>
      </c>
      <c r="L25" s="1">
        <v>5.2</v>
      </c>
      <c r="M25" s="3">
        <v>20</v>
      </c>
      <c r="N25" s="1">
        <v>25</v>
      </c>
      <c r="O25" s="1">
        <v>6.2</v>
      </c>
      <c r="P25" s="3">
        <v>1.2</v>
      </c>
      <c r="Q25" s="7">
        <v>1.7</v>
      </c>
      <c r="R25" s="25">
        <f t="shared" si="0"/>
        <v>220</v>
      </c>
      <c r="S25" s="25">
        <f t="shared" si="1"/>
        <v>226</v>
      </c>
      <c r="T25" s="25">
        <f t="shared" si="2"/>
        <v>-6</v>
      </c>
      <c r="U25" s="3">
        <v>8</v>
      </c>
      <c r="V25" s="1">
        <v>0</v>
      </c>
      <c r="W25" s="1">
        <v>1966</v>
      </c>
      <c r="X25" s="3">
        <v>50</v>
      </c>
      <c r="Y25" s="1">
        <v>7</v>
      </c>
      <c r="Z25" s="53">
        <v>0</v>
      </c>
    </row>
    <row r="26" spans="1:26" x14ac:dyDescent="0.25">
      <c r="A26" s="52">
        <v>90</v>
      </c>
      <c r="B26" s="1">
        <v>5</v>
      </c>
      <c r="C26" s="1">
        <v>35</v>
      </c>
      <c r="D26" s="3">
        <v>60</v>
      </c>
      <c r="E26" s="1">
        <v>0</v>
      </c>
      <c r="F26" s="7">
        <v>0</v>
      </c>
      <c r="G26" s="3">
        <v>7.2</v>
      </c>
      <c r="H26" s="1">
        <v>45.8</v>
      </c>
      <c r="I26" s="1">
        <v>40.6</v>
      </c>
      <c r="J26" s="3">
        <v>20</v>
      </c>
      <c r="K26" s="1">
        <v>35</v>
      </c>
      <c r="L26" s="1">
        <v>7.9</v>
      </c>
      <c r="M26" s="3">
        <v>13</v>
      </c>
      <c r="N26" s="1">
        <v>13.4</v>
      </c>
      <c r="O26" s="1">
        <v>5</v>
      </c>
      <c r="P26" s="3">
        <v>0.7</v>
      </c>
      <c r="Q26" s="7">
        <v>1.4</v>
      </c>
      <c r="R26" s="25">
        <f t="shared" si="0"/>
        <v>190</v>
      </c>
      <c r="S26" s="25">
        <f t="shared" si="1"/>
        <v>190</v>
      </c>
      <c r="T26" s="25">
        <f t="shared" si="2"/>
        <v>0</v>
      </c>
      <c r="U26" s="3">
        <v>2</v>
      </c>
      <c r="V26" s="1">
        <v>1</v>
      </c>
      <c r="W26" s="1">
        <v>1977</v>
      </c>
      <c r="X26" s="3">
        <v>31</v>
      </c>
      <c r="Y26" s="1">
        <v>5</v>
      </c>
      <c r="Z26" s="53">
        <v>1</v>
      </c>
    </row>
    <row r="27" spans="1:26" x14ac:dyDescent="0.25">
      <c r="A27" s="54">
        <v>45</v>
      </c>
      <c r="B27" s="1">
        <v>9.3000000000000007</v>
      </c>
      <c r="C27" s="1">
        <v>30</v>
      </c>
      <c r="D27" s="3">
        <v>55</v>
      </c>
      <c r="E27" s="1">
        <v>0</v>
      </c>
      <c r="F27" s="7">
        <v>10.7</v>
      </c>
      <c r="G27" s="3">
        <v>6.5</v>
      </c>
      <c r="H27" s="1">
        <v>47.9</v>
      </c>
      <c r="I27" s="1">
        <v>37.5</v>
      </c>
      <c r="J27" s="3">
        <v>21.8</v>
      </c>
      <c r="K27" s="1">
        <v>30</v>
      </c>
      <c r="L27" s="1">
        <v>8.5</v>
      </c>
      <c r="M27" s="3">
        <v>12.3</v>
      </c>
      <c r="N27" s="1">
        <v>12</v>
      </c>
      <c r="O27" s="1">
        <v>5.2</v>
      </c>
      <c r="P27" s="3">
        <v>0.5</v>
      </c>
      <c r="Q27" s="7">
        <v>1.4</v>
      </c>
      <c r="R27" s="25">
        <f t="shared" si="0"/>
        <v>150</v>
      </c>
      <c r="S27" s="25">
        <f t="shared" si="1"/>
        <v>183.6</v>
      </c>
      <c r="T27" s="25">
        <f t="shared" si="2"/>
        <v>-33.599999999999994</v>
      </c>
      <c r="U27" s="14">
        <v>0</v>
      </c>
      <c r="V27" s="1">
        <v>0</v>
      </c>
      <c r="W27" s="1">
        <v>2005</v>
      </c>
      <c r="X27" s="3">
        <v>13</v>
      </c>
      <c r="Y27" s="1">
        <v>8</v>
      </c>
      <c r="Z27" s="53">
        <v>0</v>
      </c>
    </row>
    <row r="28" spans="1:26" x14ac:dyDescent="0.25">
      <c r="A28" s="52">
        <v>25</v>
      </c>
      <c r="B28" s="1">
        <v>0</v>
      </c>
      <c r="C28" s="1">
        <v>25</v>
      </c>
      <c r="D28" s="3">
        <v>70</v>
      </c>
      <c r="E28" s="1">
        <v>0</v>
      </c>
      <c r="F28" s="7">
        <v>0</v>
      </c>
      <c r="G28" s="3">
        <v>5</v>
      </c>
      <c r="H28" s="1">
        <v>31.3</v>
      </c>
      <c r="I28" s="1">
        <v>20.2</v>
      </c>
      <c r="J28" s="3">
        <v>16.399999999999999</v>
      </c>
      <c r="K28" s="1">
        <v>27</v>
      </c>
      <c r="L28" s="1">
        <v>5.0999999999999996</v>
      </c>
      <c r="M28" s="3">
        <v>8</v>
      </c>
      <c r="N28" s="1">
        <v>10</v>
      </c>
      <c r="O28" s="1">
        <v>5.7</v>
      </c>
      <c r="P28" s="3">
        <v>0.6</v>
      </c>
      <c r="Q28" s="7">
        <v>1.1000000000000001</v>
      </c>
      <c r="R28" s="25">
        <f t="shared" si="0"/>
        <v>120</v>
      </c>
      <c r="S28" s="25">
        <f t="shared" si="1"/>
        <v>130.4</v>
      </c>
      <c r="T28" s="25">
        <f t="shared" si="2"/>
        <v>-10.400000000000006</v>
      </c>
      <c r="U28" s="3">
        <v>0</v>
      </c>
      <c r="V28" s="1">
        <v>0</v>
      </c>
      <c r="W28" s="1">
        <v>2018</v>
      </c>
      <c r="X28" s="3">
        <v>21</v>
      </c>
      <c r="Y28" s="1">
        <v>6</v>
      </c>
      <c r="Z28" s="53">
        <v>0</v>
      </c>
    </row>
    <row r="29" spans="1:26" x14ac:dyDescent="0.25">
      <c r="A29" s="52">
        <v>35</v>
      </c>
      <c r="B29" s="1">
        <v>10.5</v>
      </c>
      <c r="C29" s="1">
        <v>40</v>
      </c>
      <c r="D29" s="3">
        <v>45</v>
      </c>
      <c r="E29" s="1">
        <v>0</v>
      </c>
      <c r="F29" s="7">
        <v>4.5</v>
      </c>
      <c r="G29" s="3">
        <v>6.7</v>
      </c>
      <c r="H29" s="1">
        <v>31.7</v>
      </c>
      <c r="I29" s="1">
        <v>30</v>
      </c>
      <c r="J29" s="3">
        <v>16.5</v>
      </c>
      <c r="K29" s="1">
        <v>25</v>
      </c>
      <c r="L29" s="1">
        <v>5.6</v>
      </c>
      <c r="M29" s="3">
        <v>9</v>
      </c>
      <c r="N29" s="1">
        <v>11</v>
      </c>
      <c r="O29" s="1">
        <v>6.7</v>
      </c>
      <c r="P29" s="3">
        <v>0.5</v>
      </c>
      <c r="Q29" s="7">
        <v>1.3</v>
      </c>
      <c r="R29" s="25">
        <f t="shared" si="0"/>
        <v>135</v>
      </c>
      <c r="S29" s="25">
        <f t="shared" si="1"/>
        <v>143.99999999999997</v>
      </c>
      <c r="T29" s="25">
        <f t="shared" si="2"/>
        <v>-8.9999999999999716</v>
      </c>
      <c r="U29" s="3">
        <v>0</v>
      </c>
      <c r="V29" s="1">
        <v>0</v>
      </c>
      <c r="W29" s="1">
        <v>2019</v>
      </c>
      <c r="X29" s="3">
        <v>19</v>
      </c>
      <c r="Y29" s="1">
        <v>9</v>
      </c>
      <c r="Z29" s="53">
        <v>0</v>
      </c>
    </row>
    <row r="30" spans="1:26" x14ac:dyDescent="0.25">
      <c r="A30" s="52">
        <v>55</v>
      </c>
      <c r="B30" s="1">
        <v>0</v>
      </c>
      <c r="C30" s="1">
        <v>15</v>
      </c>
      <c r="D30" s="3">
        <v>55</v>
      </c>
      <c r="E30" s="1">
        <v>0</v>
      </c>
      <c r="F30" s="7">
        <v>5</v>
      </c>
      <c r="G30" s="3">
        <v>6.3</v>
      </c>
      <c r="H30" s="1">
        <v>30.1</v>
      </c>
      <c r="I30" s="1">
        <v>22</v>
      </c>
      <c r="J30" s="3">
        <v>16.5</v>
      </c>
      <c r="K30" s="1">
        <v>20</v>
      </c>
      <c r="L30" s="1">
        <v>5</v>
      </c>
      <c r="M30" s="3">
        <v>9.5</v>
      </c>
      <c r="N30" s="1">
        <v>10.7</v>
      </c>
      <c r="O30" s="1">
        <v>7.1</v>
      </c>
      <c r="P30" s="3">
        <v>0.8</v>
      </c>
      <c r="Q30" s="7">
        <v>2</v>
      </c>
      <c r="R30" s="25">
        <f t="shared" si="0"/>
        <v>130</v>
      </c>
      <c r="S30" s="25">
        <f t="shared" si="1"/>
        <v>130</v>
      </c>
      <c r="T30" s="25">
        <f t="shared" si="2"/>
        <v>0</v>
      </c>
      <c r="U30" s="3">
        <v>0</v>
      </c>
      <c r="V30" s="1">
        <v>0</v>
      </c>
      <c r="W30" s="1">
        <v>2014</v>
      </c>
      <c r="X30" s="3">
        <v>13</v>
      </c>
      <c r="Y30" s="1">
        <v>7</v>
      </c>
      <c r="Z30" s="53">
        <v>1</v>
      </c>
    </row>
    <row r="31" spans="1:26" ht="15.75" thickBot="1" x14ac:dyDescent="0.3">
      <c r="A31" s="61">
        <v>0</v>
      </c>
      <c r="B31" s="43">
        <v>7</v>
      </c>
      <c r="C31" s="43">
        <v>65</v>
      </c>
      <c r="D31" s="42">
        <v>65</v>
      </c>
      <c r="E31" s="43">
        <v>10</v>
      </c>
      <c r="F31" s="44">
        <v>3</v>
      </c>
      <c r="G31" s="42">
        <v>15.2</v>
      </c>
      <c r="H31" s="43">
        <v>32.299999999999997</v>
      </c>
      <c r="I31" s="43">
        <v>23.7</v>
      </c>
      <c r="J31" s="42">
        <v>16.3</v>
      </c>
      <c r="K31" s="43">
        <v>35</v>
      </c>
      <c r="L31" s="43">
        <v>5.2</v>
      </c>
      <c r="M31" s="42">
        <v>8.1999999999999993</v>
      </c>
      <c r="N31" s="43">
        <v>11.2</v>
      </c>
      <c r="O31" s="43">
        <v>5.7</v>
      </c>
      <c r="P31" s="42">
        <v>1</v>
      </c>
      <c r="Q31" s="44">
        <v>1.2</v>
      </c>
      <c r="R31" s="45">
        <f t="shared" si="0"/>
        <v>150</v>
      </c>
      <c r="S31" s="45">
        <f t="shared" si="1"/>
        <v>155</v>
      </c>
      <c r="T31" s="45">
        <f t="shared" si="2"/>
        <v>-5</v>
      </c>
      <c r="U31" s="42">
        <v>9</v>
      </c>
      <c r="V31" s="43">
        <v>0</v>
      </c>
      <c r="W31" s="43">
        <v>1977</v>
      </c>
      <c r="X31" s="42">
        <v>57</v>
      </c>
      <c r="Y31" s="43">
        <v>5</v>
      </c>
      <c r="Z31" s="62">
        <v>0</v>
      </c>
    </row>
    <row r="32" spans="1:26" x14ac:dyDescent="0.25">
      <c r="A32" s="46">
        <v>80</v>
      </c>
      <c r="B32" s="47">
        <v>28.5</v>
      </c>
      <c r="C32" s="47">
        <v>120</v>
      </c>
      <c r="D32" s="48">
        <v>101</v>
      </c>
      <c r="E32" s="47">
        <v>79</v>
      </c>
      <c r="F32" s="22">
        <v>11.5</v>
      </c>
      <c r="G32" s="48">
        <v>37.1</v>
      </c>
      <c r="H32" s="47">
        <v>75.3</v>
      </c>
      <c r="I32" s="47">
        <v>63.6</v>
      </c>
      <c r="J32" s="48">
        <v>44.7</v>
      </c>
      <c r="K32" s="47">
        <v>70</v>
      </c>
      <c r="L32" s="47">
        <v>15.2</v>
      </c>
      <c r="M32" s="48">
        <v>47</v>
      </c>
      <c r="N32" s="47">
        <v>53</v>
      </c>
      <c r="O32" s="47">
        <v>10.5</v>
      </c>
      <c r="P32" s="48">
        <v>4.5999999999999996</v>
      </c>
      <c r="Q32" s="22">
        <v>3.7</v>
      </c>
      <c r="R32" s="49">
        <f t="shared" si="0"/>
        <v>420</v>
      </c>
      <c r="S32" s="49">
        <f t="shared" si="1"/>
        <v>424.70000000000005</v>
      </c>
      <c r="T32" s="49">
        <f t="shared" si="2"/>
        <v>-4.7000000000000455</v>
      </c>
      <c r="U32" s="48">
        <v>6</v>
      </c>
      <c r="V32" s="47">
        <v>1</v>
      </c>
      <c r="W32" s="50">
        <v>2010</v>
      </c>
      <c r="X32" s="47">
        <v>18</v>
      </c>
      <c r="Y32" s="48">
        <v>1</v>
      </c>
      <c r="Z32" s="51">
        <v>0</v>
      </c>
    </row>
    <row r="33" spans="1:26" x14ac:dyDescent="0.25">
      <c r="A33" s="52">
        <v>65</v>
      </c>
      <c r="B33" s="1">
        <v>5.4</v>
      </c>
      <c r="C33" s="1">
        <v>110</v>
      </c>
      <c r="D33" s="3">
        <v>79</v>
      </c>
      <c r="E33" s="1">
        <v>71</v>
      </c>
      <c r="F33" s="7">
        <v>4.5999999999999996</v>
      </c>
      <c r="G33" s="3">
        <v>35.700000000000003</v>
      </c>
      <c r="H33" s="1">
        <v>63.5</v>
      </c>
      <c r="I33" s="1">
        <v>47.2</v>
      </c>
      <c r="J33" s="3">
        <v>36</v>
      </c>
      <c r="K33" s="1">
        <v>55</v>
      </c>
      <c r="L33" s="1">
        <v>10</v>
      </c>
      <c r="M33" s="3">
        <v>35</v>
      </c>
      <c r="N33" s="1">
        <v>37</v>
      </c>
      <c r="O33" s="1">
        <v>8.1</v>
      </c>
      <c r="P33" s="3">
        <v>4</v>
      </c>
      <c r="Q33" s="7">
        <v>3.5</v>
      </c>
      <c r="R33" s="25">
        <f t="shared" si="0"/>
        <v>335</v>
      </c>
      <c r="S33" s="25">
        <f t="shared" si="1"/>
        <v>335</v>
      </c>
      <c r="T33" s="25">
        <f t="shared" si="2"/>
        <v>0</v>
      </c>
      <c r="U33" s="3">
        <v>4</v>
      </c>
      <c r="V33" s="1">
        <v>0</v>
      </c>
      <c r="W33" s="1">
        <v>2005</v>
      </c>
      <c r="X33" s="3">
        <v>19</v>
      </c>
      <c r="Y33" s="14">
        <v>3</v>
      </c>
      <c r="Z33" s="53">
        <v>1</v>
      </c>
    </row>
    <row r="34" spans="1:26" x14ac:dyDescent="0.25">
      <c r="A34" s="52">
        <v>40</v>
      </c>
      <c r="B34" s="1">
        <v>14.7</v>
      </c>
      <c r="C34" s="1">
        <v>165</v>
      </c>
      <c r="D34" s="3">
        <v>91</v>
      </c>
      <c r="E34" s="1">
        <v>114</v>
      </c>
      <c r="F34" s="7">
        <v>10.3</v>
      </c>
      <c r="G34" s="3">
        <v>45.8</v>
      </c>
      <c r="H34" s="1">
        <v>89.1</v>
      </c>
      <c r="I34" s="1">
        <v>60.4</v>
      </c>
      <c r="J34" s="3">
        <v>45.8</v>
      </c>
      <c r="K34" s="1">
        <v>70</v>
      </c>
      <c r="L34" s="1">
        <v>16.899999999999999</v>
      </c>
      <c r="M34" s="3">
        <v>50</v>
      </c>
      <c r="N34" s="1">
        <v>55</v>
      </c>
      <c r="O34" s="1">
        <v>9.3000000000000007</v>
      </c>
      <c r="P34" s="3">
        <v>5.6</v>
      </c>
      <c r="Q34" s="7">
        <v>3.1</v>
      </c>
      <c r="R34" s="25">
        <f t="shared" si="0"/>
        <v>435</v>
      </c>
      <c r="S34" s="25">
        <f t="shared" si="1"/>
        <v>450.99999999999994</v>
      </c>
      <c r="T34" s="25">
        <f t="shared" si="2"/>
        <v>-15.999999999999943</v>
      </c>
      <c r="U34" s="3">
        <v>16</v>
      </c>
      <c r="V34" s="1">
        <v>1</v>
      </c>
      <c r="W34" s="1">
        <v>1950</v>
      </c>
      <c r="X34" s="3">
        <v>39</v>
      </c>
      <c r="Y34" s="1">
        <v>2</v>
      </c>
      <c r="Z34" s="53">
        <v>0</v>
      </c>
    </row>
    <row r="35" spans="1:26" x14ac:dyDescent="0.25">
      <c r="A35" s="52">
        <v>50</v>
      </c>
      <c r="B35" s="1">
        <v>5.5</v>
      </c>
      <c r="C35" s="1">
        <v>85</v>
      </c>
      <c r="D35" s="3">
        <v>67</v>
      </c>
      <c r="E35" s="1">
        <v>38</v>
      </c>
      <c r="F35" s="7">
        <v>4.5</v>
      </c>
      <c r="G35" s="3">
        <v>19.600000000000001</v>
      </c>
      <c r="H35" s="1">
        <v>54.1</v>
      </c>
      <c r="I35" s="1">
        <v>35.4</v>
      </c>
      <c r="J35" s="3">
        <v>34.6</v>
      </c>
      <c r="K35" s="1">
        <v>35</v>
      </c>
      <c r="L35" s="1">
        <v>6.2</v>
      </c>
      <c r="M35" s="3">
        <v>27.5</v>
      </c>
      <c r="N35" s="1">
        <v>31.5</v>
      </c>
      <c r="O35" s="1">
        <v>7.2</v>
      </c>
      <c r="P35" s="3">
        <v>2.7</v>
      </c>
      <c r="Q35" s="7">
        <v>3.2</v>
      </c>
      <c r="R35" s="25">
        <f t="shared" si="0"/>
        <v>250</v>
      </c>
      <c r="S35" s="25">
        <f t="shared" si="1"/>
        <v>257</v>
      </c>
      <c r="T35" s="25">
        <f t="shared" si="2"/>
        <v>-7</v>
      </c>
      <c r="U35" s="3">
        <v>8</v>
      </c>
      <c r="V35" s="1">
        <v>0</v>
      </c>
      <c r="W35" s="1">
        <v>1966</v>
      </c>
      <c r="X35" s="3">
        <v>49</v>
      </c>
      <c r="Y35" s="1">
        <v>5</v>
      </c>
      <c r="Z35" s="53">
        <v>0</v>
      </c>
    </row>
    <row r="36" spans="1:26" x14ac:dyDescent="0.25">
      <c r="A36" s="52">
        <v>90</v>
      </c>
      <c r="B36" s="1">
        <v>10</v>
      </c>
      <c r="C36" s="1">
        <v>40</v>
      </c>
      <c r="D36" s="3">
        <v>65</v>
      </c>
      <c r="E36" s="1">
        <v>4.5999999999999996</v>
      </c>
      <c r="F36" s="7">
        <v>0.4</v>
      </c>
      <c r="G36" s="3">
        <v>17.399999999999999</v>
      </c>
      <c r="H36" s="1">
        <v>57.9</v>
      </c>
      <c r="I36" s="1">
        <v>40.1</v>
      </c>
      <c r="J36" s="3">
        <v>20.9</v>
      </c>
      <c r="K36" s="1">
        <v>35</v>
      </c>
      <c r="L36" s="1">
        <v>6.1</v>
      </c>
      <c r="M36" s="3">
        <v>14.5</v>
      </c>
      <c r="N36" s="1">
        <v>15</v>
      </c>
      <c r="O36" s="1">
        <v>12.5</v>
      </c>
      <c r="P36" s="3">
        <v>2.1</v>
      </c>
      <c r="Q36" s="7">
        <v>3.5</v>
      </c>
      <c r="R36" s="25">
        <f t="shared" si="0"/>
        <v>210</v>
      </c>
      <c r="S36" s="25">
        <f t="shared" si="1"/>
        <v>225</v>
      </c>
      <c r="T36" s="25">
        <f t="shared" si="2"/>
        <v>-15</v>
      </c>
      <c r="U36" s="3">
        <v>2</v>
      </c>
      <c r="V36" s="1">
        <v>1</v>
      </c>
      <c r="W36" s="1">
        <v>1977</v>
      </c>
      <c r="X36" s="3">
        <v>33</v>
      </c>
      <c r="Y36" s="1">
        <v>4</v>
      </c>
      <c r="Z36" s="53">
        <v>0</v>
      </c>
    </row>
    <row r="37" spans="1:26" x14ac:dyDescent="0.25">
      <c r="A37" s="54">
        <v>45</v>
      </c>
      <c r="B37" s="1">
        <v>10</v>
      </c>
      <c r="C37" s="1">
        <v>50</v>
      </c>
      <c r="D37" s="3">
        <v>50</v>
      </c>
      <c r="E37" s="1">
        <v>0</v>
      </c>
      <c r="F37" s="7">
        <v>0</v>
      </c>
      <c r="G37" s="3">
        <v>5</v>
      </c>
      <c r="H37" s="1">
        <v>40.1</v>
      </c>
      <c r="I37" s="1">
        <v>29.6</v>
      </c>
      <c r="J37" s="3">
        <v>20</v>
      </c>
      <c r="K37" s="1">
        <v>20</v>
      </c>
      <c r="L37" s="1">
        <v>7.9</v>
      </c>
      <c r="M37" s="3">
        <v>12</v>
      </c>
      <c r="N37" s="1">
        <v>12</v>
      </c>
      <c r="O37" s="1">
        <v>5.2</v>
      </c>
      <c r="P37" s="3">
        <v>0.6</v>
      </c>
      <c r="Q37" s="7">
        <v>2.6</v>
      </c>
      <c r="R37" s="25">
        <f t="shared" si="0"/>
        <v>155</v>
      </c>
      <c r="S37" s="25">
        <f t="shared" si="1"/>
        <v>155</v>
      </c>
      <c r="T37" s="25">
        <f t="shared" si="2"/>
        <v>0</v>
      </c>
      <c r="U37" s="14">
        <v>0</v>
      </c>
      <c r="V37" s="1">
        <v>0</v>
      </c>
      <c r="W37" s="1">
        <v>2005</v>
      </c>
      <c r="X37" s="3">
        <v>9</v>
      </c>
      <c r="Y37" s="1">
        <v>7</v>
      </c>
      <c r="Z37" s="53">
        <v>1</v>
      </c>
    </row>
    <row r="38" spans="1:26" x14ac:dyDescent="0.25">
      <c r="A38" s="52">
        <v>25</v>
      </c>
      <c r="B38" s="1">
        <v>20</v>
      </c>
      <c r="C38" s="1">
        <v>45</v>
      </c>
      <c r="D38" s="3">
        <v>60</v>
      </c>
      <c r="E38" s="1">
        <v>0</v>
      </c>
      <c r="F38" s="7">
        <v>5</v>
      </c>
      <c r="G38" s="3">
        <v>24.8</v>
      </c>
      <c r="H38" s="1">
        <v>29.6</v>
      </c>
      <c r="I38" s="1">
        <v>25.3</v>
      </c>
      <c r="J38" s="3">
        <v>17.3</v>
      </c>
      <c r="K38" s="1">
        <v>18</v>
      </c>
      <c r="L38" s="1">
        <v>6.8</v>
      </c>
      <c r="M38" s="3">
        <v>10</v>
      </c>
      <c r="N38" s="1">
        <v>13</v>
      </c>
      <c r="O38" s="1">
        <v>5.7</v>
      </c>
      <c r="P38" s="3">
        <v>1.5</v>
      </c>
      <c r="Q38" s="7">
        <v>3</v>
      </c>
      <c r="R38" s="25">
        <f t="shared" si="0"/>
        <v>155</v>
      </c>
      <c r="S38" s="25">
        <f t="shared" si="1"/>
        <v>155</v>
      </c>
      <c r="T38" s="25">
        <f t="shared" si="2"/>
        <v>0</v>
      </c>
      <c r="U38" s="3">
        <v>0</v>
      </c>
      <c r="V38" s="1">
        <v>0</v>
      </c>
      <c r="W38" s="1">
        <v>2018</v>
      </c>
      <c r="X38" s="3">
        <v>24</v>
      </c>
      <c r="Y38" s="1">
        <v>6</v>
      </c>
      <c r="Z38" s="53">
        <v>1</v>
      </c>
    </row>
    <row r="39" spans="1:26" x14ac:dyDescent="0.25">
      <c r="A39" s="52">
        <v>30</v>
      </c>
      <c r="B39" s="1">
        <v>42.5</v>
      </c>
      <c r="C39" s="1">
        <v>10</v>
      </c>
      <c r="D39" s="3">
        <v>55</v>
      </c>
      <c r="E39" s="1">
        <v>0</v>
      </c>
      <c r="F39" s="7">
        <v>9.5</v>
      </c>
      <c r="G39" s="3">
        <v>7.8</v>
      </c>
      <c r="H39" s="1">
        <v>32.4</v>
      </c>
      <c r="I39" s="1">
        <v>31.9</v>
      </c>
      <c r="J39" s="3">
        <v>17.2</v>
      </c>
      <c r="K39" s="1">
        <v>20</v>
      </c>
      <c r="L39" s="1">
        <v>4.5</v>
      </c>
      <c r="M39" s="3">
        <v>12</v>
      </c>
      <c r="N39" s="1">
        <v>15</v>
      </c>
      <c r="O39" s="1">
        <v>9.3000000000000007</v>
      </c>
      <c r="P39" s="3">
        <v>1.4</v>
      </c>
      <c r="Q39" s="7">
        <v>3.5</v>
      </c>
      <c r="R39" s="25">
        <f t="shared" si="0"/>
        <v>147</v>
      </c>
      <c r="S39" s="25">
        <f t="shared" si="1"/>
        <v>155.00000000000003</v>
      </c>
      <c r="T39" s="25">
        <f t="shared" si="2"/>
        <v>-8.0000000000000284</v>
      </c>
      <c r="U39" s="3">
        <v>0</v>
      </c>
      <c r="V39" s="1">
        <v>0</v>
      </c>
      <c r="W39" s="1">
        <v>2019</v>
      </c>
      <c r="X39" s="3">
        <v>15</v>
      </c>
      <c r="Y39" s="1">
        <v>9</v>
      </c>
      <c r="Z39" s="53">
        <v>0</v>
      </c>
    </row>
    <row r="40" spans="1:26" x14ac:dyDescent="0.25">
      <c r="A40" s="52">
        <v>50</v>
      </c>
      <c r="B40" s="1">
        <v>2.2000000000000002</v>
      </c>
      <c r="C40" s="1">
        <v>20</v>
      </c>
      <c r="D40" s="3">
        <v>70</v>
      </c>
      <c r="E40" s="1">
        <v>0</v>
      </c>
      <c r="F40" s="7">
        <v>0.8</v>
      </c>
      <c r="G40" s="3">
        <v>10</v>
      </c>
      <c r="H40" s="1">
        <v>34.5</v>
      </c>
      <c r="I40" s="1">
        <v>27.4</v>
      </c>
      <c r="J40" s="3">
        <v>16.5</v>
      </c>
      <c r="K40" s="1">
        <v>20</v>
      </c>
      <c r="L40" s="1">
        <v>6.8</v>
      </c>
      <c r="M40" s="3">
        <v>10</v>
      </c>
      <c r="N40" s="1">
        <v>13</v>
      </c>
      <c r="O40" s="1">
        <v>7.1</v>
      </c>
      <c r="P40" s="3">
        <v>1.1000000000000001</v>
      </c>
      <c r="Q40" s="7">
        <v>3.6</v>
      </c>
      <c r="R40" s="25">
        <f t="shared" si="0"/>
        <v>143</v>
      </c>
      <c r="S40" s="25">
        <f t="shared" si="1"/>
        <v>150</v>
      </c>
      <c r="T40" s="25">
        <f t="shared" si="2"/>
        <v>-7</v>
      </c>
      <c r="U40" s="3">
        <v>0</v>
      </c>
      <c r="V40" s="1">
        <v>0</v>
      </c>
      <c r="W40" s="1">
        <v>2014</v>
      </c>
      <c r="X40" s="3">
        <v>16</v>
      </c>
      <c r="Y40" s="1">
        <v>7</v>
      </c>
      <c r="Z40" s="53">
        <v>0</v>
      </c>
    </row>
    <row r="41" spans="1:26" ht="15.75" thickBot="1" x14ac:dyDescent="0.3">
      <c r="A41" s="61">
        <v>5</v>
      </c>
      <c r="B41" s="43">
        <v>30</v>
      </c>
      <c r="C41" s="43">
        <v>20</v>
      </c>
      <c r="D41" s="42">
        <v>50</v>
      </c>
      <c r="E41" s="43">
        <v>10</v>
      </c>
      <c r="F41" s="44">
        <v>10</v>
      </c>
      <c r="G41" s="42">
        <v>10.3</v>
      </c>
      <c r="H41" s="43">
        <v>27.4</v>
      </c>
      <c r="I41" s="43">
        <v>23.7</v>
      </c>
      <c r="J41" s="42">
        <v>16.3</v>
      </c>
      <c r="K41" s="43">
        <v>25</v>
      </c>
      <c r="L41" s="43">
        <v>5.2</v>
      </c>
      <c r="M41" s="42">
        <v>15</v>
      </c>
      <c r="N41" s="43">
        <v>15</v>
      </c>
      <c r="O41" s="43">
        <v>6.7</v>
      </c>
      <c r="P41" s="42">
        <v>1.5</v>
      </c>
      <c r="Q41" s="44">
        <v>3.9</v>
      </c>
      <c r="R41" s="45">
        <f t="shared" si="0"/>
        <v>125</v>
      </c>
      <c r="S41" s="45">
        <f t="shared" si="1"/>
        <v>150.00000000000003</v>
      </c>
      <c r="T41" s="45">
        <f t="shared" si="2"/>
        <v>-25.000000000000028</v>
      </c>
      <c r="U41" s="42">
        <v>9</v>
      </c>
      <c r="V41" s="43">
        <v>0</v>
      </c>
      <c r="W41" s="43">
        <v>1977</v>
      </c>
      <c r="X41" s="42">
        <v>56</v>
      </c>
      <c r="Y41" s="43">
        <v>7</v>
      </c>
      <c r="Z41" s="62">
        <v>0</v>
      </c>
    </row>
    <row r="42" spans="1:26" x14ac:dyDescent="0.25">
      <c r="A42" s="46">
        <v>100</v>
      </c>
      <c r="B42" s="47">
        <v>31.7</v>
      </c>
      <c r="C42" s="47">
        <v>130</v>
      </c>
      <c r="D42" s="48">
        <v>101</v>
      </c>
      <c r="E42" s="47">
        <v>76</v>
      </c>
      <c r="F42" s="22">
        <v>11.3</v>
      </c>
      <c r="G42" s="48">
        <v>40.700000000000003</v>
      </c>
      <c r="H42" s="47">
        <v>80.400000000000006</v>
      </c>
      <c r="I42" s="47">
        <v>61.9</v>
      </c>
      <c r="J42" s="48">
        <v>47.8</v>
      </c>
      <c r="K42" s="47">
        <v>70</v>
      </c>
      <c r="L42" s="47">
        <v>15.1</v>
      </c>
      <c r="M42" s="48">
        <v>50</v>
      </c>
      <c r="N42" s="47">
        <v>55</v>
      </c>
      <c r="O42" s="47">
        <v>9.9</v>
      </c>
      <c r="P42" s="48">
        <v>5.0999999999999996</v>
      </c>
      <c r="Q42" s="22">
        <v>4.0999999999999996</v>
      </c>
      <c r="R42" s="49">
        <f t="shared" si="0"/>
        <v>450</v>
      </c>
      <c r="S42" s="49">
        <f t="shared" si="1"/>
        <v>439.99999999999994</v>
      </c>
      <c r="T42" s="49">
        <f t="shared" si="2"/>
        <v>10.000000000000057</v>
      </c>
      <c r="U42" s="48">
        <v>7</v>
      </c>
      <c r="V42" s="47">
        <v>1</v>
      </c>
      <c r="W42" s="50">
        <v>2010</v>
      </c>
      <c r="X42" s="47">
        <v>19</v>
      </c>
      <c r="Y42" s="48">
        <v>1</v>
      </c>
      <c r="Z42" s="51">
        <v>2</v>
      </c>
    </row>
    <row r="43" spans="1:26" x14ac:dyDescent="0.25">
      <c r="A43" s="52">
        <v>95</v>
      </c>
      <c r="B43" s="1">
        <v>25.4</v>
      </c>
      <c r="C43" s="1">
        <v>110</v>
      </c>
      <c r="D43" s="3">
        <v>81</v>
      </c>
      <c r="E43" s="1">
        <v>71</v>
      </c>
      <c r="F43" s="7">
        <v>7.6</v>
      </c>
      <c r="G43" s="3">
        <v>40</v>
      </c>
      <c r="H43" s="1">
        <v>72.900000000000006</v>
      </c>
      <c r="I43" s="1">
        <v>52.3</v>
      </c>
      <c r="J43" s="3">
        <v>42.9</v>
      </c>
      <c r="K43" s="1">
        <v>60</v>
      </c>
      <c r="L43" s="1">
        <v>15.3</v>
      </c>
      <c r="M43" s="3">
        <v>40</v>
      </c>
      <c r="N43" s="1">
        <v>45</v>
      </c>
      <c r="O43" s="1">
        <v>8.1</v>
      </c>
      <c r="P43" s="3">
        <v>4.3</v>
      </c>
      <c r="Q43" s="7">
        <v>4.2</v>
      </c>
      <c r="R43" s="25">
        <f t="shared" si="0"/>
        <v>390</v>
      </c>
      <c r="S43" s="25">
        <f t="shared" si="1"/>
        <v>385</v>
      </c>
      <c r="T43" s="25">
        <f t="shared" si="2"/>
        <v>5</v>
      </c>
      <c r="U43" s="3">
        <v>4</v>
      </c>
      <c r="V43" s="1">
        <v>0</v>
      </c>
      <c r="W43" s="1">
        <v>2005</v>
      </c>
      <c r="X43" s="3">
        <v>18</v>
      </c>
      <c r="Y43" s="14">
        <v>3</v>
      </c>
      <c r="Z43" s="53">
        <v>2</v>
      </c>
    </row>
    <row r="44" spans="1:26" x14ac:dyDescent="0.25">
      <c r="A44" s="52">
        <v>40</v>
      </c>
      <c r="B44" s="1">
        <v>16.3</v>
      </c>
      <c r="C44" s="1">
        <v>130</v>
      </c>
      <c r="D44" s="3">
        <v>91</v>
      </c>
      <c r="E44" s="1">
        <v>114</v>
      </c>
      <c r="F44" s="7">
        <v>8.6999999999999993</v>
      </c>
      <c r="G44" s="3">
        <v>42.6</v>
      </c>
      <c r="H44" s="1">
        <v>85.3</v>
      </c>
      <c r="I44" s="1">
        <v>58.2</v>
      </c>
      <c r="J44" s="3">
        <v>44.4</v>
      </c>
      <c r="K44" s="1">
        <v>67</v>
      </c>
      <c r="L44" s="1">
        <v>14.9</v>
      </c>
      <c r="M44" s="3">
        <v>48</v>
      </c>
      <c r="N44" s="1">
        <v>53</v>
      </c>
      <c r="O44" s="1">
        <v>9.1999999999999993</v>
      </c>
      <c r="P44" s="3">
        <v>4.4000000000000004</v>
      </c>
      <c r="Q44" s="7">
        <v>3</v>
      </c>
      <c r="R44" s="25">
        <f t="shared" si="0"/>
        <v>400</v>
      </c>
      <c r="S44" s="25">
        <f t="shared" si="1"/>
        <v>430.00000000000006</v>
      </c>
      <c r="T44" s="25">
        <f t="shared" si="2"/>
        <v>-30.000000000000057</v>
      </c>
      <c r="U44" s="3">
        <v>16</v>
      </c>
      <c r="V44" s="1">
        <v>1</v>
      </c>
      <c r="W44" s="1">
        <v>1950</v>
      </c>
      <c r="X44" s="3">
        <v>40</v>
      </c>
      <c r="Y44" s="1">
        <v>3</v>
      </c>
      <c r="Z44" s="53">
        <v>0</v>
      </c>
    </row>
    <row r="45" spans="1:26" x14ac:dyDescent="0.25">
      <c r="A45" s="52">
        <v>30</v>
      </c>
      <c r="B45" s="1">
        <v>7.2</v>
      </c>
      <c r="C45" s="1">
        <v>60</v>
      </c>
      <c r="D45" s="3">
        <v>67</v>
      </c>
      <c r="E45" s="1">
        <v>33</v>
      </c>
      <c r="F45" s="7">
        <v>2.8</v>
      </c>
      <c r="G45" s="3">
        <v>7.7</v>
      </c>
      <c r="H45" s="1">
        <v>44.4</v>
      </c>
      <c r="I45" s="1">
        <v>29.3</v>
      </c>
      <c r="J45" s="3">
        <v>33.299999999999997</v>
      </c>
      <c r="K45" s="1">
        <v>32</v>
      </c>
      <c r="L45" s="1">
        <v>5.8</v>
      </c>
      <c r="M45" s="3">
        <v>20</v>
      </c>
      <c r="N45" s="1">
        <v>25</v>
      </c>
      <c r="O45" s="1">
        <v>7.2</v>
      </c>
      <c r="P45" s="3">
        <v>2.4</v>
      </c>
      <c r="Q45" s="7">
        <v>2.9</v>
      </c>
      <c r="R45" s="25">
        <f t="shared" si="0"/>
        <v>200</v>
      </c>
      <c r="S45" s="25">
        <f t="shared" si="1"/>
        <v>210</v>
      </c>
      <c r="T45" s="25">
        <f t="shared" si="2"/>
        <v>-10</v>
      </c>
      <c r="U45" s="3">
        <v>8</v>
      </c>
      <c r="V45" s="1">
        <v>0</v>
      </c>
      <c r="W45" s="1">
        <v>1966</v>
      </c>
      <c r="X45" s="3">
        <v>52</v>
      </c>
      <c r="Y45" s="1">
        <v>5</v>
      </c>
      <c r="Z45" s="53">
        <v>0</v>
      </c>
    </row>
    <row r="46" spans="1:26" x14ac:dyDescent="0.25">
      <c r="A46" s="52">
        <v>70</v>
      </c>
      <c r="B46" s="1">
        <v>8.5</v>
      </c>
      <c r="C46" s="1">
        <v>45</v>
      </c>
      <c r="D46" s="3">
        <v>73</v>
      </c>
      <c r="E46" s="1">
        <v>7.6</v>
      </c>
      <c r="F46" s="7">
        <v>0.9</v>
      </c>
      <c r="G46" s="3">
        <v>17.8</v>
      </c>
      <c r="H46" s="1">
        <v>49.6</v>
      </c>
      <c r="I46" s="1">
        <v>31.6</v>
      </c>
      <c r="J46" s="3">
        <v>20.100000000000001</v>
      </c>
      <c r="K46" s="1">
        <v>20</v>
      </c>
      <c r="L46" s="1">
        <v>7.8</v>
      </c>
      <c r="M46" s="3">
        <v>20</v>
      </c>
      <c r="N46" s="1">
        <v>25</v>
      </c>
      <c r="O46" s="1">
        <v>7.2</v>
      </c>
      <c r="P46" s="3">
        <v>2.2999999999999998</v>
      </c>
      <c r="Q46" s="7">
        <v>3.6</v>
      </c>
      <c r="R46" s="25">
        <f t="shared" si="0"/>
        <v>205</v>
      </c>
      <c r="S46" s="25">
        <f t="shared" si="1"/>
        <v>205</v>
      </c>
      <c r="T46" s="25">
        <f t="shared" si="2"/>
        <v>0</v>
      </c>
      <c r="U46" s="3">
        <v>2</v>
      </c>
      <c r="V46" s="1">
        <v>0</v>
      </c>
      <c r="W46" s="1">
        <v>1977</v>
      </c>
      <c r="X46" s="3">
        <v>29</v>
      </c>
      <c r="Y46" s="1">
        <v>5</v>
      </c>
      <c r="Z46" s="53">
        <v>1</v>
      </c>
    </row>
    <row r="47" spans="1:26" x14ac:dyDescent="0.25">
      <c r="A47" s="54">
        <v>60</v>
      </c>
      <c r="B47" s="1">
        <v>14.6</v>
      </c>
      <c r="C47" s="1">
        <v>90</v>
      </c>
      <c r="D47" s="3">
        <v>52</v>
      </c>
      <c r="E47" s="1">
        <v>0</v>
      </c>
      <c r="F47" s="7">
        <v>8.4</v>
      </c>
      <c r="G47" s="3">
        <v>20.3</v>
      </c>
      <c r="H47" s="1">
        <v>51.2</v>
      </c>
      <c r="I47" s="1">
        <v>35</v>
      </c>
      <c r="J47" s="3">
        <v>22.6</v>
      </c>
      <c r="K47" s="1">
        <v>20</v>
      </c>
      <c r="L47" s="1">
        <v>7.9</v>
      </c>
      <c r="M47" s="3">
        <v>27</v>
      </c>
      <c r="N47" s="1">
        <v>32</v>
      </c>
      <c r="O47" s="1">
        <v>8.1</v>
      </c>
      <c r="P47" s="3">
        <v>2.8</v>
      </c>
      <c r="Q47" s="7">
        <v>3.1</v>
      </c>
      <c r="R47" s="25">
        <f t="shared" si="0"/>
        <v>225</v>
      </c>
      <c r="S47" s="25">
        <f t="shared" si="1"/>
        <v>230</v>
      </c>
      <c r="T47" s="25">
        <f t="shared" si="2"/>
        <v>-5</v>
      </c>
      <c r="U47" s="14">
        <v>0</v>
      </c>
      <c r="V47" s="1">
        <v>0</v>
      </c>
      <c r="W47" s="1">
        <v>2005</v>
      </c>
      <c r="X47" s="3">
        <v>11</v>
      </c>
      <c r="Y47" s="1">
        <v>7</v>
      </c>
      <c r="Z47" s="53">
        <v>0</v>
      </c>
    </row>
    <row r="48" spans="1:26" x14ac:dyDescent="0.25">
      <c r="A48" s="52">
        <v>71</v>
      </c>
      <c r="B48" s="1">
        <v>26.9</v>
      </c>
      <c r="C48" s="1">
        <v>83</v>
      </c>
      <c r="D48" s="3">
        <v>59</v>
      </c>
      <c r="E48" s="1">
        <v>0</v>
      </c>
      <c r="F48" s="7">
        <v>14.1</v>
      </c>
      <c r="G48" s="3">
        <v>24.8</v>
      </c>
      <c r="H48" s="1">
        <v>52.9</v>
      </c>
      <c r="I48" s="1">
        <v>31.7</v>
      </c>
      <c r="J48" s="3">
        <v>31.7</v>
      </c>
      <c r="K48" s="1">
        <v>30</v>
      </c>
      <c r="L48" s="1">
        <v>6.8</v>
      </c>
      <c r="M48" s="3">
        <v>25</v>
      </c>
      <c r="N48" s="1">
        <v>30</v>
      </c>
      <c r="O48" s="1">
        <v>10.5</v>
      </c>
      <c r="P48" s="3">
        <v>3.5</v>
      </c>
      <c r="Q48" s="7">
        <v>3.1</v>
      </c>
      <c r="R48" s="25">
        <f t="shared" si="0"/>
        <v>254</v>
      </c>
      <c r="S48" s="25">
        <f t="shared" si="1"/>
        <v>250</v>
      </c>
      <c r="T48" s="25">
        <f t="shared" si="2"/>
        <v>4</v>
      </c>
      <c r="U48" s="3">
        <v>0</v>
      </c>
      <c r="V48" s="1">
        <v>0</v>
      </c>
      <c r="W48" s="1">
        <v>2018</v>
      </c>
      <c r="X48" s="3">
        <v>29</v>
      </c>
      <c r="Y48" s="1">
        <v>6</v>
      </c>
      <c r="Z48" s="53">
        <v>1</v>
      </c>
    </row>
    <row r="49" spans="1:26" x14ac:dyDescent="0.25">
      <c r="A49" s="52">
        <v>38</v>
      </c>
      <c r="B49" s="1">
        <v>30.9</v>
      </c>
      <c r="C49" s="1">
        <v>35</v>
      </c>
      <c r="D49" s="3">
        <v>56</v>
      </c>
      <c r="E49" s="1">
        <v>0</v>
      </c>
      <c r="F49" s="7">
        <v>20.100000000000001</v>
      </c>
      <c r="G49" s="3">
        <v>14.9</v>
      </c>
      <c r="H49" s="1">
        <v>44.1</v>
      </c>
      <c r="I49" s="1">
        <v>27.9</v>
      </c>
      <c r="J49" s="3">
        <v>17.2</v>
      </c>
      <c r="K49" s="1">
        <v>25</v>
      </c>
      <c r="L49" s="1">
        <v>4</v>
      </c>
      <c r="M49" s="3">
        <v>22</v>
      </c>
      <c r="N49" s="1">
        <v>27</v>
      </c>
      <c r="O49" s="1">
        <v>8.6</v>
      </c>
      <c r="P49" s="3">
        <v>1.4</v>
      </c>
      <c r="Q49" s="7">
        <v>2.9</v>
      </c>
      <c r="R49" s="25">
        <f t="shared" si="0"/>
        <v>180</v>
      </c>
      <c r="S49" s="25">
        <f t="shared" si="1"/>
        <v>195</v>
      </c>
      <c r="T49" s="25">
        <f t="shared" si="2"/>
        <v>-15</v>
      </c>
      <c r="U49" s="3">
        <v>0</v>
      </c>
      <c r="V49" s="1">
        <v>0</v>
      </c>
      <c r="W49" s="1">
        <v>2019</v>
      </c>
      <c r="X49" s="3">
        <v>25</v>
      </c>
      <c r="Y49" s="1">
        <v>9</v>
      </c>
      <c r="Z49" s="53">
        <v>0</v>
      </c>
    </row>
    <row r="50" spans="1:26" x14ac:dyDescent="0.25">
      <c r="A50" s="52">
        <v>10</v>
      </c>
      <c r="B50" s="1">
        <v>4.7</v>
      </c>
      <c r="C50" s="1">
        <v>15</v>
      </c>
      <c r="D50" s="3">
        <v>70</v>
      </c>
      <c r="E50" s="1">
        <v>0</v>
      </c>
      <c r="F50" s="7">
        <v>0.3</v>
      </c>
      <c r="G50" s="3">
        <v>4.2</v>
      </c>
      <c r="H50" s="1">
        <v>26.5</v>
      </c>
      <c r="I50" s="1">
        <v>16.8</v>
      </c>
      <c r="J50" s="3">
        <v>16.5</v>
      </c>
      <c r="K50" s="1">
        <v>20</v>
      </c>
      <c r="L50" s="1">
        <v>5.2</v>
      </c>
      <c r="M50" s="3">
        <v>10</v>
      </c>
      <c r="N50" s="1">
        <v>10</v>
      </c>
      <c r="O50" s="1">
        <v>7.1</v>
      </c>
      <c r="P50" s="3">
        <v>1</v>
      </c>
      <c r="Q50" s="7">
        <v>2.7</v>
      </c>
      <c r="R50" s="25">
        <f t="shared" si="0"/>
        <v>100</v>
      </c>
      <c r="S50" s="25">
        <f t="shared" si="1"/>
        <v>120</v>
      </c>
      <c r="T50" s="25">
        <f t="shared" si="2"/>
        <v>-20</v>
      </c>
      <c r="U50" s="3">
        <v>0</v>
      </c>
      <c r="V50" s="1">
        <v>0</v>
      </c>
      <c r="W50" s="1">
        <v>2014</v>
      </c>
      <c r="X50" s="3">
        <v>16</v>
      </c>
      <c r="Y50" s="1">
        <v>8</v>
      </c>
      <c r="Z50" s="53">
        <v>0</v>
      </c>
    </row>
    <row r="51" spans="1:26" ht="15.75" thickBot="1" x14ac:dyDescent="0.3">
      <c r="A51" s="61">
        <v>35</v>
      </c>
      <c r="B51" s="43">
        <v>15.1</v>
      </c>
      <c r="C51" s="43">
        <v>30</v>
      </c>
      <c r="D51" s="42">
        <v>50</v>
      </c>
      <c r="E51" s="43">
        <v>10</v>
      </c>
      <c r="F51" s="44">
        <v>9.9</v>
      </c>
      <c r="G51" s="42">
        <v>8.4</v>
      </c>
      <c r="H51" s="43">
        <v>26.7</v>
      </c>
      <c r="I51" s="43">
        <v>23.6</v>
      </c>
      <c r="J51" s="42">
        <v>16.8</v>
      </c>
      <c r="K51" s="43">
        <v>25</v>
      </c>
      <c r="L51" s="43">
        <v>6.2</v>
      </c>
      <c r="M51" s="42">
        <v>15</v>
      </c>
      <c r="N51" s="43">
        <v>15</v>
      </c>
      <c r="O51" s="43">
        <v>8.1999999999999993</v>
      </c>
      <c r="P51" s="42">
        <v>1.7</v>
      </c>
      <c r="Q51" s="44">
        <v>3.4</v>
      </c>
      <c r="R51" s="45">
        <f t="shared" si="0"/>
        <v>150</v>
      </c>
      <c r="S51" s="45">
        <f t="shared" si="1"/>
        <v>150</v>
      </c>
      <c r="T51" s="45">
        <f t="shared" si="2"/>
        <v>0</v>
      </c>
      <c r="U51" s="42">
        <v>9</v>
      </c>
      <c r="V51" s="43">
        <v>0</v>
      </c>
      <c r="W51" s="43">
        <v>1977</v>
      </c>
      <c r="X51" s="42">
        <v>60</v>
      </c>
      <c r="Y51" s="43">
        <v>8</v>
      </c>
      <c r="Z51" s="62">
        <v>1</v>
      </c>
    </row>
    <row r="52" spans="1:26" x14ac:dyDescent="0.25">
      <c r="A52" s="46">
        <v>55</v>
      </c>
      <c r="B52" s="47">
        <v>11.2</v>
      </c>
      <c r="C52" s="47">
        <v>60</v>
      </c>
      <c r="D52" s="48">
        <v>124</v>
      </c>
      <c r="E52" s="47">
        <v>21</v>
      </c>
      <c r="F52" s="22">
        <v>6.8</v>
      </c>
      <c r="G52" s="48">
        <v>14.3</v>
      </c>
      <c r="H52" s="47">
        <v>50</v>
      </c>
      <c r="I52" s="47">
        <v>29.4</v>
      </c>
      <c r="J52" s="48">
        <v>25.9</v>
      </c>
      <c r="K52" s="47">
        <v>60</v>
      </c>
      <c r="L52" s="47">
        <v>8.9</v>
      </c>
      <c r="M52" s="48">
        <v>22</v>
      </c>
      <c r="N52" s="47">
        <v>27</v>
      </c>
      <c r="O52" s="47">
        <v>6.1</v>
      </c>
      <c r="P52" s="48">
        <v>2.8</v>
      </c>
      <c r="Q52" s="22">
        <v>3.6</v>
      </c>
      <c r="R52" s="49">
        <f t="shared" si="0"/>
        <v>278</v>
      </c>
      <c r="S52" s="49">
        <f t="shared" si="1"/>
        <v>250.00000000000003</v>
      </c>
      <c r="T52" s="49">
        <f t="shared" si="2"/>
        <v>27.999999999999972</v>
      </c>
      <c r="U52" s="48">
        <v>8</v>
      </c>
      <c r="V52" s="47">
        <v>1</v>
      </c>
      <c r="W52" s="50">
        <v>2010</v>
      </c>
      <c r="X52" s="47">
        <v>20</v>
      </c>
      <c r="Y52" s="48">
        <v>1</v>
      </c>
      <c r="Z52" s="51">
        <v>2</v>
      </c>
    </row>
    <row r="53" spans="1:26" x14ac:dyDescent="0.25">
      <c r="A53" s="52">
        <v>65</v>
      </c>
      <c r="B53" s="1">
        <v>8.6</v>
      </c>
      <c r="C53" s="1">
        <v>51</v>
      </c>
      <c r="D53" s="3">
        <v>116</v>
      </c>
      <c r="E53" s="1">
        <v>16</v>
      </c>
      <c r="F53" s="7">
        <v>3.4</v>
      </c>
      <c r="G53" s="3">
        <v>16.2</v>
      </c>
      <c r="H53" s="1">
        <v>54.6</v>
      </c>
      <c r="I53" s="1">
        <v>28.5</v>
      </c>
      <c r="J53" s="3">
        <v>27.2</v>
      </c>
      <c r="K53" s="1">
        <v>50</v>
      </c>
      <c r="L53" s="1">
        <v>8.8000000000000007</v>
      </c>
      <c r="M53" s="3">
        <v>17</v>
      </c>
      <c r="N53" s="1">
        <v>22</v>
      </c>
      <c r="O53" s="1">
        <v>10.7</v>
      </c>
      <c r="P53" s="3">
        <v>2.4</v>
      </c>
      <c r="Q53" s="7">
        <v>2.6</v>
      </c>
      <c r="R53" s="25">
        <f t="shared" si="0"/>
        <v>260</v>
      </c>
      <c r="S53" s="25">
        <f t="shared" si="1"/>
        <v>239.99999999999997</v>
      </c>
      <c r="T53" s="25">
        <f t="shared" si="2"/>
        <v>20.000000000000028</v>
      </c>
      <c r="U53" s="3">
        <v>4</v>
      </c>
      <c r="V53" s="1">
        <v>0</v>
      </c>
      <c r="W53" s="1">
        <v>2005</v>
      </c>
      <c r="X53" s="3">
        <v>18</v>
      </c>
      <c r="Y53" s="14">
        <v>2</v>
      </c>
      <c r="Z53" s="53">
        <v>2</v>
      </c>
    </row>
    <row r="54" spans="1:26" x14ac:dyDescent="0.25">
      <c r="A54" s="52">
        <v>40</v>
      </c>
      <c r="B54" s="1">
        <v>15.9</v>
      </c>
      <c r="C54" s="1">
        <v>85</v>
      </c>
      <c r="D54" s="3">
        <v>85</v>
      </c>
      <c r="E54" s="1">
        <v>65</v>
      </c>
      <c r="F54" s="7">
        <v>9.1</v>
      </c>
      <c r="G54" s="14">
        <v>12.9</v>
      </c>
      <c r="H54" s="15">
        <v>52.2</v>
      </c>
      <c r="I54" s="15">
        <v>25.3</v>
      </c>
      <c r="J54" s="14">
        <v>29.6</v>
      </c>
      <c r="K54" s="15">
        <v>65</v>
      </c>
      <c r="L54" s="15">
        <v>11.2</v>
      </c>
      <c r="M54" s="14">
        <v>25</v>
      </c>
      <c r="N54" s="15">
        <v>30</v>
      </c>
      <c r="O54" s="15">
        <v>8.9</v>
      </c>
      <c r="P54" s="14">
        <v>2</v>
      </c>
      <c r="Q54" s="31">
        <v>2.9</v>
      </c>
      <c r="R54" s="25">
        <f t="shared" si="0"/>
        <v>300</v>
      </c>
      <c r="S54" s="25">
        <f t="shared" si="1"/>
        <v>265</v>
      </c>
      <c r="T54" s="25">
        <f t="shared" si="2"/>
        <v>35</v>
      </c>
      <c r="U54" s="3">
        <v>16</v>
      </c>
      <c r="V54" s="1">
        <v>0</v>
      </c>
      <c r="W54" s="1">
        <v>1950</v>
      </c>
      <c r="X54" s="3">
        <v>36</v>
      </c>
      <c r="Y54" s="1">
        <v>4</v>
      </c>
      <c r="Z54" s="53">
        <v>2</v>
      </c>
    </row>
    <row r="55" spans="1:26" x14ac:dyDescent="0.25">
      <c r="A55" s="52">
        <v>30</v>
      </c>
      <c r="B55" s="1">
        <v>5.8</v>
      </c>
      <c r="C55" s="1">
        <v>55</v>
      </c>
      <c r="D55" s="3">
        <v>108</v>
      </c>
      <c r="E55" s="1">
        <v>7</v>
      </c>
      <c r="F55" s="7">
        <v>4.2</v>
      </c>
      <c r="G55" s="3">
        <v>13.6</v>
      </c>
      <c r="H55" s="1">
        <v>47.7</v>
      </c>
      <c r="I55" s="1">
        <v>23.9</v>
      </c>
      <c r="J55" s="3">
        <v>30.3</v>
      </c>
      <c r="K55" s="1">
        <v>35</v>
      </c>
      <c r="L55" s="1">
        <v>8.8000000000000007</v>
      </c>
      <c r="M55" s="3">
        <v>11</v>
      </c>
      <c r="N55" s="1">
        <v>16</v>
      </c>
      <c r="O55" s="1">
        <v>9.1</v>
      </c>
      <c r="P55" s="3">
        <v>2.7</v>
      </c>
      <c r="Q55" s="7">
        <v>1.9</v>
      </c>
      <c r="R55" s="25">
        <f t="shared" si="0"/>
        <v>210</v>
      </c>
      <c r="S55" s="25">
        <f t="shared" si="1"/>
        <v>199.99999999999997</v>
      </c>
      <c r="T55" s="25">
        <f t="shared" si="2"/>
        <v>10.000000000000028</v>
      </c>
      <c r="U55" s="3">
        <v>8</v>
      </c>
      <c r="V55" s="1">
        <v>0</v>
      </c>
      <c r="W55" s="1">
        <v>1966</v>
      </c>
      <c r="X55" s="3">
        <v>51</v>
      </c>
      <c r="Y55" s="1">
        <v>4</v>
      </c>
      <c r="Z55" s="53">
        <v>2</v>
      </c>
    </row>
    <row r="56" spans="1:26" x14ac:dyDescent="0.25">
      <c r="A56" s="52">
        <v>58</v>
      </c>
      <c r="B56" s="1">
        <v>9.6999999999999993</v>
      </c>
      <c r="C56" s="1">
        <v>44</v>
      </c>
      <c r="D56" s="3">
        <v>92</v>
      </c>
      <c r="E56" s="1">
        <v>5</v>
      </c>
      <c r="F56" s="7">
        <v>1.3</v>
      </c>
      <c r="G56" s="3">
        <v>13.4</v>
      </c>
      <c r="H56" s="1">
        <v>49.9</v>
      </c>
      <c r="I56" s="1">
        <v>25.3</v>
      </c>
      <c r="J56" s="3">
        <v>31.7</v>
      </c>
      <c r="K56" s="1">
        <v>37</v>
      </c>
      <c r="L56" s="1">
        <v>5.5</v>
      </c>
      <c r="M56" s="3">
        <v>15</v>
      </c>
      <c r="N56" s="1">
        <v>20</v>
      </c>
      <c r="O56" s="1">
        <v>10.8</v>
      </c>
      <c r="P56" s="3">
        <v>3.1</v>
      </c>
      <c r="Q56" s="7">
        <v>3.3</v>
      </c>
      <c r="R56" s="25">
        <f t="shared" si="0"/>
        <v>210</v>
      </c>
      <c r="S56" s="25">
        <f t="shared" si="1"/>
        <v>215.00000000000003</v>
      </c>
      <c r="T56" s="25">
        <f t="shared" si="2"/>
        <v>-5.0000000000000284</v>
      </c>
      <c r="U56" s="3">
        <v>2</v>
      </c>
      <c r="V56" s="1">
        <v>1</v>
      </c>
      <c r="W56" s="1">
        <v>1977</v>
      </c>
      <c r="X56" s="3">
        <v>34</v>
      </c>
      <c r="Y56" s="1">
        <v>5</v>
      </c>
      <c r="Z56" s="53">
        <v>0</v>
      </c>
    </row>
    <row r="57" spans="1:26" x14ac:dyDescent="0.25">
      <c r="A57" s="54">
        <v>50</v>
      </c>
      <c r="B57" s="1">
        <v>6.9</v>
      </c>
      <c r="C57" s="1">
        <v>53</v>
      </c>
      <c r="D57" s="3">
        <v>77</v>
      </c>
      <c r="E57" s="1">
        <v>0</v>
      </c>
      <c r="F57" s="7">
        <v>8.1</v>
      </c>
      <c r="G57" s="3">
        <v>14.7</v>
      </c>
      <c r="H57" s="1">
        <v>47.3</v>
      </c>
      <c r="I57" s="1">
        <v>26.1</v>
      </c>
      <c r="J57" s="3">
        <v>30.8</v>
      </c>
      <c r="K57" s="1">
        <v>30</v>
      </c>
      <c r="L57" s="1">
        <v>6.4</v>
      </c>
      <c r="M57" s="3">
        <v>10</v>
      </c>
      <c r="N57" s="1">
        <v>15</v>
      </c>
      <c r="O57" s="1">
        <v>9.6</v>
      </c>
      <c r="P57" s="3">
        <v>1.9</v>
      </c>
      <c r="Q57" s="7">
        <v>3.2</v>
      </c>
      <c r="R57" s="25">
        <f t="shared" si="0"/>
        <v>195</v>
      </c>
      <c r="S57" s="25">
        <f t="shared" si="1"/>
        <v>195</v>
      </c>
      <c r="T57" s="25">
        <f t="shared" si="2"/>
        <v>0</v>
      </c>
      <c r="U57" s="14">
        <v>0</v>
      </c>
      <c r="V57" s="1">
        <v>0</v>
      </c>
      <c r="W57" s="1">
        <v>2005</v>
      </c>
      <c r="X57" s="3">
        <v>16</v>
      </c>
      <c r="Y57" s="1">
        <v>6</v>
      </c>
      <c r="Z57" s="53">
        <v>1</v>
      </c>
    </row>
    <row r="58" spans="1:26" x14ac:dyDescent="0.25">
      <c r="A58" s="52">
        <v>56</v>
      </c>
      <c r="B58" s="1">
        <v>13.8</v>
      </c>
      <c r="C58" s="1">
        <v>52</v>
      </c>
      <c r="D58" s="3">
        <v>100</v>
      </c>
      <c r="E58" s="1">
        <v>0</v>
      </c>
      <c r="F58" s="7">
        <v>8.1999999999999993</v>
      </c>
      <c r="G58" s="3">
        <v>14.9</v>
      </c>
      <c r="H58" s="1">
        <v>46.8</v>
      </c>
      <c r="I58" s="1">
        <v>27.1</v>
      </c>
      <c r="J58" s="3">
        <v>30.9</v>
      </c>
      <c r="K58" s="1">
        <v>20</v>
      </c>
      <c r="L58" s="1">
        <v>8</v>
      </c>
      <c r="M58" s="3">
        <v>15</v>
      </c>
      <c r="N58" s="1">
        <v>20</v>
      </c>
      <c r="O58" s="1">
        <v>11.6</v>
      </c>
      <c r="P58" s="3">
        <v>2.4</v>
      </c>
      <c r="Q58" s="7">
        <v>3.3</v>
      </c>
      <c r="R58" s="25">
        <f t="shared" si="0"/>
        <v>230</v>
      </c>
      <c r="S58" s="25">
        <f t="shared" si="1"/>
        <v>199.99999999999997</v>
      </c>
      <c r="T58" s="25">
        <f t="shared" si="2"/>
        <v>30.000000000000028</v>
      </c>
      <c r="U58" s="3">
        <v>0</v>
      </c>
      <c r="V58" s="1">
        <v>1</v>
      </c>
      <c r="W58" s="1">
        <v>2018</v>
      </c>
      <c r="X58" s="3">
        <v>25</v>
      </c>
      <c r="Y58" s="1">
        <v>5</v>
      </c>
      <c r="Z58" s="53">
        <v>2</v>
      </c>
    </row>
    <row r="59" spans="1:26" x14ac:dyDescent="0.25">
      <c r="A59" s="52">
        <v>40</v>
      </c>
      <c r="B59" s="1">
        <v>13.4</v>
      </c>
      <c r="C59" s="1">
        <v>40</v>
      </c>
      <c r="D59" s="3">
        <v>69</v>
      </c>
      <c r="E59" s="1">
        <v>0</v>
      </c>
      <c r="F59" s="7">
        <v>7.6</v>
      </c>
      <c r="G59" s="3">
        <v>13.8</v>
      </c>
      <c r="H59" s="1">
        <v>45.1</v>
      </c>
      <c r="I59" s="1">
        <v>27.6</v>
      </c>
      <c r="J59" s="3">
        <v>17.100000000000001</v>
      </c>
      <c r="K59" s="1">
        <v>25</v>
      </c>
      <c r="L59" s="1">
        <v>4.9000000000000004</v>
      </c>
      <c r="M59" s="3">
        <v>10</v>
      </c>
      <c r="N59" s="1">
        <v>15</v>
      </c>
      <c r="O59" s="1">
        <v>7.5</v>
      </c>
      <c r="P59" s="3">
        <v>1.4</v>
      </c>
      <c r="Q59" s="7">
        <v>2.6</v>
      </c>
      <c r="R59" s="25">
        <f t="shared" si="0"/>
        <v>170</v>
      </c>
      <c r="S59" s="25">
        <f t="shared" si="1"/>
        <v>170</v>
      </c>
      <c r="T59" s="25">
        <f t="shared" si="2"/>
        <v>0</v>
      </c>
      <c r="U59" s="3">
        <v>0</v>
      </c>
      <c r="V59" s="1">
        <v>0</v>
      </c>
      <c r="W59" s="1">
        <v>2019</v>
      </c>
      <c r="X59" s="3">
        <v>17</v>
      </c>
      <c r="Y59" s="1">
        <v>8</v>
      </c>
      <c r="Z59" s="53">
        <v>1</v>
      </c>
    </row>
    <row r="60" spans="1:26" x14ac:dyDescent="0.25">
      <c r="A60" s="52">
        <v>45</v>
      </c>
      <c r="B60" s="1">
        <v>6.5</v>
      </c>
      <c r="C60" s="1">
        <v>35</v>
      </c>
      <c r="D60" s="3">
        <v>61</v>
      </c>
      <c r="E60" s="1">
        <v>0</v>
      </c>
      <c r="F60" s="7">
        <v>2.5</v>
      </c>
      <c r="G60" s="3">
        <v>9.6</v>
      </c>
      <c r="H60" s="1">
        <v>39.5</v>
      </c>
      <c r="I60" s="1">
        <v>21.4</v>
      </c>
      <c r="J60" s="3">
        <v>16.3</v>
      </c>
      <c r="K60" s="1">
        <v>25</v>
      </c>
      <c r="L60" s="1">
        <v>4.8</v>
      </c>
      <c r="M60" s="3">
        <v>10</v>
      </c>
      <c r="N60" s="1">
        <v>15</v>
      </c>
      <c r="O60" s="1">
        <v>8.6</v>
      </c>
      <c r="P60" s="3">
        <v>1.3</v>
      </c>
      <c r="Q60" s="7">
        <v>2.5</v>
      </c>
      <c r="R60" s="25">
        <f t="shared" si="0"/>
        <v>150</v>
      </c>
      <c r="S60" s="25">
        <f t="shared" si="1"/>
        <v>153.99999999999997</v>
      </c>
      <c r="T60" s="25">
        <f t="shared" si="2"/>
        <v>-3.9999999999999716</v>
      </c>
      <c r="U60" s="3">
        <v>0</v>
      </c>
      <c r="V60" s="1">
        <v>0</v>
      </c>
      <c r="W60" s="1">
        <v>2014</v>
      </c>
      <c r="X60" s="3">
        <v>10</v>
      </c>
      <c r="Y60" s="1">
        <v>9</v>
      </c>
      <c r="Z60" s="53">
        <v>0</v>
      </c>
    </row>
    <row r="61" spans="1:26" ht="15.75" thickBot="1" x14ac:dyDescent="0.3">
      <c r="A61" s="55">
        <v>35</v>
      </c>
      <c r="B61" s="56">
        <v>17</v>
      </c>
      <c r="C61" s="56">
        <v>39</v>
      </c>
      <c r="D61" s="57">
        <v>53</v>
      </c>
      <c r="E61" s="56">
        <v>6</v>
      </c>
      <c r="F61" s="58">
        <v>10</v>
      </c>
      <c r="G61" s="57">
        <v>8.6</v>
      </c>
      <c r="H61" s="56">
        <v>36.1</v>
      </c>
      <c r="I61" s="56">
        <v>21</v>
      </c>
      <c r="J61" s="57">
        <v>17.899999999999999</v>
      </c>
      <c r="K61" s="56">
        <v>30</v>
      </c>
      <c r="L61" s="56">
        <v>5.0999999999999996</v>
      </c>
      <c r="M61" s="57">
        <v>8</v>
      </c>
      <c r="N61" s="56">
        <v>13</v>
      </c>
      <c r="O61" s="56">
        <v>7</v>
      </c>
      <c r="P61" s="57">
        <v>1</v>
      </c>
      <c r="Q61" s="58">
        <v>2.2999999999999998</v>
      </c>
      <c r="R61" s="59">
        <f t="shared" si="0"/>
        <v>160</v>
      </c>
      <c r="S61" s="59">
        <f t="shared" si="1"/>
        <v>150</v>
      </c>
      <c r="T61" s="59">
        <f t="shared" si="2"/>
        <v>10</v>
      </c>
      <c r="U61" s="57">
        <v>9</v>
      </c>
      <c r="V61" s="56">
        <v>0</v>
      </c>
      <c r="W61" s="56">
        <v>1977</v>
      </c>
      <c r="X61" s="57">
        <v>56</v>
      </c>
      <c r="Y61" s="56">
        <v>9</v>
      </c>
      <c r="Z61" s="60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1" sqref="F1"/>
    </sheetView>
  </sheetViews>
  <sheetFormatPr defaultRowHeight="15" x14ac:dyDescent="0.25"/>
  <sheetData>
    <row r="1" spans="1:6" ht="90.75" thickBot="1" x14ac:dyDescent="0.3">
      <c r="A1" s="32" t="s">
        <v>36</v>
      </c>
      <c r="B1" s="33" t="s">
        <v>37</v>
      </c>
      <c r="C1" s="34" t="s">
        <v>38</v>
      </c>
      <c r="D1" s="35" t="s">
        <v>39</v>
      </c>
      <c r="E1" s="34" t="s">
        <v>40</v>
      </c>
      <c r="F1" s="40" t="s">
        <v>35</v>
      </c>
    </row>
    <row r="2" spans="1:6" ht="15.75" thickTop="1" x14ac:dyDescent="0.25">
      <c r="A2" s="14">
        <v>3</v>
      </c>
      <c r="B2" s="15">
        <v>2</v>
      </c>
      <c r="C2" s="30">
        <v>2010</v>
      </c>
      <c r="D2" s="15">
        <v>16</v>
      </c>
      <c r="E2" s="14">
        <v>1</v>
      </c>
      <c r="F2" s="29">
        <v>0</v>
      </c>
    </row>
    <row r="3" spans="1:6" x14ac:dyDescent="0.25">
      <c r="A3" s="3">
        <v>4</v>
      </c>
      <c r="B3" s="1">
        <v>0</v>
      </c>
      <c r="C3" s="1">
        <v>2005</v>
      </c>
      <c r="D3" s="3">
        <v>17</v>
      </c>
      <c r="E3" s="14">
        <v>3</v>
      </c>
      <c r="F3" s="25">
        <v>2</v>
      </c>
    </row>
    <row r="4" spans="1:6" x14ac:dyDescent="0.25">
      <c r="A4" s="3">
        <v>16</v>
      </c>
      <c r="B4" s="1">
        <v>1</v>
      </c>
      <c r="C4" s="1">
        <v>1950</v>
      </c>
      <c r="D4" s="3">
        <v>38</v>
      </c>
      <c r="E4" s="1">
        <v>3</v>
      </c>
      <c r="F4" s="25">
        <v>0</v>
      </c>
    </row>
    <row r="5" spans="1:6" x14ac:dyDescent="0.25">
      <c r="A5" s="3">
        <v>8</v>
      </c>
      <c r="B5" s="1">
        <v>0</v>
      </c>
      <c r="C5" s="1">
        <v>1966</v>
      </c>
      <c r="D5" s="3">
        <v>51</v>
      </c>
      <c r="E5" s="1">
        <v>8</v>
      </c>
      <c r="F5" s="25">
        <v>0</v>
      </c>
    </row>
    <row r="6" spans="1:6" x14ac:dyDescent="0.25">
      <c r="A6" s="3">
        <v>2</v>
      </c>
      <c r="B6" s="1">
        <v>0</v>
      </c>
      <c r="C6" s="1">
        <v>1977</v>
      </c>
      <c r="D6" s="3">
        <v>29</v>
      </c>
      <c r="E6" s="1">
        <v>8</v>
      </c>
      <c r="F6" s="25">
        <v>1</v>
      </c>
    </row>
    <row r="7" spans="1:6" x14ac:dyDescent="0.25">
      <c r="A7" s="14">
        <v>0</v>
      </c>
      <c r="B7" s="1">
        <v>0</v>
      </c>
      <c r="C7" s="1">
        <v>2005</v>
      </c>
      <c r="D7" s="3">
        <v>11</v>
      </c>
      <c r="E7" s="1">
        <v>7</v>
      </c>
      <c r="F7" s="25">
        <v>2</v>
      </c>
    </row>
    <row r="8" spans="1:6" x14ac:dyDescent="0.25">
      <c r="A8" s="3">
        <v>0</v>
      </c>
      <c r="B8" s="1">
        <v>0</v>
      </c>
      <c r="C8" s="1">
        <v>2018</v>
      </c>
      <c r="D8" s="3">
        <v>25</v>
      </c>
      <c r="E8" s="1">
        <v>5</v>
      </c>
      <c r="F8" s="25">
        <v>0</v>
      </c>
    </row>
    <row r="9" spans="1:6" x14ac:dyDescent="0.25">
      <c r="A9" s="3">
        <v>0</v>
      </c>
      <c r="B9" s="1">
        <v>0</v>
      </c>
      <c r="C9" s="1">
        <v>2019</v>
      </c>
      <c r="D9" s="3">
        <v>16</v>
      </c>
      <c r="E9" s="1">
        <v>10</v>
      </c>
      <c r="F9" s="25">
        <v>0</v>
      </c>
    </row>
    <row r="10" spans="1:6" x14ac:dyDescent="0.25">
      <c r="A10" s="3">
        <v>0</v>
      </c>
      <c r="B10" s="1">
        <v>0</v>
      </c>
      <c r="C10" s="1">
        <v>2014</v>
      </c>
      <c r="D10" s="3">
        <v>10</v>
      </c>
      <c r="E10" s="1">
        <v>8</v>
      </c>
      <c r="F10" s="25">
        <v>1</v>
      </c>
    </row>
    <row r="11" spans="1:6" ht="15.75" thickBot="1" x14ac:dyDescent="0.3">
      <c r="A11" s="42">
        <v>9</v>
      </c>
      <c r="B11" s="43">
        <v>0</v>
      </c>
      <c r="C11" s="43">
        <v>1977</v>
      </c>
      <c r="D11" s="42">
        <v>59</v>
      </c>
      <c r="E11" s="43">
        <v>4</v>
      </c>
      <c r="F11" s="45">
        <v>2</v>
      </c>
    </row>
    <row r="12" spans="1:6" x14ac:dyDescent="0.25">
      <c r="A12" s="46">
        <v>4</v>
      </c>
      <c r="B12" s="47">
        <v>1</v>
      </c>
      <c r="C12" s="50">
        <v>2010</v>
      </c>
      <c r="D12" s="47">
        <v>17</v>
      </c>
      <c r="E12" s="48">
        <v>1</v>
      </c>
      <c r="F12" s="51">
        <v>0</v>
      </c>
    </row>
    <row r="13" spans="1:6" x14ac:dyDescent="0.25">
      <c r="A13" s="52">
        <v>4</v>
      </c>
      <c r="B13" s="1">
        <v>0</v>
      </c>
      <c r="C13" s="1">
        <v>2005</v>
      </c>
      <c r="D13" s="3">
        <v>18</v>
      </c>
      <c r="E13" s="14">
        <v>3</v>
      </c>
      <c r="F13" s="53">
        <v>2</v>
      </c>
    </row>
    <row r="14" spans="1:6" x14ac:dyDescent="0.25">
      <c r="A14" s="52">
        <v>16</v>
      </c>
      <c r="B14" s="1">
        <v>1</v>
      </c>
      <c r="C14" s="1">
        <v>1950</v>
      </c>
      <c r="D14" s="3">
        <v>41</v>
      </c>
      <c r="E14" s="1">
        <v>2</v>
      </c>
      <c r="F14" s="53">
        <v>0</v>
      </c>
    </row>
    <row r="15" spans="1:6" x14ac:dyDescent="0.25">
      <c r="A15" s="52">
        <v>8</v>
      </c>
      <c r="B15" s="1">
        <v>0</v>
      </c>
      <c r="C15" s="1">
        <v>1966</v>
      </c>
      <c r="D15" s="3">
        <v>48</v>
      </c>
      <c r="E15" s="1">
        <v>8</v>
      </c>
      <c r="F15" s="53">
        <v>0</v>
      </c>
    </row>
    <row r="16" spans="1:6" x14ac:dyDescent="0.25">
      <c r="A16" s="52">
        <v>2</v>
      </c>
      <c r="B16" s="1">
        <v>0</v>
      </c>
      <c r="C16" s="1">
        <v>1977</v>
      </c>
      <c r="D16" s="3">
        <v>31</v>
      </c>
      <c r="E16" s="1">
        <v>6</v>
      </c>
      <c r="F16" s="53">
        <v>0</v>
      </c>
    </row>
    <row r="17" spans="1:6" x14ac:dyDescent="0.25">
      <c r="A17" s="54">
        <v>0</v>
      </c>
      <c r="B17" s="1">
        <v>0</v>
      </c>
      <c r="C17" s="1">
        <v>2005</v>
      </c>
      <c r="D17" s="3">
        <v>13</v>
      </c>
      <c r="E17" s="1">
        <v>7</v>
      </c>
      <c r="F17" s="53">
        <v>0</v>
      </c>
    </row>
    <row r="18" spans="1:6" x14ac:dyDescent="0.25">
      <c r="A18" s="52">
        <v>0</v>
      </c>
      <c r="B18" s="1">
        <v>0</v>
      </c>
      <c r="C18" s="1">
        <v>2018</v>
      </c>
      <c r="D18" s="3">
        <v>23</v>
      </c>
      <c r="E18" s="1">
        <v>6</v>
      </c>
      <c r="F18" s="53">
        <v>0</v>
      </c>
    </row>
    <row r="19" spans="1:6" x14ac:dyDescent="0.25">
      <c r="A19" s="52">
        <v>0</v>
      </c>
      <c r="B19" s="1">
        <v>0</v>
      </c>
      <c r="C19" s="1">
        <v>2019</v>
      </c>
      <c r="D19" s="3">
        <v>18</v>
      </c>
      <c r="E19" s="1">
        <v>10</v>
      </c>
      <c r="F19" s="53">
        <v>0</v>
      </c>
    </row>
    <row r="20" spans="1:6" x14ac:dyDescent="0.25">
      <c r="A20" s="52">
        <v>0</v>
      </c>
      <c r="B20" s="1">
        <v>0</v>
      </c>
      <c r="C20" s="1">
        <v>2014</v>
      </c>
      <c r="D20" s="3">
        <v>15</v>
      </c>
      <c r="E20" s="1">
        <v>8</v>
      </c>
      <c r="F20" s="53">
        <v>0</v>
      </c>
    </row>
    <row r="21" spans="1:6" ht="15.75" thickBot="1" x14ac:dyDescent="0.3">
      <c r="A21" s="61">
        <v>9</v>
      </c>
      <c r="B21" s="43">
        <v>0</v>
      </c>
      <c r="C21" s="43">
        <v>1977</v>
      </c>
      <c r="D21" s="42">
        <v>61</v>
      </c>
      <c r="E21" s="43">
        <v>4</v>
      </c>
      <c r="F21" s="62">
        <v>0</v>
      </c>
    </row>
    <row r="22" spans="1:6" x14ac:dyDescent="0.25">
      <c r="A22" s="46">
        <v>5</v>
      </c>
      <c r="B22" s="47">
        <v>1</v>
      </c>
      <c r="C22" s="50">
        <v>2010</v>
      </c>
      <c r="D22" s="47">
        <v>18</v>
      </c>
      <c r="E22" s="48">
        <v>1</v>
      </c>
      <c r="F22" s="51">
        <v>2</v>
      </c>
    </row>
    <row r="23" spans="1:6" x14ac:dyDescent="0.25">
      <c r="A23" s="52">
        <v>4</v>
      </c>
      <c r="B23" s="1">
        <v>0</v>
      </c>
      <c r="C23" s="1">
        <v>2005</v>
      </c>
      <c r="D23" s="3">
        <v>19</v>
      </c>
      <c r="E23" s="14">
        <v>3</v>
      </c>
      <c r="F23" s="53">
        <v>2</v>
      </c>
    </row>
    <row r="24" spans="1:6" x14ac:dyDescent="0.25">
      <c r="A24" s="52">
        <v>16</v>
      </c>
      <c r="B24" s="1">
        <v>1</v>
      </c>
      <c r="C24" s="1">
        <v>1950</v>
      </c>
      <c r="D24" s="3">
        <v>42</v>
      </c>
      <c r="E24" s="1">
        <v>2</v>
      </c>
      <c r="F24" s="53">
        <v>0</v>
      </c>
    </row>
    <row r="25" spans="1:6" x14ac:dyDescent="0.25">
      <c r="A25" s="52">
        <v>8</v>
      </c>
      <c r="B25" s="1">
        <v>0</v>
      </c>
      <c r="C25" s="1">
        <v>1966</v>
      </c>
      <c r="D25" s="3">
        <v>50</v>
      </c>
      <c r="E25" s="1">
        <v>7</v>
      </c>
      <c r="F25" s="53">
        <v>0</v>
      </c>
    </row>
    <row r="26" spans="1:6" x14ac:dyDescent="0.25">
      <c r="A26" s="52">
        <v>2</v>
      </c>
      <c r="B26" s="1">
        <v>1</v>
      </c>
      <c r="C26" s="1">
        <v>1977</v>
      </c>
      <c r="D26" s="3">
        <v>31</v>
      </c>
      <c r="E26" s="1">
        <v>5</v>
      </c>
      <c r="F26" s="53">
        <v>1</v>
      </c>
    </row>
    <row r="27" spans="1:6" x14ac:dyDescent="0.25">
      <c r="A27" s="54">
        <v>0</v>
      </c>
      <c r="B27" s="1">
        <v>0</v>
      </c>
      <c r="C27" s="1">
        <v>2005</v>
      </c>
      <c r="D27" s="3">
        <v>13</v>
      </c>
      <c r="E27" s="1">
        <v>8</v>
      </c>
      <c r="F27" s="53">
        <v>0</v>
      </c>
    </row>
    <row r="28" spans="1:6" x14ac:dyDescent="0.25">
      <c r="A28" s="52">
        <v>0</v>
      </c>
      <c r="B28" s="1">
        <v>0</v>
      </c>
      <c r="C28" s="1">
        <v>2018</v>
      </c>
      <c r="D28" s="3">
        <v>21</v>
      </c>
      <c r="E28" s="1">
        <v>6</v>
      </c>
      <c r="F28" s="53">
        <v>0</v>
      </c>
    </row>
    <row r="29" spans="1:6" x14ac:dyDescent="0.25">
      <c r="A29" s="52">
        <v>0</v>
      </c>
      <c r="B29" s="1">
        <v>0</v>
      </c>
      <c r="C29" s="1">
        <v>2019</v>
      </c>
      <c r="D29" s="3">
        <v>19</v>
      </c>
      <c r="E29" s="1">
        <v>9</v>
      </c>
      <c r="F29" s="53">
        <v>0</v>
      </c>
    </row>
    <row r="30" spans="1:6" x14ac:dyDescent="0.25">
      <c r="A30" s="52">
        <v>0</v>
      </c>
      <c r="B30" s="1">
        <v>0</v>
      </c>
      <c r="C30" s="1">
        <v>2014</v>
      </c>
      <c r="D30" s="3">
        <v>13</v>
      </c>
      <c r="E30" s="1">
        <v>7</v>
      </c>
      <c r="F30" s="53">
        <v>1</v>
      </c>
    </row>
    <row r="31" spans="1:6" ht="15.75" thickBot="1" x14ac:dyDescent="0.3">
      <c r="A31" s="61">
        <v>9</v>
      </c>
      <c r="B31" s="43">
        <v>0</v>
      </c>
      <c r="C31" s="43">
        <v>1977</v>
      </c>
      <c r="D31" s="42">
        <v>57</v>
      </c>
      <c r="E31" s="43">
        <v>5</v>
      </c>
      <c r="F31" s="62">
        <v>0</v>
      </c>
    </row>
    <row r="32" spans="1:6" x14ac:dyDescent="0.25">
      <c r="A32" s="46">
        <v>6</v>
      </c>
      <c r="B32" s="47">
        <v>1</v>
      </c>
      <c r="C32" s="50">
        <v>2010</v>
      </c>
      <c r="D32" s="47">
        <v>18</v>
      </c>
      <c r="E32" s="48">
        <v>1</v>
      </c>
      <c r="F32" s="51">
        <v>0</v>
      </c>
    </row>
    <row r="33" spans="1:6" x14ac:dyDescent="0.25">
      <c r="A33" s="52">
        <v>4</v>
      </c>
      <c r="B33" s="1">
        <v>0</v>
      </c>
      <c r="C33" s="1">
        <v>2005</v>
      </c>
      <c r="D33" s="3">
        <v>19</v>
      </c>
      <c r="E33" s="14">
        <v>3</v>
      </c>
      <c r="F33" s="53">
        <v>1</v>
      </c>
    </row>
    <row r="34" spans="1:6" x14ac:dyDescent="0.25">
      <c r="A34" s="52">
        <v>16</v>
      </c>
      <c r="B34" s="1">
        <v>1</v>
      </c>
      <c r="C34" s="1">
        <v>1950</v>
      </c>
      <c r="D34" s="3">
        <v>39</v>
      </c>
      <c r="E34" s="1">
        <v>2</v>
      </c>
      <c r="F34" s="53">
        <v>0</v>
      </c>
    </row>
    <row r="35" spans="1:6" x14ac:dyDescent="0.25">
      <c r="A35" s="52">
        <v>8</v>
      </c>
      <c r="B35" s="1">
        <v>0</v>
      </c>
      <c r="C35" s="1">
        <v>1966</v>
      </c>
      <c r="D35" s="3">
        <v>49</v>
      </c>
      <c r="E35" s="1">
        <v>5</v>
      </c>
      <c r="F35" s="53">
        <v>0</v>
      </c>
    </row>
    <row r="36" spans="1:6" x14ac:dyDescent="0.25">
      <c r="A36" s="52">
        <v>2</v>
      </c>
      <c r="B36" s="1">
        <v>1</v>
      </c>
      <c r="C36" s="1">
        <v>1977</v>
      </c>
      <c r="D36" s="3">
        <v>33</v>
      </c>
      <c r="E36" s="1">
        <v>4</v>
      </c>
      <c r="F36" s="53">
        <v>0</v>
      </c>
    </row>
    <row r="37" spans="1:6" x14ac:dyDescent="0.25">
      <c r="A37" s="54">
        <v>0</v>
      </c>
      <c r="B37" s="1">
        <v>0</v>
      </c>
      <c r="C37" s="1">
        <v>2005</v>
      </c>
      <c r="D37" s="3">
        <v>9</v>
      </c>
      <c r="E37" s="1">
        <v>7</v>
      </c>
      <c r="F37" s="53">
        <v>1</v>
      </c>
    </row>
    <row r="38" spans="1:6" x14ac:dyDescent="0.25">
      <c r="A38" s="52">
        <v>0</v>
      </c>
      <c r="B38" s="1">
        <v>0</v>
      </c>
      <c r="C38" s="1">
        <v>2018</v>
      </c>
      <c r="D38" s="3">
        <v>24</v>
      </c>
      <c r="E38" s="1">
        <v>6</v>
      </c>
      <c r="F38" s="53">
        <v>1</v>
      </c>
    </row>
    <row r="39" spans="1:6" x14ac:dyDescent="0.25">
      <c r="A39" s="52">
        <v>0</v>
      </c>
      <c r="B39" s="1">
        <v>0</v>
      </c>
      <c r="C39" s="1">
        <v>2019</v>
      </c>
      <c r="D39" s="3">
        <v>15</v>
      </c>
      <c r="E39" s="1">
        <v>9</v>
      </c>
      <c r="F39" s="53">
        <v>0</v>
      </c>
    </row>
    <row r="40" spans="1:6" x14ac:dyDescent="0.25">
      <c r="A40" s="52">
        <v>0</v>
      </c>
      <c r="B40" s="1">
        <v>0</v>
      </c>
      <c r="C40" s="1">
        <v>2014</v>
      </c>
      <c r="D40" s="3">
        <v>16</v>
      </c>
      <c r="E40" s="1">
        <v>7</v>
      </c>
      <c r="F40" s="53">
        <v>0</v>
      </c>
    </row>
    <row r="41" spans="1:6" ht="15.75" thickBot="1" x14ac:dyDescent="0.3">
      <c r="A41" s="61">
        <v>9</v>
      </c>
      <c r="B41" s="43">
        <v>0</v>
      </c>
      <c r="C41" s="43">
        <v>1977</v>
      </c>
      <c r="D41" s="42">
        <v>56</v>
      </c>
      <c r="E41" s="43">
        <v>7</v>
      </c>
      <c r="F41" s="62">
        <v>0</v>
      </c>
    </row>
    <row r="42" spans="1:6" x14ac:dyDescent="0.25">
      <c r="A42" s="46">
        <v>7</v>
      </c>
      <c r="B42" s="47">
        <v>1</v>
      </c>
      <c r="C42" s="50">
        <v>2010</v>
      </c>
      <c r="D42" s="47">
        <v>19</v>
      </c>
      <c r="E42" s="48">
        <v>1</v>
      </c>
      <c r="F42" s="51">
        <v>2</v>
      </c>
    </row>
    <row r="43" spans="1:6" x14ac:dyDescent="0.25">
      <c r="A43" s="52">
        <v>4</v>
      </c>
      <c r="B43" s="1">
        <v>0</v>
      </c>
      <c r="C43" s="1">
        <v>2005</v>
      </c>
      <c r="D43" s="3">
        <v>18</v>
      </c>
      <c r="E43" s="14">
        <v>3</v>
      </c>
      <c r="F43" s="53">
        <v>2</v>
      </c>
    </row>
    <row r="44" spans="1:6" x14ac:dyDescent="0.25">
      <c r="A44" s="52">
        <v>16</v>
      </c>
      <c r="B44" s="1">
        <v>1</v>
      </c>
      <c r="C44" s="1">
        <v>1950</v>
      </c>
      <c r="D44" s="3">
        <v>40</v>
      </c>
      <c r="E44" s="1">
        <v>3</v>
      </c>
      <c r="F44" s="53">
        <v>0</v>
      </c>
    </row>
    <row r="45" spans="1:6" x14ac:dyDescent="0.25">
      <c r="A45" s="52">
        <v>8</v>
      </c>
      <c r="B45" s="1">
        <v>0</v>
      </c>
      <c r="C45" s="1">
        <v>1966</v>
      </c>
      <c r="D45" s="3">
        <v>52</v>
      </c>
      <c r="E45" s="1">
        <v>5</v>
      </c>
      <c r="F45" s="53">
        <v>0</v>
      </c>
    </row>
    <row r="46" spans="1:6" x14ac:dyDescent="0.25">
      <c r="A46" s="52">
        <v>2</v>
      </c>
      <c r="B46" s="1">
        <v>0</v>
      </c>
      <c r="C46" s="1">
        <v>1977</v>
      </c>
      <c r="D46" s="3">
        <v>29</v>
      </c>
      <c r="E46" s="1">
        <v>5</v>
      </c>
      <c r="F46" s="53">
        <v>1</v>
      </c>
    </row>
    <row r="47" spans="1:6" x14ac:dyDescent="0.25">
      <c r="A47" s="54">
        <v>0</v>
      </c>
      <c r="B47" s="1">
        <v>0</v>
      </c>
      <c r="C47" s="1">
        <v>2005</v>
      </c>
      <c r="D47" s="3">
        <v>11</v>
      </c>
      <c r="E47" s="1">
        <v>7</v>
      </c>
      <c r="F47" s="53">
        <v>0</v>
      </c>
    </row>
    <row r="48" spans="1:6" x14ac:dyDescent="0.25">
      <c r="A48" s="52">
        <v>0</v>
      </c>
      <c r="B48" s="1">
        <v>0</v>
      </c>
      <c r="C48" s="1">
        <v>2018</v>
      </c>
      <c r="D48" s="3">
        <v>29</v>
      </c>
      <c r="E48" s="1">
        <v>6</v>
      </c>
      <c r="F48" s="53">
        <v>1</v>
      </c>
    </row>
    <row r="49" spans="1:6" x14ac:dyDescent="0.25">
      <c r="A49" s="52">
        <v>0</v>
      </c>
      <c r="B49" s="1">
        <v>0</v>
      </c>
      <c r="C49" s="1">
        <v>2019</v>
      </c>
      <c r="D49" s="3">
        <v>25</v>
      </c>
      <c r="E49" s="1">
        <v>9</v>
      </c>
      <c r="F49" s="53">
        <v>0</v>
      </c>
    </row>
    <row r="50" spans="1:6" x14ac:dyDescent="0.25">
      <c r="A50" s="52">
        <v>0</v>
      </c>
      <c r="B50" s="1">
        <v>0</v>
      </c>
      <c r="C50" s="1">
        <v>2014</v>
      </c>
      <c r="D50" s="3">
        <v>16</v>
      </c>
      <c r="E50" s="1">
        <v>8</v>
      </c>
      <c r="F50" s="53">
        <v>0</v>
      </c>
    </row>
    <row r="51" spans="1:6" ht="15.75" thickBot="1" x14ac:dyDescent="0.3">
      <c r="A51" s="61">
        <v>9</v>
      </c>
      <c r="B51" s="43">
        <v>0</v>
      </c>
      <c r="C51" s="43">
        <v>1977</v>
      </c>
      <c r="D51" s="42">
        <v>60</v>
      </c>
      <c r="E51" s="43">
        <v>8</v>
      </c>
      <c r="F51" s="62">
        <v>1</v>
      </c>
    </row>
    <row r="52" spans="1:6" x14ac:dyDescent="0.25">
      <c r="A52" s="46">
        <v>8</v>
      </c>
      <c r="B52" s="47">
        <v>1</v>
      </c>
      <c r="C52" s="50">
        <v>2010</v>
      </c>
      <c r="D52" s="47">
        <v>20</v>
      </c>
      <c r="E52" s="48">
        <v>1</v>
      </c>
      <c r="F52" s="51">
        <v>2</v>
      </c>
    </row>
    <row r="53" spans="1:6" x14ac:dyDescent="0.25">
      <c r="A53" s="52">
        <v>4</v>
      </c>
      <c r="B53" s="1">
        <v>0</v>
      </c>
      <c r="C53" s="1">
        <v>2005</v>
      </c>
      <c r="D53" s="3">
        <v>18</v>
      </c>
      <c r="E53" s="14">
        <v>2</v>
      </c>
      <c r="F53" s="53">
        <v>2</v>
      </c>
    </row>
    <row r="54" spans="1:6" x14ac:dyDescent="0.25">
      <c r="A54" s="52">
        <v>16</v>
      </c>
      <c r="B54" s="1">
        <v>0</v>
      </c>
      <c r="C54" s="1">
        <v>1950</v>
      </c>
      <c r="D54" s="3">
        <v>36</v>
      </c>
      <c r="E54" s="1">
        <v>4</v>
      </c>
      <c r="F54" s="53">
        <v>2</v>
      </c>
    </row>
    <row r="55" spans="1:6" x14ac:dyDescent="0.25">
      <c r="A55" s="52">
        <v>8</v>
      </c>
      <c r="B55" s="1">
        <v>0</v>
      </c>
      <c r="C55" s="1">
        <v>1966</v>
      </c>
      <c r="D55" s="3">
        <v>51</v>
      </c>
      <c r="E55" s="1">
        <v>4</v>
      </c>
      <c r="F55" s="53">
        <v>2</v>
      </c>
    </row>
    <row r="56" spans="1:6" x14ac:dyDescent="0.25">
      <c r="A56" s="52">
        <v>2</v>
      </c>
      <c r="B56" s="1">
        <v>1</v>
      </c>
      <c r="C56" s="1">
        <v>1977</v>
      </c>
      <c r="D56" s="3">
        <v>34</v>
      </c>
      <c r="E56" s="1">
        <v>5</v>
      </c>
      <c r="F56" s="53">
        <v>0</v>
      </c>
    </row>
    <row r="57" spans="1:6" x14ac:dyDescent="0.25">
      <c r="A57" s="54">
        <v>0</v>
      </c>
      <c r="B57" s="1">
        <v>0</v>
      </c>
      <c r="C57" s="1">
        <v>2005</v>
      </c>
      <c r="D57" s="3">
        <v>16</v>
      </c>
      <c r="E57" s="1">
        <v>6</v>
      </c>
      <c r="F57" s="53">
        <v>1</v>
      </c>
    </row>
    <row r="58" spans="1:6" x14ac:dyDescent="0.25">
      <c r="A58" s="52">
        <v>0</v>
      </c>
      <c r="B58" s="1">
        <v>1</v>
      </c>
      <c r="C58" s="1">
        <v>2018</v>
      </c>
      <c r="D58" s="3">
        <v>25</v>
      </c>
      <c r="E58" s="1">
        <v>5</v>
      </c>
      <c r="F58" s="53">
        <v>2</v>
      </c>
    </row>
    <row r="59" spans="1:6" x14ac:dyDescent="0.25">
      <c r="A59" s="52">
        <v>0</v>
      </c>
      <c r="B59" s="1">
        <v>0</v>
      </c>
      <c r="C59" s="1">
        <v>2019</v>
      </c>
      <c r="D59" s="3">
        <v>17</v>
      </c>
      <c r="E59" s="1">
        <v>8</v>
      </c>
      <c r="F59" s="53">
        <v>1</v>
      </c>
    </row>
    <row r="60" spans="1:6" x14ac:dyDescent="0.25">
      <c r="A60" s="52">
        <v>0</v>
      </c>
      <c r="B60" s="1">
        <v>0</v>
      </c>
      <c r="C60" s="1">
        <v>2014</v>
      </c>
      <c r="D60" s="3">
        <v>10</v>
      </c>
      <c r="E60" s="1">
        <v>9</v>
      </c>
      <c r="F60" s="53">
        <v>0</v>
      </c>
    </row>
    <row r="61" spans="1:6" ht="15.75" thickBot="1" x14ac:dyDescent="0.3">
      <c r="A61" s="55">
        <v>9</v>
      </c>
      <c r="B61" s="56">
        <v>0</v>
      </c>
      <c r="C61" s="56">
        <v>1977</v>
      </c>
      <c r="D61" s="57">
        <v>56</v>
      </c>
      <c r="E61" s="56">
        <v>9</v>
      </c>
      <c r="F61" s="60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0"/>
  <sheetViews>
    <sheetView zoomScale="62" zoomScaleNormal="62" workbookViewId="0">
      <selection activeCell="D5" sqref="D5:D11"/>
    </sheetView>
  </sheetViews>
  <sheetFormatPr defaultRowHeight="15" x14ac:dyDescent="0.25"/>
  <cols>
    <col min="1" max="1" width="9.140625" style="69"/>
    <col min="2" max="2" width="4.7109375" style="69" customWidth="1"/>
    <col min="3" max="3" width="4.5703125" style="69" customWidth="1"/>
    <col min="4" max="4" width="22.5703125" style="69" customWidth="1"/>
    <col min="5" max="5" width="12.42578125" style="69" customWidth="1"/>
    <col min="6" max="6" width="17.140625" style="69" customWidth="1"/>
    <col min="7" max="7" width="10.5703125" style="69" customWidth="1"/>
    <col min="8" max="8" width="14" style="69" customWidth="1"/>
    <col min="9" max="9" width="14.85546875" style="69" customWidth="1"/>
    <col min="10" max="10" width="13.5703125" style="69" customWidth="1"/>
    <col min="11" max="11" width="11.42578125" style="69" customWidth="1"/>
    <col min="12" max="12" width="11" style="69" customWidth="1"/>
    <col min="13" max="13" width="12.5703125" style="69" customWidth="1"/>
    <col min="14" max="14" width="13.42578125" style="69" customWidth="1"/>
    <col min="15" max="15" width="12.28515625" style="69" customWidth="1"/>
    <col min="16" max="16" width="14.140625" style="69" customWidth="1"/>
    <col min="17" max="16384" width="9.140625" style="69"/>
  </cols>
  <sheetData>
    <row r="3" spans="3:17" ht="23.25" customHeight="1" thickBot="1" x14ac:dyDescent="0.3">
      <c r="C3" s="123"/>
      <c r="D3" s="121" t="s">
        <v>89</v>
      </c>
      <c r="E3" s="118" t="s">
        <v>90</v>
      </c>
      <c r="F3" s="119"/>
      <c r="G3" s="119"/>
      <c r="H3" s="119"/>
      <c r="I3" s="119"/>
      <c r="J3" s="120"/>
      <c r="K3" s="118" t="s">
        <v>91</v>
      </c>
      <c r="L3" s="119"/>
      <c r="M3" s="119"/>
      <c r="N3" s="119"/>
      <c r="O3" s="119"/>
      <c r="P3" s="120"/>
    </row>
    <row r="4" spans="3:17" ht="74.25" customHeight="1" thickBot="1" x14ac:dyDescent="0.3">
      <c r="C4" s="124"/>
      <c r="D4" s="122"/>
      <c r="E4" s="70" t="s">
        <v>92</v>
      </c>
      <c r="F4" s="74" t="s">
        <v>93</v>
      </c>
      <c r="G4" s="75" t="s">
        <v>94</v>
      </c>
      <c r="H4" s="75" t="s">
        <v>95</v>
      </c>
      <c r="I4" s="81" t="s">
        <v>96</v>
      </c>
      <c r="J4" s="72" t="s">
        <v>97</v>
      </c>
      <c r="K4" s="70" t="s">
        <v>98</v>
      </c>
      <c r="L4" s="70" t="s">
        <v>99</v>
      </c>
      <c r="M4" s="70" t="s">
        <v>100</v>
      </c>
      <c r="N4" s="71" t="s">
        <v>101</v>
      </c>
      <c r="O4" s="71" t="s">
        <v>102</v>
      </c>
      <c r="P4" s="72" t="s">
        <v>103</v>
      </c>
    </row>
    <row r="5" spans="3:17" ht="75.75" customHeight="1" x14ac:dyDescent="0.25">
      <c r="C5" s="125" t="s">
        <v>87</v>
      </c>
      <c r="D5" s="77" t="s">
        <v>104</v>
      </c>
      <c r="E5" s="83"/>
      <c r="F5" s="82" t="s">
        <v>118</v>
      </c>
      <c r="G5" s="82"/>
      <c r="H5" s="82"/>
      <c r="I5" s="82" t="s">
        <v>119</v>
      </c>
      <c r="J5" s="93"/>
      <c r="K5" s="83" t="s">
        <v>127</v>
      </c>
      <c r="L5" s="91" t="s">
        <v>136</v>
      </c>
      <c r="M5" s="82" t="s">
        <v>120</v>
      </c>
      <c r="N5" s="82" t="s">
        <v>121</v>
      </c>
      <c r="O5" s="82" t="s">
        <v>132</v>
      </c>
      <c r="P5" s="84" t="s">
        <v>120</v>
      </c>
    </row>
    <row r="6" spans="3:17" ht="72.75" customHeight="1" x14ac:dyDescent="0.25">
      <c r="C6" s="126"/>
      <c r="D6" s="78" t="s">
        <v>105</v>
      </c>
      <c r="E6" s="85"/>
      <c r="F6" s="82" t="s">
        <v>118</v>
      </c>
      <c r="G6" s="86"/>
      <c r="H6" s="86" t="s">
        <v>122</v>
      </c>
      <c r="I6" s="86" t="s">
        <v>123</v>
      </c>
      <c r="J6" s="87"/>
      <c r="K6" s="85" t="s">
        <v>127</v>
      </c>
      <c r="L6" s="86" t="s">
        <v>136</v>
      </c>
      <c r="M6" s="82" t="s">
        <v>120</v>
      </c>
      <c r="N6" s="82" t="s">
        <v>121</v>
      </c>
      <c r="O6" s="82" t="s">
        <v>132</v>
      </c>
      <c r="P6" s="87" t="s">
        <v>120</v>
      </c>
    </row>
    <row r="7" spans="3:17" ht="62.25" customHeight="1" x14ac:dyDescent="0.25">
      <c r="C7" s="126"/>
      <c r="D7" s="78" t="s">
        <v>106</v>
      </c>
      <c r="E7" s="85" t="s">
        <v>124</v>
      </c>
      <c r="F7" s="86"/>
      <c r="G7" s="86" t="s">
        <v>125</v>
      </c>
      <c r="H7" s="86" t="s">
        <v>126</v>
      </c>
      <c r="I7" s="86"/>
      <c r="J7" s="87"/>
      <c r="K7" s="85" t="s">
        <v>127</v>
      </c>
      <c r="L7" s="86"/>
      <c r="M7" s="86" t="s">
        <v>127</v>
      </c>
      <c r="N7" s="86"/>
      <c r="O7" s="86" t="s">
        <v>133</v>
      </c>
      <c r="P7" s="94" t="s">
        <v>137</v>
      </c>
      <c r="Q7" s="95"/>
    </row>
    <row r="8" spans="3:17" ht="45.75" customHeight="1" x14ac:dyDescent="0.25">
      <c r="C8" s="126"/>
      <c r="D8" s="79" t="s">
        <v>107</v>
      </c>
      <c r="E8" s="85"/>
      <c r="F8" s="86" t="s">
        <v>128</v>
      </c>
      <c r="G8" s="86"/>
      <c r="H8" s="86" t="s">
        <v>129</v>
      </c>
      <c r="I8" s="86" t="s">
        <v>130</v>
      </c>
      <c r="J8" s="87"/>
      <c r="K8" s="85"/>
      <c r="L8" s="86" t="s">
        <v>136</v>
      </c>
      <c r="M8" s="86"/>
      <c r="N8" s="86" t="s">
        <v>131</v>
      </c>
      <c r="O8" s="86" t="s">
        <v>133</v>
      </c>
      <c r="P8" s="87" t="s">
        <v>131</v>
      </c>
    </row>
    <row r="9" spans="3:17" ht="75" x14ac:dyDescent="0.25">
      <c r="C9" s="126"/>
      <c r="D9" s="79" t="s">
        <v>108</v>
      </c>
      <c r="E9" s="85"/>
      <c r="F9" s="86" t="s">
        <v>134</v>
      </c>
      <c r="G9" s="86" t="s">
        <v>135</v>
      </c>
      <c r="H9" s="86"/>
      <c r="I9" s="86"/>
      <c r="J9" s="87"/>
      <c r="K9" s="85" t="s">
        <v>127</v>
      </c>
      <c r="L9" s="86" t="s">
        <v>136</v>
      </c>
      <c r="M9" s="86" t="s">
        <v>127</v>
      </c>
      <c r="N9" s="86"/>
      <c r="O9" s="86" t="s">
        <v>138</v>
      </c>
      <c r="P9" s="87" t="s">
        <v>139</v>
      </c>
    </row>
    <row r="10" spans="3:17" ht="48" customHeight="1" x14ac:dyDescent="0.25">
      <c r="C10" s="126"/>
      <c r="D10" s="79" t="s">
        <v>109</v>
      </c>
      <c r="E10" s="85" t="s">
        <v>140</v>
      </c>
      <c r="F10" s="86"/>
      <c r="G10" s="86"/>
      <c r="H10" s="86"/>
      <c r="I10" s="86"/>
      <c r="J10" s="87"/>
      <c r="K10" s="85" t="s">
        <v>127</v>
      </c>
      <c r="L10" s="86" t="s">
        <v>136</v>
      </c>
      <c r="M10" s="86" t="s">
        <v>127</v>
      </c>
      <c r="N10" s="86"/>
      <c r="O10" s="86" t="s">
        <v>141</v>
      </c>
      <c r="P10" s="87" t="s">
        <v>137</v>
      </c>
    </row>
    <row r="11" spans="3:17" ht="75.75" thickBot="1" x14ac:dyDescent="0.3">
      <c r="C11" s="127"/>
      <c r="D11" s="80" t="s">
        <v>110</v>
      </c>
      <c r="E11" s="88"/>
      <c r="F11" s="89" t="s">
        <v>134</v>
      </c>
      <c r="G11" s="89" t="s">
        <v>135</v>
      </c>
      <c r="H11" s="89"/>
      <c r="I11" s="89"/>
      <c r="J11" s="90"/>
      <c r="K11" s="92"/>
      <c r="L11" s="89" t="s">
        <v>136</v>
      </c>
      <c r="M11" s="89"/>
      <c r="N11" s="89" t="s">
        <v>142</v>
      </c>
      <c r="O11" s="89"/>
      <c r="P11" s="90" t="s">
        <v>139</v>
      </c>
    </row>
    <row r="12" spans="3:17" ht="87" customHeight="1" x14ac:dyDescent="0.25">
      <c r="C12" s="128" t="s">
        <v>88</v>
      </c>
      <c r="D12" s="77" t="s">
        <v>111</v>
      </c>
      <c r="E12" s="83"/>
      <c r="F12" s="82"/>
      <c r="G12" s="82"/>
      <c r="H12" s="83" t="s">
        <v>143</v>
      </c>
      <c r="I12" s="82" t="s">
        <v>144</v>
      </c>
      <c r="J12" s="93"/>
      <c r="K12" s="83" t="s">
        <v>145</v>
      </c>
      <c r="L12" s="82" t="s">
        <v>146</v>
      </c>
      <c r="M12" s="82"/>
      <c r="N12" s="82" t="s">
        <v>147</v>
      </c>
      <c r="O12" s="82"/>
      <c r="P12" s="93" t="s">
        <v>147</v>
      </c>
    </row>
    <row r="13" spans="3:17" ht="75" x14ac:dyDescent="0.25">
      <c r="C13" s="129"/>
      <c r="D13" s="79" t="s">
        <v>112</v>
      </c>
      <c r="E13" s="85"/>
      <c r="F13" s="86" t="s">
        <v>148</v>
      </c>
      <c r="G13" s="86"/>
      <c r="H13" s="86" t="s">
        <v>182</v>
      </c>
      <c r="I13" s="86" t="s">
        <v>183</v>
      </c>
      <c r="J13" s="87"/>
      <c r="K13" s="85"/>
      <c r="L13" s="86"/>
      <c r="M13" s="86"/>
      <c r="N13" s="86" t="s">
        <v>184</v>
      </c>
      <c r="O13" s="86"/>
      <c r="P13" s="87"/>
    </row>
    <row r="14" spans="3:17" ht="85.5" customHeight="1" x14ac:dyDescent="0.25">
      <c r="C14" s="129"/>
      <c r="D14" s="79" t="s">
        <v>113</v>
      </c>
      <c r="E14" s="85"/>
      <c r="F14" s="86" t="s">
        <v>149</v>
      </c>
      <c r="G14" s="86"/>
      <c r="H14" s="86"/>
      <c r="I14" s="86"/>
      <c r="J14" s="87"/>
      <c r="K14" s="85"/>
      <c r="L14" s="86" t="s">
        <v>136</v>
      </c>
      <c r="M14" s="86"/>
      <c r="N14" s="86" t="s">
        <v>150</v>
      </c>
      <c r="O14" s="86"/>
      <c r="P14" s="87"/>
    </row>
    <row r="15" spans="3:17" ht="87" customHeight="1" x14ac:dyDescent="0.25">
      <c r="C15" s="129"/>
      <c r="D15" s="96" t="s">
        <v>114</v>
      </c>
      <c r="E15" s="85"/>
      <c r="F15" s="86" t="s">
        <v>151</v>
      </c>
      <c r="G15" s="86"/>
      <c r="H15" s="86"/>
      <c r="I15" s="86"/>
      <c r="J15" s="87" t="s">
        <v>159</v>
      </c>
      <c r="K15" s="85"/>
      <c r="L15" s="86" t="s">
        <v>152</v>
      </c>
      <c r="M15" s="86" t="s">
        <v>153</v>
      </c>
      <c r="N15" s="86" t="s">
        <v>154</v>
      </c>
      <c r="O15" s="86" t="s">
        <v>155</v>
      </c>
      <c r="P15" s="87" t="s">
        <v>156</v>
      </c>
    </row>
    <row r="16" spans="3:17" ht="87.75" customHeight="1" x14ac:dyDescent="0.25">
      <c r="C16" s="129"/>
      <c r="D16" s="79" t="s">
        <v>162</v>
      </c>
      <c r="E16" s="85" t="s">
        <v>157</v>
      </c>
      <c r="F16" s="86" t="s">
        <v>149</v>
      </c>
      <c r="G16" s="86"/>
      <c r="H16" s="86" t="s">
        <v>158</v>
      </c>
      <c r="I16" s="86"/>
      <c r="J16" s="87" t="s">
        <v>159</v>
      </c>
      <c r="K16" s="85"/>
      <c r="L16" s="86" t="s">
        <v>160</v>
      </c>
      <c r="M16" s="86"/>
      <c r="N16" s="86" t="s">
        <v>161</v>
      </c>
      <c r="O16" s="86" t="s">
        <v>155</v>
      </c>
      <c r="P16" s="87" t="s">
        <v>156</v>
      </c>
    </row>
    <row r="17" spans="3:16" ht="60" x14ac:dyDescent="0.25">
      <c r="C17" s="129"/>
      <c r="D17" s="96" t="s">
        <v>115</v>
      </c>
      <c r="E17" s="85"/>
      <c r="F17" s="86" t="s">
        <v>163</v>
      </c>
      <c r="G17" s="86"/>
      <c r="H17" s="86" t="s">
        <v>164</v>
      </c>
      <c r="I17" s="86" t="s">
        <v>165</v>
      </c>
      <c r="J17" s="87" t="s">
        <v>159</v>
      </c>
      <c r="K17" s="85" t="s">
        <v>166</v>
      </c>
      <c r="L17" s="86"/>
      <c r="M17" s="86" t="s">
        <v>127</v>
      </c>
      <c r="N17" s="86" t="s">
        <v>167</v>
      </c>
      <c r="O17" s="86" t="s">
        <v>168</v>
      </c>
      <c r="P17" s="87" t="s">
        <v>166</v>
      </c>
    </row>
    <row r="18" spans="3:16" ht="60" x14ac:dyDescent="0.25">
      <c r="C18" s="129"/>
      <c r="D18" s="79" t="s">
        <v>116</v>
      </c>
      <c r="E18" s="85" t="s">
        <v>169</v>
      </c>
      <c r="F18" s="86"/>
      <c r="G18" s="86"/>
      <c r="H18" s="86" t="s">
        <v>170</v>
      </c>
      <c r="I18" s="86" t="s">
        <v>171</v>
      </c>
      <c r="J18" s="87" t="s">
        <v>159</v>
      </c>
      <c r="K18" s="85" t="s">
        <v>137</v>
      </c>
      <c r="L18" s="86"/>
      <c r="M18" s="86"/>
      <c r="N18" s="86" t="s">
        <v>172</v>
      </c>
      <c r="O18" s="86" t="s">
        <v>181</v>
      </c>
      <c r="P18" s="87" t="s">
        <v>156</v>
      </c>
    </row>
    <row r="19" spans="3:16" ht="75.75" thickBot="1" x14ac:dyDescent="0.3">
      <c r="C19" s="130"/>
      <c r="D19" s="80" t="s">
        <v>117</v>
      </c>
      <c r="E19" s="88" t="s">
        <v>173</v>
      </c>
      <c r="F19" s="89" t="s">
        <v>174</v>
      </c>
      <c r="G19" s="89" t="s">
        <v>175</v>
      </c>
      <c r="H19" s="89" t="s">
        <v>176</v>
      </c>
      <c r="I19" s="89" t="s">
        <v>177</v>
      </c>
      <c r="J19" s="90" t="s">
        <v>178</v>
      </c>
      <c r="K19" s="92"/>
      <c r="L19" s="89"/>
      <c r="M19" s="89" t="s">
        <v>179</v>
      </c>
      <c r="N19" s="89" t="s">
        <v>180</v>
      </c>
      <c r="O19" s="89" t="s">
        <v>181</v>
      </c>
      <c r="P19" s="90" t="s">
        <v>180</v>
      </c>
    </row>
    <row r="20" spans="3:16" x14ac:dyDescent="0.25">
      <c r="D20" s="73"/>
    </row>
  </sheetData>
  <mergeCells count="6">
    <mergeCell ref="K3:P3"/>
    <mergeCell ref="D3:D4"/>
    <mergeCell ref="C3:C4"/>
    <mergeCell ref="C5:C11"/>
    <mergeCell ref="C12:C19"/>
    <mergeCell ref="E3:J3"/>
  </mergeCells>
  <pageMargins left="0" right="0" top="0" bottom="0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Q31"/>
  <sheetViews>
    <sheetView topLeftCell="A19" zoomScale="70" zoomScaleNormal="70" workbookViewId="0">
      <selection activeCell="F7" sqref="F7"/>
    </sheetView>
  </sheetViews>
  <sheetFormatPr defaultRowHeight="18.75" x14ac:dyDescent="0.3"/>
  <cols>
    <col min="1" max="7" width="9.140625" style="100"/>
    <col min="8" max="8" width="28.28515625" style="100" customWidth="1"/>
    <col min="9" max="9" width="15" style="100" customWidth="1"/>
    <col min="10" max="10" width="10" style="100" customWidth="1"/>
    <col min="11" max="11" width="18.140625" style="100" customWidth="1"/>
    <col min="12" max="12" width="15" style="100" bestFit="1" customWidth="1"/>
    <col min="13" max="16384" width="9.140625" style="100"/>
  </cols>
  <sheetData>
    <row r="7" spans="8:17" ht="56.25" customHeight="1" x14ac:dyDescent="0.3">
      <c r="H7" s="101" t="s">
        <v>90</v>
      </c>
      <c r="I7" s="101" t="s">
        <v>185</v>
      </c>
      <c r="J7" s="101" t="s">
        <v>186</v>
      </c>
      <c r="K7" s="102" t="s">
        <v>187</v>
      </c>
      <c r="L7" s="101" t="s">
        <v>188</v>
      </c>
    </row>
    <row r="8" spans="8:17" ht="30" x14ac:dyDescent="0.3">
      <c r="H8" s="98" t="s">
        <v>92</v>
      </c>
      <c r="I8" s="102">
        <v>4</v>
      </c>
      <c r="J8" s="102">
        <v>3</v>
      </c>
      <c r="K8" s="102">
        <f>I8*J8</f>
        <v>12</v>
      </c>
      <c r="L8" s="102">
        <f>ROUND(K8/K14, 2)</f>
        <v>0.14000000000000001</v>
      </c>
    </row>
    <row r="9" spans="8:17" x14ac:dyDescent="0.3">
      <c r="H9" s="98" t="s">
        <v>93</v>
      </c>
      <c r="I9" s="102">
        <v>5</v>
      </c>
      <c r="J9" s="102">
        <v>5</v>
      </c>
      <c r="K9" s="102">
        <f t="shared" ref="K9:K13" si="0">I9*J9</f>
        <v>25</v>
      </c>
      <c r="L9" s="102">
        <f>ROUND(K9/K14, 2)</f>
        <v>0.28999999999999998</v>
      </c>
    </row>
    <row r="10" spans="8:17" x14ac:dyDescent="0.3">
      <c r="H10" s="98" t="s">
        <v>94</v>
      </c>
      <c r="I10" s="102">
        <v>3</v>
      </c>
      <c r="J10" s="102">
        <v>3</v>
      </c>
      <c r="K10" s="102">
        <f t="shared" si="0"/>
        <v>9</v>
      </c>
      <c r="L10" s="102">
        <f>ROUND(K10/K14, 2)</f>
        <v>0.1</v>
      </c>
    </row>
    <row r="11" spans="8:17" ht="30" x14ac:dyDescent="0.3">
      <c r="H11" s="98" t="s">
        <v>95</v>
      </c>
      <c r="I11" s="102">
        <v>5</v>
      </c>
      <c r="J11" s="102">
        <v>4</v>
      </c>
      <c r="K11" s="102">
        <f t="shared" si="0"/>
        <v>20</v>
      </c>
      <c r="L11" s="102">
        <f>ROUND(K11/K14, 2)</f>
        <v>0.23</v>
      </c>
      <c r="Q11" s="103"/>
    </row>
    <row r="12" spans="8:17" ht="30" x14ac:dyDescent="0.3">
      <c r="H12" s="98" t="s">
        <v>96</v>
      </c>
      <c r="I12" s="102">
        <v>5</v>
      </c>
      <c r="J12" s="102">
        <v>4</v>
      </c>
      <c r="K12" s="102">
        <f t="shared" si="0"/>
        <v>20</v>
      </c>
      <c r="L12" s="102">
        <f>ROUND(K12/K14, 2)</f>
        <v>0.23</v>
      </c>
    </row>
    <row r="13" spans="8:17" ht="45" x14ac:dyDescent="0.3">
      <c r="H13" s="98" t="s">
        <v>97</v>
      </c>
      <c r="I13" s="102">
        <v>1</v>
      </c>
      <c r="J13" s="102">
        <v>1</v>
      </c>
      <c r="K13" s="102">
        <f t="shared" si="0"/>
        <v>1</v>
      </c>
      <c r="L13" s="102">
        <f>ROUND(K13/K14, 2)</f>
        <v>0.01</v>
      </c>
    </row>
    <row r="14" spans="8:17" ht="19.5" thickBot="1" x14ac:dyDescent="0.35">
      <c r="H14" s="99" t="s">
        <v>189</v>
      </c>
      <c r="I14" s="106"/>
      <c r="J14" s="106"/>
      <c r="K14" s="106">
        <f>K8+K9+K10+K11+K12+K13</f>
        <v>87</v>
      </c>
      <c r="L14" s="106">
        <f>L8+L9+L10+L11+L12+L13</f>
        <v>1</v>
      </c>
    </row>
    <row r="15" spans="8:17" x14ac:dyDescent="0.3">
      <c r="H15" s="105" t="s">
        <v>91</v>
      </c>
      <c r="I15" s="105"/>
      <c r="J15" s="105"/>
      <c r="K15" s="105"/>
      <c r="L15" s="105"/>
    </row>
    <row r="16" spans="8:17" ht="30" x14ac:dyDescent="0.3">
      <c r="H16" s="98" t="s">
        <v>98</v>
      </c>
      <c r="I16" s="102">
        <v>3</v>
      </c>
      <c r="J16" s="102">
        <v>4</v>
      </c>
      <c r="K16" s="102">
        <f>I16*J16</f>
        <v>12</v>
      </c>
      <c r="L16" s="102">
        <f>ROUND(K16/K22, 2)</f>
        <v>0.13</v>
      </c>
    </row>
    <row r="17" spans="8:12" x14ac:dyDescent="0.3">
      <c r="H17" s="98" t="s">
        <v>99</v>
      </c>
      <c r="I17" s="102">
        <v>5</v>
      </c>
      <c r="J17" s="102">
        <v>5</v>
      </c>
      <c r="K17" s="102">
        <f t="shared" ref="K17:K21" si="1">I17*J17</f>
        <v>25</v>
      </c>
      <c r="L17" s="102">
        <f>ROUND(K17/K22, 2)</f>
        <v>0.26</v>
      </c>
    </row>
    <row r="18" spans="8:12" ht="30" x14ac:dyDescent="0.3">
      <c r="H18" s="98" t="s">
        <v>190</v>
      </c>
      <c r="I18" s="102">
        <v>3</v>
      </c>
      <c r="J18" s="102">
        <v>4</v>
      </c>
      <c r="K18" s="102">
        <f t="shared" si="1"/>
        <v>12</v>
      </c>
      <c r="L18" s="102">
        <f>ROUND(K18/K22, 2)</f>
        <v>0.13</v>
      </c>
    </row>
    <row r="19" spans="8:12" ht="30" x14ac:dyDescent="0.3">
      <c r="H19" s="98" t="s">
        <v>101</v>
      </c>
      <c r="I19" s="102">
        <v>2</v>
      </c>
      <c r="J19" s="102">
        <v>3</v>
      </c>
      <c r="K19" s="102">
        <f t="shared" si="1"/>
        <v>6</v>
      </c>
      <c r="L19" s="102">
        <f>ROUND(K19/K22, 2)</f>
        <v>0.06</v>
      </c>
    </row>
    <row r="20" spans="8:12" ht="30" x14ac:dyDescent="0.3">
      <c r="H20" s="98" t="s">
        <v>102</v>
      </c>
      <c r="I20" s="102">
        <v>4</v>
      </c>
      <c r="J20" s="102">
        <v>5</v>
      </c>
      <c r="K20" s="102">
        <f t="shared" si="1"/>
        <v>20</v>
      </c>
      <c r="L20" s="102">
        <f>ROUND(K20/K22, 2)</f>
        <v>0.21</v>
      </c>
    </row>
    <row r="21" spans="8:12" ht="30" x14ac:dyDescent="0.3">
      <c r="H21" s="98" t="s">
        <v>103</v>
      </c>
      <c r="I21" s="102">
        <v>4</v>
      </c>
      <c r="J21" s="102">
        <v>5</v>
      </c>
      <c r="K21" s="102">
        <f t="shared" si="1"/>
        <v>20</v>
      </c>
      <c r="L21" s="102">
        <f>ROUND(K21/K22, 2)</f>
        <v>0.21</v>
      </c>
    </row>
    <row r="22" spans="8:12" ht="19.5" thickBot="1" x14ac:dyDescent="0.35">
      <c r="H22" s="99" t="s">
        <v>189</v>
      </c>
      <c r="I22" s="106"/>
      <c r="J22" s="106"/>
      <c r="K22" s="106">
        <f>K16+K17+K18+K19+K20+K21</f>
        <v>95</v>
      </c>
      <c r="L22" s="106">
        <f>L16+L17+L18+L19+L20+L21</f>
        <v>1</v>
      </c>
    </row>
    <row r="23" spans="8:12" x14ac:dyDescent="0.3">
      <c r="H23" s="76" t="s">
        <v>87</v>
      </c>
      <c r="I23" s="102"/>
      <c r="J23" s="102"/>
      <c r="K23" s="102"/>
      <c r="L23" s="102"/>
    </row>
    <row r="24" spans="8:12" ht="45" x14ac:dyDescent="0.3">
      <c r="H24" s="104" t="s">
        <v>104</v>
      </c>
      <c r="I24" s="107">
        <v>5</v>
      </c>
      <c r="J24" s="102">
        <v>4</v>
      </c>
      <c r="K24" s="102">
        <f>I24*J24</f>
        <v>20</v>
      </c>
      <c r="L24" s="102">
        <f>ROUND(K24/K31, 2)</f>
        <v>0.22</v>
      </c>
    </row>
    <row r="25" spans="8:12" ht="30" x14ac:dyDescent="0.3">
      <c r="H25" s="104" t="s">
        <v>105</v>
      </c>
      <c r="I25" s="107">
        <v>5</v>
      </c>
      <c r="J25" s="102">
        <v>5</v>
      </c>
      <c r="K25" s="102">
        <f t="shared" ref="K25:K29" si="2">I25*J25</f>
        <v>25</v>
      </c>
      <c r="L25" s="102">
        <f>ROUND(K25/K31, 2)</f>
        <v>0.28000000000000003</v>
      </c>
    </row>
    <row r="26" spans="8:12" x14ac:dyDescent="0.3">
      <c r="H26" s="104" t="s">
        <v>106</v>
      </c>
      <c r="I26" s="107">
        <v>5</v>
      </c>
      <c r="J26" s="102">
        <v>5</v>
      </c>
      <c r="K26" s="102">
        <f t="shared" si="2"/>
        <v>25</v>
      </c>
      <c r="L26" s="102">
        <f>ROUND(K26/K31, 2)</f>
        <v>0.28000000000000003</v>
      </c>
    </row>
    <row r="27" spans="8:12" ht="30" x14ac:dyDescent="0.3">
      <c r="H27" s="104" t="s">
        <v>107</v>
      </c>
      <c r="I27" s="107">
        <v>4</v>
      </c>
      <c r="J27" s="102">
        <v>5</v>
      </c>
      <c r="K27" s="102">
        <f t="shared" si="2"/>
        <v>20</v>
      </c>
      <c r="L27" s="102">
        <f>ROUND(K27/K31, 2)</f>
        <v>0.22</v>
      </c>
    </row>
    <row r="28" spans="8:12" ht="45" x14ac:dyDescent="0.3">
      <c r="H28" s="104" t="s">
        <v>108</v>
      </c>
      <c r="I28" s="107">
        <v>2</v>
      </c>
      <c r="J28" s="102">
        <v>3</v>
      </c>
      <c r="K28" s="102">
        <f t="shared" si="2"/>
        <v>6</v>
      </c>
      <c r="L28" s="102">
        <f>ROUND(K28/K31, 2)</f>
        <v>7.0000000000000007E-2</v>
      </c>
    </row>
    <row r="29" spans="8:12" ht="45" x14ac:dyDescent="0.3">
      <c r="H29" s="104" t="s">
        <v>109</v>
      </c>
      <c r="I29" s="107">
        <v>3</v>
      </c>
      <c r="J29" s="102">
        <v>3</v>
      </c>
      <c r="K29" s="102">
        <f t="shared" si="2"/>
        <v>9</v>
      </c>
      <c r="L29" s="102">
        <f>ROUND(K29/K31, 2)</f>
        <v>0.1</v>
      </c>
    </row>
    <row r="30" spans="8:12" ht="45" x14ac:dyDescent="0.3">
      <c r="H30" s="104" t="s">
        <v>110</v>
      </c>
      <c r="I30" s="107">
        <v>2</v>
      </c>
      <c r="J30" s="102">
        <v>2</v>
      </c>
      <c r="K30" s="102">
        <f t="shared" ref="K30" si="3">I30*J30</f>
        <v>4</v>
      </c>
      <c r="L30" s="102">
        <f>ROUND(K30/K31, 2)</f>
        <v>0.04</v>
      </c>
    </row>
    <row r="31" spans="8:12" x14ac:dyDescent="0.3">
      <c r="H31" s="97" t="s">
        <v>189</v>
      </c>
      <c r="I31" s="102"/>
      <c r="J31" s="102"/>
      <c r="K31" s="102">
        <f>K25+K26+K27+K28+K29+K30</f>
        <v>89</v>
      </c>
      <c r="L31" s="102">
        <f>ROUNDUP(L25+L26+L27+L28+L29+L30,1)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topLeftCell="E3" zoomScale="85" zoomScaleNormal="85" workbookViewId="0">
      <selection activeCell="C4" sqref="C4:V14"/>
    </sheetView>
  </sheetViews>
  <sheetFormatPr defaultRowHeight="15" x14ac:dyDescent="0.25"/>
  <cols>
    <col min="1" max="1" width="14" customWidth="1"/>
    <col min="2" max="2" width="20.5703125" customWidth="1"/>
    <col min="3" max="3" width="11" customWidth="1"/>
    <col min="4" max="4" width="12.42578125" customWidth="1"/>
    <col min="5" max="5" width="12.85546875" customWidth="1"/>
    <col min="6" max="6" width="10.28515625" customWidth="1"/>
    <col min="7" max="7" width="7.5703125" customWidth="1"/>
    <col min="8" max="8" width="13.7109375" customWidth="1"/>
    <col min="9" max="9" width="9.85546875" customWidth="1"/>
    <col min="10" max="10" width="13.5703125" customWidth="1"/>
    <col min="11" max="11" width="18.85546875" customWidth="1"/>
    <col min="12" max="12" width="19.28515625" customWidth="1"/>
    <col min="13" max="13" width="10.5703125" customWidth="1"/>
    <col min="16" max="16" width="8.140625" customWidth="1"/>
    <col min="17" max="18" width="9.28515625" customWidth="1"/>
    <col min="19" max="19" width="15.140625" customWidth="1"/>
    <col min="20" max="20" width="10.7109375" customWidth="1"/>
    <col min="22" max="22" width="13" customWidth="1"/>
  </cols>
  <sheetData>
    <row r="1" spans="2:23" hidden="1" x14ac:dyDescent="0.25"/>
    <row r="2" spans="2:23" ht="10.5" hidden="1" customHeight="1" x14ac:dyDescent="0.25"/>
    <row r="3" spans="2:23" ht="17.25" customHeight="1" thickBot="1" x14ac:dyDescent="0.3">
      <c r="B3" s="5"/>
      <c r="C3" s="115"/>
      <c r="D3" s="116"/>
      <c r="E3" s="116"/>
      <c r="F3" s="116"/>
      <c r="G3" s="116"/>
      <c r="H3" s="117"/>
      <c r="I3" s="21"/>
      <c r="J3" s="115"/>
      <c r="K3" s="116"/>
      <c r="L3" s="116"/>
      <c r="M3" s="116"/>
      <c r="N3" s="116"/>
      <c r="O3" s="116"/>
      <c r="P3" s="116"/>
      <c r="Q3" s="116"/>
      <c r="R3" s="116"/>
      <c r="S3" s="116"/>
      <c r="T3" s="117"/>
      <c r="U3" s="23"/>
      <c r="V3" s="21"/>
      <c r="W3" s="24"/>
    </row>
    <row r="4" spans="2:23" ht="134.25" customHeight="1" thickBot="1" x14ac:dyDescent="0.3">
      <c r="B4" s="4"/>
      <c r="C4" s="16" t="s">
        <v>16</v>
      </c>
      <c r="D4" s="17" t="s">
        <v>17</v>
      </c>
      <c r="E4" s="18" t="s">
        <v>18</v>
      </c>
      <c r="F4" s="19" t="s">
        <v>19</v>
      </c>
      <c r="G4" s="18" t="s">
        <v>20</v>
      </c>
      <c r="H4" s="20" t="s">
        <v>21</v>
      </c>
      <c r="I4" s="28" t="s">
        <v>22</v>
      </c>
      <c r="J4" s="16" t="s">
        <v>23</v>
      </c>
      <c r="K4" s="18" t="s">
        <v>24</v>
      </c>
      <c r="L4" s="18" t="s">
        <v>25</v>
      </c>
      <c r="M4" s="19" t="s">
        <v>26</v>
      </c>
      <c r="N4" s="18" t="s">
        <v>27</v>
      </c>
      <c r="O4" s="18" t="s">
        <v>28</v>
      </c>
      <c r="P4" s="19" t="s">
        <v>29</v>
      </c>
      <c r="Q4" s="18" t="s">
        <v>30</v>
      </c>
      <c r="R4" s="18" t="s">
        <v>31</v>
      </c>
      <c r="S4" s="19" t="s">
        <v>32</v>
      </c>
      <c r="T4" s="18" t="s">
        <v>33</v>
      </c>
      <c r="U4" s="26" t="s">
        <v>22</v>
      </c>
      <c r="V4" s="26" t="s">
        <v>34</v>
      </c>
    </row>
    <row r="5" spans="2:23" ht="23.25" customHeight="1" thickTop="1" x14ac:dyDescent="0.25">
      <c r="B5" s="7"/>
      <c r="C5" s="14">
        <v>50</v>
      </c>
      <c r="D5" s="15">
        <v>10</v>
      </c>
      <c r="E5" s="30">
        <v>105</v>
      </c>
      <c r="F5" s="15">
        <v>100</v>
      </c>
      <c r="G5" s="14">
        <v>75</v>
      </c>
      <c r="H5" s="22">
        <v>5</v>
      </c>
      <c r="I5" s="27">
        <f>C5+D5+E5+F5+G5+H5</f>
        <v>345</v>
      </c>
      <c r="J5" s="14">
        <v>25.4</v>
      </c>
      <c r="K5" s="15">
        <v>70.3</v>
      </c>
      <c r="L5" s="15">
        <v>52.1</v>
      </c>
      <c r="M5" s="14">
        <v>42.2</v>
      </c>
      <c r="N5" s="15">
        <v>50</v>
      </c>
      <c r="O5" s="15">
        <v>12.5</v>
      </c>
      <c r="P5" s="14">
        <v>40</v>
      </c>
      <c r="Q5" s="15">
        <v>45</v>
      </c>
      <c r="R5" s="15">
        <v>7.9</v>
      </c>
      <c r="S5" s="14">
        <v>3.1</v>
      </c>
      <c r="T5" s="22">
        <v>1.5</v>
      </c>
      <c r="U5" s="29">
        <f>T5+S5+R5+Q5+P5+O5+N5+M5+L5+K5+J5</f>
        <v>349.99999999999994</v>
      </c>
      <c r="V5" s="29">
        <f>I5-U5</f>
        <v>-4.9999999999999432</v>
      </c>
    </row>
    <row r="6" spans="2:23" ht="23.25" customHeight="1" x14ac:dyDescent="0.25">
      <c r="B6" s="7"/>
      <c r="C6" s="3">
        <v>72</v>
      </c>
      <c r="D6" s="1">
        <v>9</v>
      </c>
      <c r="E6" s="1">
        <v>60</v>
      </c>
      <c r="F6" s="3">
        <v>70</v>
      </c>
      <c r="G6" s="14">
        <v>75</v>
      </c>
      <c r="H6" s="7">
        <v>2</v>
      </c>
      <c r="I6" s="25">
        <f t="shared" ref="I6:I14" si="0">C6+D6+E6+F6+G6+H6</f>
        <v>288</v>
      </c>
      <c r="J6" s="3">
        <v>9.1999999999999993</v>
      </c>
      <c r="K6" s="1">
        <v>64.2</v>
      </c>
      <c r="L6" s="1">
        <v>45.3</v>
      </c>
      <c r="M6" s="3">
        <v>34.700000000000003</v>
      </c>
      <c r="N6" s="1">
        <v>41.3</v>
      </c>
      <c r="O6" s="1">
        <v>10.9</v>
      </c>
      <c r="P6" s="3">
        <v>29.5</v>
      </c>
      <c r="Q6" s="1">
        <v>34.5</v>
      </c>
      <c r="R6" s="1">
        <v>6.2</v>
      </c>
      <c r="S6" s="3">
        <v>2.4</v>
      </c>
      <c r="T6" s="7">
        <v>1.8</v>
      </c>
      <c r="U6" s="25">
        <f t="shared" ref="U6:U13" si="1">T6+S6+R6+Q6+P6+O6+N6+M6+L6+K6+J6</f>
        <v>280</v>
      </c>
      <c r="V6" s="25">
        <f>I6-U6</f>
        <v>8</v>
      </c>
    </row>
    <row r="7" spans="2:23" ht="22.5" customHeight="1" x14ac:dyDescent="0.25">
      <c r="B7" s="7"/>
      <c r="C7" s="3">
        <v>52.5</v>
      </c>
      <c r="D7" s="1">
        <v>15</v>
      </c>
      <c r="E7" s="1">
        <v>80</v>
      </c>
      <c r="F7" s="3">
        <v>90</v>
      </c>
      <c r="G7" s="1">
        <v>105</v>
      </c>
      <c r="H7" s="7">
        <v>7.5</v>
      </c>
      <c r="I7" s="25">
        <f t="shared" si="0"/>
        <v>350</v>
      </c>
      <c r="J7" s="14">
        <v>44.6</v>
      </c>
      <c r="K7" s="15">
        <v>65</v>
      </c>
      <c r="L7" s="15">
        <v>60.7</v>
      </c>
      <c r="M7" s="14">
        <v>43.7</v>
      </c>
      <c r="N7" s="15">
        <v>57</v>
      </c>
      <c r="O7" s="15">
        <v>13.8</v>
      </c>
      <c r="P7" s="14">
        <v>41</v>
      </c>
      <c r="Q7" s="15">
        <v>46</v>
      </c>
      <c r="R7" s="15">
        <v>8.3000000000000007</v>
      </c>
      <c r="S7" s="14">
        <v>2.9</v>
      </c>
      <c r="T7" s="31">
        <v>2</v>
      </c>
      <c r="U7" s="25">
        <f t="shared" si="1"/>
        <v>385</v>
      </c>
      <c r="V7" s="25">
        <f t="shared" ref="V7:V14" si="2">I7-U7</f>
        <v>-35</v>
      </c>
    </row>
    <row r="8" spans="2:23" ht="23.25" customHeight="1" x14ac:dyDescent="0.25">
      <c r="B8" s="7"/>
      <c r="C8" s="3">
        <v>75</v>
      </c>
      <c r="D8" s="1">
        <v>5</v>
      </c>
      <c r="E8" s="1">
        <v>75</v>
      </c>
      <c r="F8" s="3">
        <v>40</v>
      </c>
      <c r="G8" s="1">
        <v>45</v>
      </c>
      <c r="H8" s="7">
        <v>5</v>
      </c>
      <c r="I8" s="25">
        <f t="shared" si="0"/>
        <v>245</v>
      </c>
      <c r="J8" s="3">
        <v>14.8</v>
      </c>
      <c r="K8" s="1">
        <v>51.1</v>
      </c>
      <c r="L8" s="1">
        <v>35.4</v>
      </c>
      <c r="M8" s="3">
        <v>34.6</v>
      </c>
      <c r="N8" s="1">
        <v>35</v>
      </c>
      <c r="O8" s="1">
        <v>8.4</v>
      </c>
      <c r="P8" s="3">
        <v>25</v>
      </c>
      <c r="Q8" s="1">
        <v>30</v>
      </c>
      <c r="R8" s="1">
        <v>7.2</v>
      </c>
      <c r="S8" s="3">
        <v>2.7</v>
      </c>
      <c r="T8" s="7">
        <v>1.8</v>
      </c>
      <c r="U8" s="25">
        <f t="shared" si="1"/>
        <v>246.00000000000003</v>
      </c>
      <c r="V8" s="25">
        <f t="shared" si="2"/>
        <v>-1.0000000000000284</v>
      </c>
    </row>
    <row r="9" spans="2:23" ht="22.5" customHeight="1" x14ac:dyDescent="0.25">
      <c r="B9" s="7"/>
      <c r="C9" s="3">
        <v>95</v>
      </c>
      <c r="D9" s="1">
        <v>13.9</v>
      </c>
      <c r="E9" s="1">
        <v>30</v>
      </c>
      <c r="F9" s="3">
        <v>55</v>
      </c>
      <c r="G9" s="1">
        <v>0</v>
      </c>
      <c r="H9" s="7">
        <v>6.1</v>
      </c>
      <c r="I9" s="25">
        <f t="shared" si="0"/>
        <v>200</v>
      </c>
      <c r="J9" s="3">
        <v>18.399999999999999</v>
      </c>
      <c r="K9" s="1">
        <v>45</v>
      </c>
      <c r="L9" s="1">
        <v>37.5</v>
      </c>
      <c r="M9" s="3">
        <v>20</v>
      </c>
      <c r="N9" s="1">
        <v>31</v>
      </c>
      <c r="O9" s="1">
        <v>6.1</v>
      </c>
      <c r="P9" s="3">
        <v>14</v>
      </c>
      <c r="Q9" s="1">
        <v>16</v>
      </c>
      <c r="R9" s="1">
        <v>9.3000000000000007</v>
      </c>
      <c r="S9" s="3">
        <v>1</v>
      </c>
      <c r="T9" s="7">
        <v>1.7</v>
      </c>
      <c r="U9" s="25">
        <f t="shared" si="1"/>
        <v>200</v>
      </c>
      <c r="V9" s="25">
        <f t="shared" si="2"/>
        <v>0</v>
      </c>
    </row>
    <row r="10" spans="2:23" ht="23.25" customHeight="1" x14ac:dyDescent="0.25">
      <c r="B10" s="7"/>
      <c r="C10" s="14">
        <v>35</v>
      </c>
      <c r="D10" s="1">
        <v>16.3</v>
      </c>
      <c r="E10" s="1">
        <v>15</v>
      </c>
      <c r="F10" s="3">
        <v>60</v>
      </c>
      <c r="G10" s="1">
        <v>0</v>
      </c>
      <c r="H10" s="7">
        <v>3.7</v>
      </c>
      <c r="I10" s="25">
        <f t="shared" si="0"/>
        <v>130</v>
      </c>
      <c r="J10" s="3">
        <v>6</v>
      </c>
      <c r="K10" s="1">
        <v>30.1</v>
      </c>
      <c r="L10" s="1">
        <v>22</v>
      </c>
      <c r="M10" s="3">
        <v>16.8</v>
      </c>
      <c r="N10" s="1">
        <v>20</v>
      </c>
      <c r="O10" s="1">
        <v>5</v>
      </c>
      <c r="P10" s="3">
        <v>9.5</v>
      </c>
      <c r="Q10" s="1">
        <v>11</v>
      </c>
      <c r="R10" s="1">
        <v>6.1</v>
      </c>
      <c r="S10" s="3">
        <v>0.8</v>
      </c>
      <c r="T10" s="7">
        <v>1.7</v>
      </c>
      <c r="U10" s="25">
        <f t="shared" si="1"/>
        <v>129</v>
      </c>
      <c r="V10" s="25">
        <f t="shared" si="2"/>
        <v>1</v>
      </c>
    </row>
    <row r="11" spans="2:23" ht="33" customHeight="1" x14ac:dyDescent="0.25">
      <c r="B11" s="9"/>
      <c r="C11" s="3">
        <v>40</v>
      </c>
      <c r="D11" s="1">
        <v>2</v>
      </c>
      <c r="E11" s="1">
        <v>13</v>
      </c>
      <c r="F11" s="3">
        <v>65</v>
      </c>
      <c r="G11" s="1">
        <v>0</v>
      </c>
      <c r="H11" s="7">
        <v>0</v>
      </c>
      <c r="I11" s="25">
        <f t="shared" si="0"/>
        <v>120</v>
      </c>
      <c r="J11" s="3">
        <v>6.3</v>
      </c>
      <c r="K11" s="1">
        <v>30.6</v>
      </c>
      <c r="L11" s="1">
        <v>23</v>
      </c>
      <c r="M11" s="3">
        <v>16.5</v>
      </c>
      <c r="N11" s="1">
        <v>20</v>
      </c>
      <c r="O11" s="1">
        <v>5</v>
      </c>
      <c r="P11" s="3">
        <v>8</v>
      </c>
      <c r="Q11" s="1">
        <v>8</v>
      </c>
      <c r="R11" s="1">
        <v>5.3</v>
      </c>
      <c r="S11" s="3">
        <v>0.8</v>
      </c>
      <c r="T11" s="7">
        <v>1.5</v>
      </c>
      <c r="U11" s="25">
        <f t="shared" si="1"/>
        <v>124.99999999999999</v>
      </c>
      <c r="V11" s="25">
        <f t="shared" si="2"/>
        <v>-4.9999999999999858</v>
      </c>
    </row>
    <row r="12" spans="2:23" ht="22.5" customHeight="1" x14ac:dyDescent="0.25">
      <c r="B12" s="7"/>
      <c r="C12" s="3">
        <v>35</v>
      </c>
      <c r="D12" s="1">
        <v>8</v>
      </c>
      <c r="E12" s="1">
        <v>30</v>
      </c>
      <c r="F12" s="3">
        <v>45</v>
      </c>
      <c r="G12" s="1">
        <v>0</v>
      </c>
      <c r="H12" s="7">
        <v>2</v>
      </c>
      <c r="I12" s="25">
        <f t="shared" si="0"/>
        <v>120</v>
      </c>
      <c r="J12" s="3">
        <v>6.5</v>
      </c>
      <c r="K12" s="1">
        <v>26.6</v>
      </c>
      <c r="L12" s="1">
        <v>22</v>
      </c>
      <c r="M12" s="3">
        <v>18.8</v>
      </c>
      <c r="N12" s="1">
        <v>23</v>
      </c>
      <c r="O12" s="1">
        <v>5</v>
      </c>
      <c r="P12" s="3">
        <v>10</v>
      </c>
      <c r="Q12" s="1">
        <v>10</v>
      </c>
      <c r="R12" s="1">
        <v>5.0999999999999996</v>
      </c>
      <c r="S12" s="3">
        <v>0.7</v>
      </c>
      <c r="T12" s="7">
        <v>1.3</v>
      </c>
      <c r="U12" s="25">
        <f t="shared" si="1"/>
        <v>129</v>
      </c>
      <c r="V12" s="25">
        <f t="shared" si="2"/>
        <v>-9</v>
      </c>
    </row>
    <row r="13" spans="2:23" ht="24" customHeight="1" x14ac:dyDescent="0.25">
      <c r="B13" s="7"/>
      <c r="C13" s="3">
        <v>118</v>
      </c>
      <c r="D13" s="1">
        <v>0</v>
      </c>
      <c r="E13" s="1">
        <v>12</v>
      </c>
      <c r="F13" s="3">
        <v>0</v>
      </c>
      <c r="G13" s="1">
        <v>0</v>
      </c>
      <c r="H13" s="7">
        <v>0</v>
      </c>
      <c r="I13" s="25">
        <f t="shared" si="0"/>
        <v>130</v>
      </c>
      <c r="J13" s="3">
        <v>6.8</v>
      </c>
      <c r="K13" s="1">
        <v>30</v>
      </c>
      <c r="L13" s="1">
        <v>23.5</v>
      </c>
      <c r="M13" s="3">
        <v>17.399999999999999</v>
      </c>
      <c r="N13" s="1">
        <v>15</v>
      </c>
      <c r="O13" s="1">
        <v>5.3</v>
      </c>
      <c r="P13" s="3">
        <v>9</v>
      </c>
      <c r="Q13" s="1">
        <v>10</v>
      </c>
      <c r="R13" s="1">
        <v>9.3000000000000007</v>
      </c>
      <c r="S13" s="3">
        <v>1.2</v>
      </c>
      <c r="T13" s="7">
        <v>2.5</v>
      </c>
      <c r="U13" s="25">
        <f t="shared" si="1"/>
        <v>130</v>
      </c>
      <c r="V13" s="25">
        <f t="shared" si="2"/>
        <v>0</v>
      </c>
    </row>
    <row r="14" spans="2:23" ht="24" customHeight="1" x14ac:dyDescent="0.25">
      <c r="B14" s="7"/>
      <c r="C14" s="3">
        <v>15</v>
      </c>
      <c r="D14" s="1">
        <v>0</v>
      </c>
      <c r="E14" s="1">
        <v>40</v>
      </c>
      <c r="F14" s="3">
        <v>80</v>
      </c>
      <c r="G14" s="1">
        <v>10</v>
      </c>
      <c r="H14" s="7">
        <v>0</v>
      </c>
      <c r="I14" s="25">
        <f t="shared" si="0"/>
        <v>145</v>
      </c>
      <c r="J14" s="3">
        <v>6.5</v>
      </c>
      <c r="K14" s="1">
        <v>25.7</v>
      </c>
      <c r="L14" s="1">
        <v>25</v>
      </c>
      <c r="M14" s="3">
        <v>16.3</v>
      </c>
      <c r="N14" s="1">
        <v>25</v>
      </c>
      <c r="O14" s="1">
        <v>5</v>
      </c>
      <c r="P14" s="3">
        <v>10</v>
      </c>
      <c r="Q14" s="1">
        <v>15</v>
      </c>
      <c r="R14" s="1">
        <v>6.6</v>
      </c>
      <c r="S14" s="3">
        <v>1</v>
      </c>
      <c r="T14" s="7">
        <v>0.9</v>
      </c>
      <c r="U14" s="25">
        <f>T14+S14+R14+Q14+P14+O14+N14+M14+L14+K14+J14</f>
        <v>137</v>
      </c>
      <c r="V14" s="25">
        <f t="shared" si="2"/>
        <v>8</v>
      </c>
    </row>
    <row r="15" spans="2:23" x14ac:dyDescent="0.25">
      <c r="I15" s="8"/>
    </row>
    <row r="17" spans="6:10" x14ac:dyDescent="0.25">
      <c r="I17" s="8"/>
      <c r="J17" s="8"/>
    </row>
    <row r="18" spans="6:10" x14ac:dyDescent="0.25">
      <c r="J18" s="8"/>
    </row>
    <row r="20" spans="6:10" x14ac:dyDescent="0.25">
      <c r="F20" s="8"/>
    </row>
  </sheetData>
  <mergeCells count="2">
    <mergeCell ref="C3:H3"/>
    <mergeCell ref="J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K1" workbookViewId="0">
      <selection activeCell="Q1" sqref="Q1"/>
    </sheetView>
  </sheetViews>
  <sheetFormatPr defaultRowHeight="15" x14ac:dyDescent="0.25"/>
  <sheetData>
    <row r="1" spans="1:25" ht="150.75" thickBot="1" x14ac:dyDescent="0.3">
      <c r="A1" s="36" t="s">
        <v>61</v>
      </c>
      <c r="B1" s="37" t="s">
        <v>78</v>
      </c>
      <c r="C1" s="38" t="s">
        <v>62</v>
      </c>
      <c r="D1" s="39" t="s">
        <v>63</v>
      </c>
      <c r="E1" s="34" t="s">
        <v>64</v>
      </c>
      <c r="F1" s="41" t="s">
        <v>65</v>
      </c>
      <c r="G1" s="32" t="s">
        <v>66</v>
      </c>
      <c r="H1" s="34" t="s">
        <v>67</v>
      </c>
      <c r="I1" s="35" t="s">
        <v>68</v>
      </c>
      <c r="J1" s="34" t="s">
        <v>79</v>
      </c>
      <c r="K1" s="34" t="s">
        <v>69</v>
      </c>
      <c r="L1" s="34" t="s">
        <v>80</v>
      </c>
      <c r="M1" s="35" t="s">
        <v>70</v>
      </c>
      <c r="N1" s="34" t="s">
        <v>71</v>
      </c>
      <c r="O1" s="34" t="s">
        <v>72</v>
      </c>
      <c r="P1" s="35" t="s">
        <v>73</v>
      </c>
      <c r="Q1" s="34" t="s">
        <v>81</v>
      </c>
      <c r="R1" s="28" t="s">
        <v>74</v>
      </c>
      <c r="S1" s="26" t="s">
        <v>75</v>
      </c>
      <c r="T1" s="26" t="s">
        <v>76</v>
      </c>
      <c r="U1" s="63" t="s">
        <v>77</v>
      </c>
      <c r="V1" s="67"/>
      <c r="W1" s="66"/>
      <c r="X1" s="66"/>
      <c r="Y1" s="66"/>
    </row>
    <row r="2" spans="1:25" ht="15.75" thickTop="1" x14ac:dyDescent="0.25">
      <c r="A2" s="14">
        <v>50</v>
      </c>
      <c r="B2" s="15">
        <v>10</v>
      </c>
      <c r="C2" s="30">
        <v>105</v>
      </c>
      <c r="D2" s="15">
        <v>100</v>
      </c>
      <c r="E2" s="14">
        <v>75</v>
      </c>
      <c r="F2" s="22">
        <v>5</v>
      </c>
      <c r="G2" s="14">
        <v>25.4</v>
      </c>
      <c r="H2" s="15">
        <v>70.3</v>
      </c>
      <c r="I2" s="15">
        <v>52.1</v>
      </c>
      <c r="J2" s="14">
        <v>42.2</v>
      </c>
      <c r="K2" s="15">
        <v>50</v>
      </c>
      <c r="L2" s="15">
        <v>12.5</v>
      </c>
      <c r="M2" s="14">
        <v>40</v>
      </c>
      <c r="N2" s="15">
        <v>45</v>
      </c>
      <c r="O2" s="15">
        <v>7.9</v>
      </c>
      <c r="P2" s="14">
        <v>3.1</v>
      </c>
      <c r="Q2" s="22">
        <v>1.5</v>
      </c>
      <c r="R2" s="27">
        <f t="shared" ref="R2:R11" si="0">A2+B2+C2+D2+E2+F2</f>
        <v>345</v>
      </c>
      <c r="S2" s="29">
        <f t="shared" ref="S2:S11" si="1">Q2+P2+O2+N2+M2+L2+K2+J2+I2+H2+G2</f>
        <v>349.99999999999994</v>
      </c>
      <c r="T2" s="29">
        <f t="shared" ref="T2:T11" si="2">R2-S2</f>
        <v>-4.9999999999999432</v>
      </c>
      <c r="U2" s="64">
        <v>0</v>
      </c>
      <c r="V2" s="68"/>
      <c r="W2" s="10"/>
      <c r="X2" s="10"/>
      <c r="Y2" s="10"/>
    </row>
    <row r="3" spans="1:25" x14ac:dyDescent="0.25">
      <c r="A3" s="3">
        <v>72</v>
      </c>
      <c r="B3" s="1">
        <v>9</v>
      </c>
      <c r="C3" s="1">
        <v>60</v>
      </c>
      <c r="D3" s="3">
        <v>70</v>
      </c>
      <c r="E3" s="14">
        <v>75</v>
      </c>
      <c r="F3" s="7">
        <v>2</v>
      </c>
      <c r="G3" s="3">
        <v>9.1999999999999993</v>
      </c>
      <c r="H3" s="1">
        <v>64.2</v>
      </c>
      <c r="I3" s="1">
        <v>45.3</v>
      </c>
      <c r="J3" s="3">
        <v>34.700000000000003</v>
      </c>
      <c r="K3" s="1">
        <v>41.3</v>
      </c>
      <c r="L3" s="1">
        <v>10.9</v>
      </c>
      <c r="M3" s="3">
        <v>29.5</v>
      </c>
      <c r="N3" s="1">
        <v>34.5</v>
      </c>
      <c r="O3" s="1">
        <v>6.2</v>
      </c>
      <c r="P3" s="3">
        <v>2.4</v>
      </c>
      <c r="Q3" s="7">
        <v>1.8</v>
      </c>
      <c r="R3" s="25">
        <f t="shared" si="0"/>
        <v>288</v>
      </c>
      <c r="S3" s="25">
        <f t="shared" si="1"/>
        <v>280</v>
      </c>
      <c r="T3" s="25">
        <f t="shared" si="2"/>
        <v>8</v>
      </c>
      <c r="U3" s="65">
        <v>2</v>
      </c>
      <c r="V3" s="68"/>
      <c r="W3" s="10"/>
      <c r="X3" s="10"/>
      <c r="Y3" s="10"/>
    </row>
    <row r="4" spans="1:25" x14ac:dyDescent="0.25">
      <c r="A4" s="3">
        <v>52.5</v>
      </c>
      <c r="B4" s="1">
        <v>15</v>
      </c>
      <c r="C4" s="1">
        <v>80</v>
      </c>
      <c r="D4" s="3">
        <v>90</v>
      </c>
      <c r="E4" s="1">
        <v>105</v>
      </c>
      <c r="F4" s="7">
        <v>7.5</v>
      </c>
      <c r="G4" s="14">
        <v>44.6</v>
      </c>
      <c r="H4" s="15">
        <v>65</v>
      </c>
      <c r="I4" s="15">
        <v>60.7</v>
      </c>
      <c r="J4" s="14">
        <v>43.7</v>
      </c>
      <c r="K4" s="15">
        <v>57</v>
      </c>
      <c r="L4" s="15">
        <v>13.8</v>
      </c>
      <c r="M4" s="14">
        <v>41</v>
      </c>
      <c r="N4" s="15">
        <v>46</v>
      </c>
      <c r="O4" s="15">
        <v>8.3000000000000007</v>
      </c>
      <c r="P4" s="14">
        <v>2.9</v>
      </c>
      <c r="Q4" s="31">
        <v>2</v>
      </c>
      <c r="R4" s="25">
        <f t="shared" si="0"/>
        <v>350</v>
      </c>
      <c r="S4" s="25">
        <f t="shared" si="1"/>
        <v>385</v>
      </c>
      <c r="T4" s="25">
        <f t="shared" si="2"/>
        <v>-35</v>
      </c>
      <c r="U4" s="65">
        <v>0</v>
      </c>
      <c r="V4" s="68"/>
      <c r="W4" s="10"/>
      <c r="X4" s="10"/>
      <c r="Y4" s="10"/>
    </row>
    <row r="5" spans="1:25" x14ac:dyDescent="0.25">
      <c r="A5" s="3">
        <v>75</v>
      </c>
      <c r="B5" s="1">
        <v>5</v>
      </c>
      <c r="C5" s="1">
        <v>75</v>
      </c>
      <c r="D5" s="3">
        <v>40</v>
      </c>
      <c r="E5" s="1">
        <v>45</v>
      </c>
      <c r="F5" s="7">
        <v>5</v>
      </c>
      <c r="G5" s="3">
        <v>14.8</v>
      </c>
      <c r="H5" s="1">
        <v>51.1</v>
      </c>
      <c r="I5" s="1">
        <v>35.4</v>
      </c>
      <c r="J5" s="3">
        <v>34.6</v>
      </c>
      <c r="K5" s="1">
        <v>35</v>
      </c>
      <c r="L5" s="1">
        <v>8.4</v>
      </c>
      <c r="M5" s="3">
        <v>25</v>
      </c>
      <c r="N5" s="1">
        <v>30</v>
      </c>
      <c r="O5" s="1">
        <v>7.2</v>
      </c>
      <c r="P5" s="3">
        <v>2.7</v>
      </c>
      <c r="Q5" s="7">
        <v>1.8</v>
      </c>
      <c r="R5" s="25">
        <f t="shared" si="0"/>
        <v>245</v>
      </c>
      <c r="S5" s="25">
        <f t="shared" si="1"/>
        <v>246.00000000000003</v>
      </c>
      <c r="T5" s="25">
        <f t="shared" si="2"/>
        <v>-1.0000000000000284</v>
      </c>
      <c r="U5" s="65">
        <v>0</v>
      </c>
      <c r="V5" s="68"/>
      <c r="W5" s="10"/>
      <c r="X5" s="10"/>
      <c r="Y5" s="10"/>
    </row>
    <row r="6" spans="1:25" x14ac:dyDescent="0.25">
      <c r="A6" s="3">
        <v>95</v>
      </c>
      <c r="B6" s="1">
        <v>13.9</v>
      </c>
      <c r="C6" s="1">
        <v>30</v>
      </c>
      <c r="D6" s="3">
        <v>55</v>
      </c>
      <c r="E6" s="1">
        <v>0</v>
      </c>
      <c r="F6" s="7">
        <v>6.1</v>
      </c>
      <c r="G6" s="3">
        <v>18.399999999999999</v>
      </c>
      <c r="H6" s="1">
        <v>45</v>
      </c>
      <c r="I6" s="1">
        <v>37.5</v>
      </c>
      <c r="J6" s="3">
        <v>20</v>
      </c>
      <c r="K6" s="1">
        <v>31</v>
      </c>
      <c r="L6" s="1">
        <v>6.1</v>
      </c>
      <c r="M6" s="3">
        <v>14</v>
      </c>
      <c r="N6" s="1">
        <v>16</v>
      </c>
      <c r="O6" s="1">
        <v>9.3000000000000007</v>
      </c>
      <c r="P6" s="3">
        <v>1</v>
      </c>
      <c r="Q6" s="7">
        <v>1.7</v>
      </c>
      <c r="R6" s="25">
        <f t="shared" si="0"/>
        <v>200</v>
      </c>
      <c r="S6" s="25">
        <f t="shared" si="1"/>
        <v>200</v>
      </c>
      <c r="T6" s="25">
        <f t="shared" si="2"/>
        <v>0</v>
      </c>
      <c r="U6" s="65">
        <v>1</v>
      </c>
      <c r="V6" s="68"/>
      <c r="W6" s="10"/>
      <c r="X6" s="10"/>
      <c r="Y6" s="10"/>
    </row>
    <row r="7" spans="1:25" x14ac:dyDescent="0.25">
      <c r="A7" s="14">
        <v>35</v>
      </c>
      <c r="B7" s="1">
        <v>16.3</v>
      </c>
      <c r="C7" s="1">
        <v>15</v>
      </c>
      <c r="D7" s="3">
        <v>60</v>
      </c>
      <c r="E7" s="1">
        <v>0</v>
      </c>
      <c r="F7" s="7">
        <v>3.7</v>
      </c>
      <c r="G7" s="3">
        <v>6</v>
      </c>
      <c r="H7" s="1">
        <v>30.1</v>
      </c>
      <c r="I7" s="1">
        <v>22</v>
      </c>
      <c r="J7" s="3">
        <v>16.8</v>
      </c>
      <c r="K7" s="1">
        <v>20</v>
      </c>
      <c r="L7" s="1">
        <v>5</v>
      </c>
      <c r="M7" s="3">
        <v>9.5</v>
      </c>
      <c r="N7" s="1">
        <v>11</v>
      </c>
      <c r="O7" s="1">
        <v>6.1</v>
      </c>
      <c r="P7" s="3">
        <v>0.8</v>
      </c>
      <c r="Q7" s="7">
        <v>1.7</v>
      </c>
      <c r="R7" s="25">
        <f t="shared" si="0"/>
        <v>130</v>
      </c>
      <c r="S7" s="25">
        <f t="shared" si="1"/>
        <v>129</v>
      </c>
      <c r="T7" s="25">
        <f t="shared" si="2"/>
        <v>1</v>
      </c>
      <c r="U7" s="65">
        <v>2</v>
      </c>
      <c r="V7" s="68"/>
      <c r="W7" s="10"/>
      <c r="X7" s="10"/>
      <c r="Y7" s="10"/>
    </row>
    <row r="8" spans="1:25" x14ac:dyDescent="0.25">
      <c r="A8" s="3">
        <v>40</v>
      </c>
      <c r="B8" s="1">
        <v>2</v>
      </c>
      <c r="C8" s="1">
        <v>13</v>
      </c>
      <c r="D8" s="3">
        <v>65</v>
      </c>
      <c r="E8" s="1">
        <v>0</v>
      </c>
      <c r="F8" s="7">
        <v>0</v>
      </c>
      <c r="G8" s="3">
        <v>6.3</v>
      </c>
      <c r="H8" s="1">
        <v>30.6</v>
      </c>
      <c r="I8" s="1">
        <v>23</v>
      </c>
      <c r="J8" s="3">
        <v>16.5</v>
      </c>
      <c r="K8" s="1">
        <v>20</v>
      </c>
      <c r="L8" s="1">
        <v>5</v>
      </c>
      <c r="M8" s="3">
        <v>8</v>
      </c>
      <c r="N8" s="1">
        <v>8</v>
      </c>
      <c r="O8" s="1">
        <v>5.3</v>
      </c>
      <c r="P8" s="3">
        <v>0.8</v>
      </c>
      <c r="Q8" s="7">
        <v>1.5</v>
      </c>
      <c r="R8" s="25">
        <f t="shared" si="0"/>
        <v>120</v>
      </c>
      <c r="S8" s="25">
        <f t="shared" si="1"/>
        <v>124.99999999999999</v>
      </c>
      <c r="T8" s="25">
        <f t="shared" si="2"/>
        <v>-4.9999999999999858</v>
      </c>
      <c r="U8" s="65">
        <v>0</v>
      </c>
      <c r="V8" s="68"/>
      <c r="W8" s="10"/>
      <c r="X8" s="10"/>
      <c r="Y8" s="10"/>
    </row>
    <row r="9" spans="1:25" x14ac:dyDescent="0.25">
      <c r="A9" s="3">
        <v>35</v>
      </c>
      <c r="B9" s="1">
        <v>8</v>
      </c>
      <c r="C9" s="1">
        <v>30</v>
      </c>
      <c r="D9" s="3">
        <v>45</v>
      </c>
      <c r="E9" s="1">
        <v>0</v>
      </c>
      <c r="F9" s="7">
        <v>2</v>
      </c>
      <c r="G9" s="3">
        <v>6.5</v>
      </c>
      <c r="H9" s="1">
        <v>26.6</v>
      </c>
      <c r="I9" s="1">
        <v>22</v>
      </c>
      <c r="J9" s="3">
        <v>18.8</v>
      </c>
      <c r="K9" s="1">
        <v>23</v>
      </c>
      <c r="L9" s="1">
        <v>5</v>
      </c>
      <c r="M9" s="3">
        <v>10</v>
      </c>
      <c r="N9" s="1">
        <v>10</v>
      </c>
      <c r="O9" s="1">
        <v>5.0999999999999996</v>
      </c>
      <c r="P9" s="3">
        <v>0.7</v>
      </c>
      <c r="Q9" s="7">
        <v>1.3</v>
      </c>
      <c r="R9" s="25">
        <f t="shared" si="0"/>
        <v>120</v>
      </c>
      <c r="S9" s="25">
        <f t="shared" si="1"/>
        <v>129</v>
      </c>
      <c r="T9" s="25">
        <f t="shared" si="2"/>
        <v>-9</v>
      </c>
      <c r="U9" s="65">
        <v>0</v>
      </c>
      <c r="V9" s="68"/>
      <c r="W9" s="10"/>
      <c r="X9" s="10"/>
      <c r="Y9" s="10"/>
    </row>
    <row r="10" spans="1:25" x14ac:dyDescent="0.25">
      <c r="A10" s="3">
        <v>118</v>
      </c>
      <c r="B10" s="1">
        <v>0</v>
      </c>
      <c r="C10" s="1">
        <v>12</v>
      </c>
      <c r="D10" s="3">
        <v>0</v>
      </c>
      <c r="E10" s="1">
        <v>0</v>
      </c>
      <c r="F10" s="7">
        <v>0</v>
      </c>
      <c r="G10" s="3">
        <v>6.8</v>
      </c>
      <c r="H10" s="1">
        <v>30</v>
      </c>
      <c r="I10" s="1">
        <v>23.5</v>
      </c>
      <c r="J10" s="3">
        <v>17.399999999999999</v>
      </c>
      <c r="K10" s="1">
        <v>15</v>
      </c>
      <c r="L10" s="1">
        <v>5.3</v>
      </c>
      <c r="M10" s="3">
        <v>9</v>
      </c>
      <c r="N10" s="1">
        <v>10</v>
      </c>
      <c r="O10" s="1">
        <v>9.3000000000000007</v>
      </c>
      <c r="P10" s="3">
        <v>1.2</v>
      </c>
      <c r="Q10" s="7">
        <v>2.5</v>
      </c>
      <c r="R10" s="25">
        <f t="shared" si="0"/>
        <v>130</v>
      </c>
      <c r="S10" s="25">
        <f t="shared" si="1"/>
        <v>130</v>
      </c>
      <c r="T10" s="25">
        <f t="shared" si="2"/>
        <v>0</v>
      </c>
      <c r="U10" s="65">
        <v>1</v>
      </c>
      <c r="V10" s="68"/>
      <c r="W10" s="10"/>
      <c r="X10" s="10"/>
      <c r="Y10" s="10"/>
    </row>
    <row r="11" spans="1:25" x14ac:dyDescent="0.25">
      <c r="A11" s="3">
        <v>15</v>
      </c>
      <c r="B11" s="1">
        <v>0</v>
      </c>
      <c r="C11" s="1">
        <v>40</v>
      </c>
      <c r="D11" s="3">
        <v>80</v>
      </c>
      <c r="E11" s="1">
        <v>10</v>
      </c>
      <c r="F11" s="7">
        <v>0</v>
      </c>
      <c r="G11" s="3">
        <v>6.5</v>
      </c>
      <c r="H11" s="1">
        <v>25.7</v>
      </c>
      <c r="I11" s="1">
        <v>25</v>
      </c>
      <c r="J11" s="3">
        <v>16.3</v>
      </c>
      <c r="K11" s="1">
        <v>25</v>
      </c>
      <c r="L11" s="1">
        <v>5</v>
      </c>
      <c r="M11" s="3">
        <v>10</v>
      </c>
      <c r="N11" s="1">
        <v>15</v>
      </c>
      <c r="O11" s="1">
        <v>6.6</v>
      </c>
      <c r="P11" s="3">
        <v>1</v>
      </c>
      <c r="Q11" s="7">
        <v>0.9</v>
      </c>
      <c r="R11" s="25">
        <f t="shared" si="0"/>
        <v>145</v>
      </c>
      <c r="S11" s="25">
        <f t="shared" si="1"/>
        <v>137</v>
      </c>
      <c r="T11" s="25">
        <f t="shared" si="2"/>
        <v>8</v>
      </c>
      <c r="U11" s="65">
        <v>2</v>
      </c>
      <c r="V11" s="68"/>
      <c r="W11" s="10"/>
      <c r="X11" s="10"/>
      <c r="Y11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sheetData>
    <row r="1" spans="1:6" ht="60.75" thickBot="1" x14ac:dyDescent="0.3">
      <c r="A1" s="32" t="s">
        <v>82</v>
      </c>
      <c r="B1" s="33" t="s">
        <v>83</v>
      </c>
      <c r="C1" s="34" t="s">
        <v>84</v>
      </c>
      <c r="D1" s="35" t="s">
        <v>85</v>
      </c>
      <c r="E1" s="34" t="s">
        <v>86</v>
      </c>
      <c r="F1" s="40" t="s">
        <v>77</v>
      </c>
    </row>
    <row r="2" spans="1:6" ht="15.75" thickTop="1" x14ac:dyDescent="0.25">
      <c r="A2" s="14">
        <v>3</v>
      </c>
      <c r="B2" s="15">
        <v>2</v>
      </c>
      <c r="C2" s="30">
        <v>2010</v>
      </c>
      <c r="D2" s="15">
        <v>16</v>
      </c>
      <c r="E2" s="14">
        <v>1</v>
      </c>
      <c r="F2" s="29">
        <v>0</v>
      </c>
    </row>
    <row r="3" spans="1:6" x14ac:dyDescent="0.25">
      <c r="A3" s="3">
        <v>4</v>
      </c>
      <c r="B3" s="1">
        <v>0</v>
      </c>
      <c r="C3" s="1">
        <v>2005</v>
      </c>
      <c r="D3" s="3">
        <v>17</v>
      </c>
      <c r="E3" s="14">
        <v>3</v>
      </c>
      <c r="F3" s="25">
        <v>2</v>
      </c>
    </row>
    <row r="4" spans="1:6" x14ac:dyDescent="0.25">
      <c r="A4" s="3">
        <v>16</v>
      </c>
      <c r="B4" s="1">
        <v>1</v>
      </c>
      <c r="C4" s="1">
        <v>1950</v>
      </c>
      <c r="D4" s="3">
        <v>38</v>
      </c>
      <c r="E4" s="1">
        <v>3</v>
      </c>
      <c r="F4" s="25">
        <v>0</v>
      </c>
    </row>
    <row r="5" spans="1:6" x14ac:dyDescent="0.25">
      <c r="A5" s="3">
        <v>8</v>
      </c>
      <c r="B5" s="1">
        <v>0</v>
      </c>
      <c r="C5" s="1">
        <v>1966</v>
      </c>
      <c r="D5" s="3">
        <v>51</v>
      </c>
      <c r="E5" s="1">
        <v>8</v>
      </c>
      <c r="F5" s="25">
        <v>0</v>
      </c>
    </row>
    <row r="6" spans="1:6" x14ac:dyDescent="0.25">
      <c r="A6" s="3">
        <v>2</v>
      </c>
      <c r="B6" s="1">
        <v>0</v>
      </c>
      <c r="C6" s="1">
        <v>1977</v>
      </c>
      <c r="D6" s="3">
        <v>29</v>
      </c>
      <c r="E6" s="1">
        <v>8</v>
      </c>
      <c r="F6" s="25">
        <v>1</v>
      </c>
    </row>
    <row r="7" spans="1:6" x14ac:dyDescent="0.25">
      <c r="A7" s="14">
        <v>0</v>
      </c>
      <c r="B7" s="1">
        <v>0</v>
      </c>
      <c r="C7" s="1">
        <v>2005</v>
      </c>
      <c r="D7" s="3">
        <v>11</v>
      </c>
      <c r="E7" s="1">
        <v>7</v>
      </c>
      <c r="F7" s="25">
        <v>2</v>
      </c>
    </row>
    <row r="8" spans="1:6" x14ac:dyDescent="0.25">
      <c r="A8" s="3">
        <v>0</v>
      </c>
      <c r="B8" s="1">
        <v>0</v>
      </c>
      <c r="C8" s="1">
        <v>2018</v>
      </c>
      <c r="D8" s="3">
        <v>25</v>
      </c>
      <c r="E8" s="1">
        <v>5</v>
      </c>
      <c r="F8" s="25">
        <v>0</v>
      </c>
    </row>
    <row r="9" spans="1:6" x14ac:dyDescent="0.25">
      <c r="A9" s="3">
        <v>0</v>
      </c>
      <c r="B9" s="1">
        <v>0</v>
      </c>
      <c r="C9" s="1">
        <v>2019</v>
      </c>
      <c r="D9" s="3">
        <v>16</v>
      </c>
      <c r="E9" s="1">
        <v>10</v>
      </c>
      <c r="F9" s="25">
        <v>0</v>
      </c>
    </row>
    <row r="10" spans="1:6" x14ac:dyDescent="0.25">
      <c r="A10" s="3">
        <v>0</v>
      </c>
      <c r="B10" s="1">
        <v>0</v>
      </c>
      <c r="C10" s="1">
        <v>2014</v>
      </c>
      <c r="D10" s="3">
        <v>10</v>
      </c>
      <c r="E10" s="1">
        <v>8</v>
      </c>
      <c r="F10" s="25">
        <v>1</v>
      </c>
    </row>
    <row r="11" spans="1:6" x14ac:dyDescent="0.25">
      <c r="A11" s="3">
        <v>9</v>
      </c>
      <c r="B11" s="1">
        <v>0</v>
      </c>
      <c r="C11" s="1">
        <v>1977</v>
      </c>
      <c r="D11" s="3">
        <v>59</v>
      </c>
      <c r="E11" s="1">
        <v>4</v>
      </c>
      <c r="F11" s="25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Q1" sqref="Q1"/>
    </sheetView>
  </sheetViews>
  <sheetFormatPr defaultRowHeight="15" x14ac:dyDescent="0.25"/>
  <sheetData>
    <row r="1" spans="1:25" ht="150.75" thickBot="1" x14ac:dyDescent="0.3">
      <c r="A1" s="36" t="s">
        <v>61</v>
      </c>
      <c r="B1" s="37" t="s">
        <v>78</v>
      </c>
      <c r="C1" s="38" t="s">
        <v>62</v>
      </c>
      <c r="D1" s="39" t="s">
        <v>63</v>
      </c>
      <c r="E1" s="34" t="s">
        <v>64</v>
      </c>
      <c r="F1" s="41" t="s">
        <v>65</v>
      </c>
      <c r="G1" s="32" t="s">
        <v>66</v>
      </c>
      <c r="H1" s="34" t="s">
        <v>67</v>
      </c>
      <c r="I1" s="35" t="s">
        <v>68</v>
      </c>
      <c r="J1" s="34" t="s">
        <v>79</v>
      </c>
      <c r="K1" s="34" t="s">
        <v>69</v>
      </c>
      <c r="L1" s="34" t="s">
        <v>80</v>
      </c>
      <c r="M1" s="35" t="s">
        <v>70</v>
      </c>
      <c r="N1" s="34" t="s">
        <v>71</v>
      </c>
      <c r="O1" s="34" t="s">
        <v>72</v>
      </c>
      <c r="P1" s="35" t="s">
        <v>73</v>
      </c>
      <c r="Q1" s="34" t="s">
        <v>81</v>
      </c>
      <c r="R1" s="28" t="s">
        <v>74</v>
      </c>
      <c r="S1" s="26" t="s">
        <v>75</v>
      </c>
      <c r="T1" s="26" t="s">
        <v>76</v>
      </c>
      <c r="U1" s="63" t="s">
        <v>77</v>
      </c>
      <c r="V1" s="33"/>
      <c r="W1" s="34"/>
      <c r="X1" s="35"/>
      <c r="Y1" s="34"/>
    </row>
    <row r="2" spans="1:25" ht="15.75" thickTop="1" x14ac:dyDescent="0.25">
      <c r="A2" s="14">
        <v>60</v>
      </c>
      <c r="B2" s="15">
        <v>34.200000000000003</v>
      </c>
      <c r="C2" s="15">
        <v>110</v>
      </c>
      <c r="D2" s="14">
        <v>97</v>
      </c>
      <c r="E2" s="15">
        <v>74</v>
      </c>
      <c r="F2" s="22">
        <v>13.8</v>
      </c>
      <c r="G2" s="14">
        <v>31.5</v>
      </c>
      <c r="H2" s="15">
        <v>71.3</v>
      </c>
      <c r="I2" s="15">
        <v>52.9</v>
      </c>
      <c r="J2" s="14">
        <v>45.3</v>
      </c>
      <c r="K2" s="15">
        <v>60</v>
      </c>
      <c r="L2" s="15">
        <v>17.899999999999999</v>
      </c>
      <c r="M2" s="14">
        <v>47</v>
      </c>
      <c r="N2" s="15">
        <v>54</v>
      </c>
      <c r="O2" s="15">
        <v>6.9</v>
      </c>
      <c r="P2" s="14">
        <v>4.5999999999999996</v>
      </c>
      <c r="Q2" s="22">
        <v>3.6</v>
      </c>
      <c r="R2" s="27">
        <f t="shared" ref="R2:R11" si="0">A2+B2+C2+D2+E2+F2</f>
        <v>389</v>
      </c>
      <c r="S2" s="29">
        <f t="shared" ref="S2:S11" si="1">Q2+P2+O2+N2+M2+L2+K2+J2+I2+H2+G2</f>
        <v>395</v>
      </c>
      <c r="T2" s="29">
        <f t="shared" ref="T2:T11" si="2">R2-S2</f>
        <v>-6</v>
      </c>
      <c r="U2" s="29">
        <v>0</v>
      </c>
      <c r="V2" s="15"/>
      <c r="W2" s="30"/>
      <c r="X2" s="15"/>
      <c r="Y2" s="14"/>
    </row>
    <row r="3" spans="1:25" x14ac:dyDescent="0.25">
      <c r="A3" s="3">
        <v>47</v>
      </c>
      <c r="B3" s="1">
        <v>10.199999999999999</v>
      </c>
      <c r="C3" s="1">
        <v>80.5</v>
      </c>
      <c r="D3" s="3">
        <v>88</v>
      </c>
      <c r="E3" s="1">
        <v>69</v>
      </c>
      <c r="F3" s="7">
        <v>0.3</v>
      </c>
      <c r="G3" s="3">
        <v>14.6</v>
      </c>
      <c r="H3" s="1">
        <v>48.4</v>
      </c>
      <c r="I3" s="1">
        <v>44.7</v>
      </c>
      <c r="J3" s="3">
        <v>34.700000000000003</v>
      </c>
      <c r="K3" s="1">
        <v>50</v>
      </c>
      <c r="L3" s="1">
        <v>8.8000000000000007</v>
      </c>
      <c r="M3" s="3">
        <v>35</v>
      </c>
      <c r="N3" s="1">
        <v>40</v>
      </c>
      <c r="O3" s="1">
        <v>6.2</v>
      </c>
      <c r="P3" s="3">
        <v>2.9</v>
      </c>
      <c r="Q3" s="7">
        <v>2.7</v>
      </c>
      <c r="R3" s="25">
        <f t="shared" si="0"/>
        <v>295</v>
      </c>
      <c r="S3" s="25">
        <f t="shared" si="1"/>
        <v>288</v>
      </c>
      <c r="T3" s="25">
        <f t="shared" si="2"/>
        <v>7</v>
      </c>
      <c r="U3" s="25">
        <v>2</v>
      </c>
      <c r="V3" s="1"/>
      <c r="W3" s="1"/>
      <c r="X3" s="3"/>
      <c r="Y3" s="14"/>
    </row>
    <row r="4" spans="1:25" x14ac:dyDescent="0.25">
      <c r="A4" s="3">
        <v>35</v>
      </c>
      <c r="B4" s="1">
        <v>11.3</v>
      </c>
      <c r="C4" s="1">
        <v>178</v>
      </c>
      <c r="D4" s="3">
        <v>77</v>
      </c>
      <c r="E4" s="1">
        <v>110</v>
      </c>
      <c r="F4" s="7">
        <v>4.7</v>
      </c>
      <c r="G4" s="14">
        <v>55.5</v>
      </c>
      <c r="H4" s="15">
        <v>91.6</v>
      </c>
      <c r="I4" s="15">
        <v>54.3</v>
      </c>
      <c r="J4" s="14">
        <v>39.9</v>
      </c>
      <c r="K4" s="15">
        <v>70</v>
      </c>
      <c r="L4" s="15">
        <v>19.3</v>
      </c>
      <c r="M4" s="14">
        <v>55</v>
      </c>
      <c r="N4" s="15">
        <v>60</v>
      </c>
      <c r="O4" s="15">
        <v>18.600000000000001</v>
      </c>
      <c r="P4" s="14">
        <v>2.1</v>
      </c>
      <c r="Q4" s="31">
        <v>2.7</v>
      </c>
      <c r="R4" s="25">
        <f t="shared" si="0"/>
        <v>416</v>
      </c>
      <c r="S4" s="25">
        <f t="shared" si="1"/>
        <v>469</v>
      </c>
      <c r="T4" s="25">
        <f t="shared" si="2"/>
        <v>-53</v>
      </c>
      <c r="U4" s="25">
        <v>0</v>
      </c>
      <c r="V4" s="1"/>
      <c r="W4" s="1"/>
      <c r="X4" s="3"/>
      <c r="Y4" s="1"/>
    </row>
    <row r="5" spans="1:25" x14ac:dyDescent="0.25">
      <c r="A5" s="3">
        <v>65</v>
      </c>
      <c r="B5" s="1">
        <v>15.2</v>
      </c>
      <c r="C5" s="1">
        <v>65</v>
      </c>
      <c r="D5" s="3">
        <v>67</v>
      </c>
      <c r="E5" s="1">
        <v>30</v>
      </c>
      <c r="F5" s="7">
        <v>2.8</v>
      </c>
      <c r="G5" s="3">
        <v>15.3</v>
      </c>
      <c r="H5" s="1">
        <v>58.9</v>
      </c>
      <c r="I5" s="1">
        <v>35.4</v>
      </c>
      <c r="J5" s="3">
        <v>39.4</v>
      </c>
      <c r="K5" s="1">
        <v>37</v>
      </c>
      <c r="L5" s="1">
        <v>9.6</v>
      </c>
      <c r="M5" s="3">
        <v>30</v>
      </c>
      <c r="N5" s="1">
        <v>35</v>
      </c>
      <c r="O5" s="1">
        <v>9.1</v>
      </c>
      <c r="P5" s="3">
        <v>2.7</v>
      </c>
      <c r="Q5" s="7">
        <v>2.6</v>
      </c>
      <c r="R5" s="25">
        <f t="shared" si="0"/>
        <v>245</v>
      </c>
      <c r="S5" s="25">
        <f t="shared" si="1"/>
        <v>275</v>
      </c>
      <c r="T5" s="25">
        <f t="shared" si="2"/>
        <v>-30</v>
      </c>
      <c r="U5" s="25">
        <v>0</v>
      </c>
      <c r="V5" s="1"/>
      <c r="W5" s="1"/>
      <c r="X5" s="3"/>
      <c r="Y5" s="1"/>
    </row>
    <row r="6" spans="1:25" x14ac:dyDescent="0.25">
      <c r="A6" s="3">
        <v>95</v>
      </c>
      <c r="B6" s="1">
        <v>20.6</v>
      </c>
      <c r="C6" s="1">
        <v>30</v>
      </c>
      <c r="D6" s="3">
        <v>52</v>
      </c>
      <c r="E6" s="1">
        <v>0</v>
      </c>
      <c r="F6" s="7">
        <v>2.4</v>
      </c>
      <c r="G6" s="3">
        <v>14.8</v>
      </c>
      <c r="H6" s="1">
        <v>50.1</v>
      </c>
      <c r="I6" s="1">
        <v>26.7</v>
      </c>
      <c r="J6" s="3">
        <v>30</v>
      </c>
      <c r="K6" s="1">
        <v>35</v>
      </c>
      <c r="L6" s="1">
        <v>5.6</v>
      </c>
      <c r="M6" s="3">
        <v>25</v>
      </c>
      <c r="N6" s="1">
        <v>30</v>
      </c>
      <c r="O6" s="1">
        <v>7.7</v>
      </c>
      <c r="P6" s="3">
        <v>2.7</v>
      </c>
      <c r="Q6" s="7">
        <v>2.4</v>
      </c>
      <c r="R6" s="25">
        <f t="shared" si="0"/>
        <v>200</v>
      </c>
      <c r="S6" s="25">
        <f t="shared" si="1"/>
        <v>229.99999999999997</v>
      </c>
      <c r="T6" s="25">
        <f t="shared" si="2"/>
        <v>-29.999999999999972</v>
      </c>
      <c r="U6" s="25">
        <v>0</v>
      </c>
      <c r="V6" s="1"/>
      <c r="W6" s="1"/>
      <c r="X6" s="3"/>
      <c r="Y6" s="1"/>
    </row>
    <row r="7" spans="1:25" x14ac:dyDescent="0.25">
      <c r="A7" s="14">
        <v>40</v>
      </c>
      <c r="B7" s="1">
        <v>12.3</v>
      </c>
      <c r="C7" s="1">
        <v>25</v>
      </c>
      <c r="D7" s="3">
        <v>59</v>
      </c>
      <c r="E7" s="1">
        <v>0</v>
      </c>
      <c r="F7" s="7">
        <v>0.7</v>
      </c>
      <c r="G7" s="3">
        <v>6.5</v>
      </c>
      <c r="H7" s="1">
        <v>29.4</v>
      </c>
      <c r="I7" s="1">
        <v>27</v>
      </c>
      <c r="J7" s="3">
        <v>16.3</v>
      </c>
      <c r="K7" s="1">
        <v>25</v>
      </c>
      <c r="L7" s="1">
        <v>5</v>
      </c>
      <c r="M7" s="3">
        <v>10</v>
      </c>
      <c r="N7" s="1">
        <v>15</v>
      </c>
      <c r="O7" s="1">
        <v>7.6</v>
      </c>
      <c r="P7" s="3">
        <v>1</v>
      </c>
      <c r="Q7" s="7">
        <v>2.2000000000000002</v>
      </c>
      <c r="R7" s="25">
        <f t="shared" si="0"/>
        <v>137</v>
      </c>
      <c r="S7" s="25">
        <f t="shared" si="1"/>
        <v>145</v>
      </c>
      <c r="T7" s="25">
        <f t="shared" si="2"/>
        <v>-8</v>
      </c>
      <c r="U7" s="25">
        <v>0</v>
      </c>
      <c r="V7" s="1"/>
      <c r="W7" s="1"/>
      <c r="X7" s="3"/>
      <c r="Y7" s="1"/>
    </row>
    <row r="8" spans="1:25" x14ac:dyDescent="0.25">
      <c r="A8" s="3">
        <v>37</v>
      </c>
      <c r="B8" s="1">
        <v>0</v>
      </c>
      <c r="C8" s="1">
        <v>13</v>
      </c>
      <c r="D8" s="3">
        <v>72</v>
      </c>
      <c r="E8" s="1">
        <v>0</v>
      </c>
      <c r="F8" s="7">
        <v>0</v>
      </c>
      <c r="G8" s="3">
        <v>6.2</v>
      </c>
      <c r="H8" s="1">
        <v>26.3</v>
      </c>
      <c r="I8" s="1">
        <v>25.6</v>
      </c>
      <c r="J8" s="3">
        <v>16.5</v>
      </c>
      <c r="K8" s="1">
        <v>20</v>
      </c>
      <c r="L8" s="1">
        <v>5</v>
      </c>
      <c r="M8" s="3">
        <v>10</v>
      </c>
      <c r="N8" s="1">
        <v>10</v>
      </c>
      <c r="O8" s="1">
        <v>7.3</v>
      </c>
      <c r="P8" s="3">
        <v>0.8</v>
      </c>
      <c r="Q8" s="7">
        <v>2.2999999999999998</v>
      </c>
      <c r="R8" s="25">
        <f t="shared" si="0"/>
        <v>122</v>
      </c>
      <c r="S8" s="25">
        <f t="shared" si="1"/>
        <v>130</v>
      </c>
      <c r="T8" s="25">
        <f t="shared" si="2"/>
        <v>-8</v>
      </c>
      <c r="U8" s="25">
        <v>0</v>
      </c>
      <c r="V8" s="1"/>
      <c r="W8" s="1"/>
      <c r="X8" s="3"/>
      <c r="Y8" s="1"/>
    </row>
    <row r="9" spans="1:25" x14ac:dyDescent="0.25">
      <c r="A9" s="3">
        <v>25</v>
      </c>
      <c r="B9" s="1">
        <v>0</v>
      </c>
      <c r="C9" s="1">
        <v>15</v>
      </c>
      <c r="D9" s="3">
        <v>49</v>
      </c>
      <c r="E9" s="1">
        <v>49</v>
      </c>
      <c r="F9" s="7">
        <v>0</v>
      </c>
      <c r="G9" s="3">
        <v>5.5</v>
      </c>
      <c r="H9" s="1">
        <v>29.5</v>
      </c>
      <c r="I9" s="1">
        <v>28.3</v>
      </c>
      <c r="J9" s="3">
        <v>16.3</v>
      </c>
      <c r="K9" s="1">
        <v>25</v>
      </c>
      <c r="L9" s="1">
        <v>4.9000000000000004</v>
      </c>
      <c r="M9" s="3">
        <v>11</v>
      </c>
      <c r="N9" s="1">
        <v>14</v>
      </c>
      <c r="O9" s="1">
        <v>7.5</v>
      </c>
      <c r="P9" s="3">
        <v>0.8</v>
      </c>
      <c r="Q9" s="7">
        <v>2.2000000000000002</v>
      </c>
      <c r="R9" s="25">
        <f t="shared" si="0"/>
        <v>138</v>
      </c>
      <c r="S9" s="25">
        <f t="shared" si="1"/>
        <v>145</v>
      </c>
      <c r="T9" s="25">
        <f t="shared" si="2"/>
        <v>-7</v>
      </c>
      <c r="U9" s="25">
        <v>0</v>
      </c>
      <c r="V9" s="1"/>
      <c r="W9" s="1"/>
      <c r="X9" s="3"/>
      <c r="Y9" s="1"/>
    </row>
    <row r="10" spans="1:25" x14ac:dyDescent="0.25">
      <c r="A10" s="3">
        <v>88</v>
      </c>
      <c r="B10" s="1">
        <v>0.1</v>
      </c>
      <c r="C10" s="1">
        <v>25</v>
      </c>
      <c r="D10" s="3">
        <v>19</v>
      </c>
      <c r="E10" s="1">
        <v>0</v>
      </c>
      <c r="F10" s="7">
        <v>2.9</v>
      </c>
      <c r="G10" s="3">
        <v>4.8</v>
      </c>
      <c r="H10" s="1">
        <v>29.5</v>
      </c>
      <c r="I10" s="1">
        <v>28.7</v>
      </c>
      <c r="J10" s="3">
        <v>16</v>
      </c>
      <c r="K10" s="1">
        <v>25</v>
      </c>
      <c r="L10" s="1">
        <v>4.8</v>
      </c>
      <c r="M10" s="3">
        <v>10</v>
      </c>
      <c r="N10" s="1">
        <v>15</v>
      </c>
      <c r="O10" s="1">
        <v>8</v>
      </c>
      <c r="P10" s="3">
        <v>0.9</v>
      </c>
      <c r="Q10" s="7">
        <v>2.2999999999999998</v>
      </c>
      <c r="R10" s="25">
        <f t="shared" si="0"/>
        <v>135</v>
      </c>
      <c r="S10" s="25">
        <f t="shared" si="1"/>
        <v>145</v>
      </c>
      <c r="T10" s="25">
        <f t="shared" si="2"/>
        <v>-10</v>
      </c>
      <c r="U10" s="25">
        <v>0</v>
      </c>
      <c r="V10" s="1"/>
      <c r="W10" s="1"/>
      <c r="X10" s="3"/>
      <c r="Y10" s="1"/>
    </row>
    <row r="11" spans="1:25" x14ac:dyDescent="0.25">
      <c r="A11" s="3">
        <v>10</v>
      </c>
      <c r="B11" s="1">
        <v>7.8</v>
      </c>
      <c r="C11" s="1">
        <v>62.5</v>
      </c>
      <c r="D11" s="3">
        <v>60</v>
      </c>
      <c r="E11" s="1">
        <v>20.5</v>
      </c>
      <c r="F11" s="7">
        <v>0.2</v>
      </c>
      <c r="G11" s="3">
        <v>7.9</v>
      </c>
      <c r="H11" s="1">
        <v>36.1</v>
      </c>
      <c r="I11" s="1">
        <v>32.299999999999997</v>
      </c>
      <c r="J11" s="3">
        <v>17.899999999999999</v>
      </c>
      <c r="K11" s="1">
        <v>35</v>
      </c>
      <c r="L11" s="1">
        <v>5.2</v>
      </c>
      <c r="M11" s="3">
        <v>8.1999999999999993</v>
      </c>
      <c r="N11" s="1">
        <v>11.2</v>
      </c>
      <c r="O11" s="1">
        <v>7</v>
      </c>
      <c r="P11" s="3">
        <v>1.3</v>
      </c>
      <c r="Q11" s="7">
        <v>2.9</v>
      </c>
      <c r="R11" s="25">
        <f t="shared" si="0"/>
        <v>161</v>
      </c>
      <c r="S11" s="25">
        <f t="shared" si="1"/>
        <v>165</v>
      </c>
      <c r="T11" s="25">
        <f t="shared" si="2"/>
        <v>-4</v>
      </c>
      <c r="U11" s="25">
        <v>0</v>
      </c>
      <c r="V11" s="1"/>
      <c r="W11" s="1"/>
      <c r="X11" s="3"/>
      <c r="Y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sheetData>
    <row r="1" spans="1:6" ht="60.75" thickBot="1" x14ac:dyDescent="0.3">
      <c r="A1" s="32" t="s">
        <v>82</v>
      </c>
      <c r="B1" s="33" t="s">
        <v>83</v>
      </c>
      <c r="C1" s="34" t="s">
        <v>84</v>
      </c>
      <c r="D1" s="35" t="s">
        <v>85</v>
      </c>
      <c r="E1" s="34" t="s">
        <v>86</v>
      </c>
      <c r="F1" s="40" t="s">
        <v>77</v>
      </c>
    </row>
    <row r="2" spans="1:6" ht="15.75" thickTop="1" x14ac:dyDescent="0.25">
      <c r="A2" s="14">
        <v>4</v>
      </c>
      <c r="B2" s="15">
        <v>1</v>
      </c>
      <c r="C2" s="30">
        <v>2010</v>
      </c>
      <c r="D2" s="15">
        <v>17</v>
      </c>
      <c r="E2" s="14">
        <v>1</v>
      </c>
      <c r="F2" s="29">
        <v>0</v>
      </c>
    </row>
    <row r="3" spans="1:6" x14ac:dyDescent="0.25">
      <c r="A3" s="3">
        <v>4</v>
      </c>
      <c r="B3" s="1">
        <v>0</v>
      </c>
      <c r="C3" s="1">
        <v>2005</v>
      </c>
      <c r="D3" s="3">
        <v>18</v>
      </c>
      <c r="E3" s="14">
        <v>3</v>
      </c>
      <c r="F3" s="25">
        <v>2</v>
      </c>
    </row>
    <row r="4" spans="1:6" x14ac:dyDescent="0.25">
      <c r="A4" s="3">
        <v>16</v>
      </c>
      <c r="B4" s="1">
        <v>1</v>
      </c>
      <c r="C4" s="1">
        <v>1950</v>
      </c>
      <c r="D4" s="3">
        <v>41</v>
      </c>
      <c r="E4" s="1">
        <v>2</v>
      </c>
      <c r="F4" s="25">
        <v>0</v>
      </c>
    </row>
    <row r="5" spans="1:6" x14ac:dyDescent="0.25">
      <c r="A5" s="3">
        <v>8</v>
      </c>
      <c r="B5" s="1">
        <v>0</v>
      </c>
      <c r="C5" s="1">
        <v>1966</v>
      </c>
      <c r="D5" s="3">
        <v>48</v>
      </c>
      <c r="E5" s="1">
        <v>8</v>
      </c>
      <c r="F5" s="25">
        <v>0</v>
      </c>
    </row>
    <row r="6" spans="1:6" x14ac:dyDescent="0.25">
      <c r="A6" s="3">
        <v>2</v>
      </c>
      <c r="B6" s="1">
        <v>0</v>
      </c>
      <c r="C6" s="1">
        <v>1977</v>
      </c>
      <c r="D6" s="3">
        <v>31</v>
      </c>
      <c r="E6" s="1">
        <v>6</v>
      </c>
      <c r="F6" s="25">
        <v>0</v>
      </c>
    </row>
    <row r="7" spans="1:6" x14ac:dyDescent="0.25">
      <c r="A7" s="14">
        <v>0</v>
      </c>
      <c r="B7" s="1">
        <v>0</v>
      </c>
      <c r="C7" s="1">
        <v>2005</v>
      </c>
      <c r="D7" s="3">
        <v>13</v>
      </c>
      <c r="E7" s="1">
        <v>7</v>
      </c>
      <c r="F7" s="25">
        <v>0</v>
      </c>
    </row>
    <row r="8" spans="1:6" x14ac:dyDescent="0.25">
      <c r="A8" s="3">
        <v>0</v>
      </c>
      <c r="B8" s="1">
        <v>0</v>
      </c>
      <c r="C8" s="1">
        <v>2018</v>
      </c>
      <c r="D8" s="3">
        <v>23</v>
      </c>
      <c r="E8" s="1">
        <v>6</v>
      </c>
      <c r="F8" s="25">
        <v>0</v>
      </c>
    </row>
    <row r="9" spans="1:6" x14ac:dyDescent="0.25">
      <c r="A9" s="3">
        <v>0</v>
      </c>
      <c r="B9" s="1">
        <v>0</v>
      </c>
      <c r="C9" s="1">
        <v>2019</v>
      </c>
      <c r="D9" s="3">
        <v>18</v>
      </c>
      <c r="E9" s="1">
        <v>10</v>
      </c>
      <c r="F9" s="25">
        <v>0</v>
      </c>
    </row>
    <row r="10" spans="1:6" x14ac:dyDescent="0.25">
      <c r="A10" s="3">
        <v>0</v>
      </c>
      <c r="B10" s="1">
        <v>0</v>
      </c>
      <c r="C10" s="1">
        <v>2014</v>
      </c>
      <c r="D10" s="3">
        <v>15</v>
      </c>
      <c r="E10" s="1">
        <v>8</v>
      </c>
      <c r="F10" s="25">
        <v>0</v>
      </c>
    </row>
    <row r="11" spans="1:6" x14ac:dyDescent="0.25">
      <c r="A11" s="3">
        <v>9</v>
      </c>
      <c r="B11" s="1">
        <v>0</v>
      </c>
      <c r="C11" s="1">
        <v>1977</v>
      </c>
      <c r="D11" s="3">
        <v>61</v>
      </c>
      <c r="E11" s="1">
        <v>4</v>
      </c>
      <c r="F11" s="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Q1" sqref="Q1"/>
    </sheetView>
  </sheetViews>
  <sheetFormatPr defaultRowHeight="15" x14ac:dyDescent="0.25"/>
  <sheetData>
    <row r="1" spans="1:25" ht="150.75" thickBot="1" x14ac:dyDescent="0.3">
      <c r="A1" s="36" t="s">
        <v>61</v>
      </c>
      <c r="B1" s="37" t="s">
        <v>78</v>
      </c>
      <c r="C1" s="38" t="s">
        <v>62</v>
      </c>
      <c r="D1" s="39" t="s">
        <v>63</v>
      </c>
      <c r="E1" s="34" t="s">
        <v>64</v>
      </c>
      <c r="F1" s="41" t="s">
        <v>65</v>
      </c>
      <c r="G1" s="32" t="s">
        <v>66</v>
      </c>
      <c r="H1" s="34" t="s">
        <v>67</v>
      </c>
      <c r="I1" s="35" t="s">
        <v>68</v>
      </c>
      <c r="J1" s="34" t="s">
        <v>79</v>
      </c>
      <c r="K1" s="34" t="s">
        <v>69</v>
      </c>
      <c r="L1" s="34" t="s">
        <v>80</v>
      </c>
      <c r="M1" s="35" t="s">
        <v>70</v>
      </c>
      <c r="N1" s="34" t="s">
        <v>71</v>
      </c>
      <c r="O1" s="34" t="s">
        <v>72</v>
      </c>
      <c r="P1" s="35" t="s">
        <v>73</v>
      </c>
      <c r="Q1" s="34" t="s">
        <v>81</v>
      </c>
      <c r="R1" s="28" t="s">
        <v>74</v>
      </c>
      <c r="S1" s="26" t="s">
        <v>75</v>
      </c>
      <c r="T1" s="26" t="s">
        <v>76</v>
      </c>
      <c r="U1" s="63" t="s">
        <v>77</v>
      </c>
      <c r="V1" s="33"/>
      <c r="W1" s="34"/>
      <c r="X1" s="35"/>
      <c r="Y1" s="34"/>
    </row>
    <row r="2" spans="1:25" ht="15.75" thickTop="1" x14ac:dyDescent="0.25">
      <c r="A2" s="14">
        <v>80</v>
      </c>
      <c r="B2" s="15">
        <v>14.2</v>
      </c>
      <c r="C2" s="15">
        <v>130</v>
      </c>
      <c r="D2" s="14">
        <v>100</v>
      </c>
      <c r="E2" s="15">
        <v>75</v>
      </c>
      <c r="F2" s="22">
        <v>15.8</v>
      </c>
      <c r="G2" s="14">
        <v>34.799999999999997</v>
      </c>
      <c r="H2" s="15">
        <v>72.900000000000006</v>
      </c>
      <c r="I2" s="15">
        <v>61.1</v>
      </c>
      <c r="J2" s="14">
        <v>43.8</v>
      </c>
      <c r="K2" s="15">
        <v>70</v>
      </c>
      <c r="L2" s="15">
        <v>12.5</v>
      </c>
      <c r="M2" s="14">
        <v>45</v>
      </c>
      <c r="N2" s="15">
        <v>50</v>
      </c>
      <c r="O2" s="15">
        <v>8.1</v>
      </c>
      <c r="P2" s="14">
        <v>4.2</v>
      </c>
      <c r="Q2" s="22">
        <v>2.6</v>
      </c>
      <c r="R2" s="27">
        <f t="shared" ref="R2:R11" si="0">A2+B2+C2+D2+E2+F2</f>
        <v>415</v>
      </c>
      <c r="S2" s="29">
        <f t="shared" ref="S2:S11" si="1">Q2+P2+O2+N2+M2+L2+K2+J2+I2+H2+G2</f>
        <v>405.00000000000006</v>
      </c>
      <c r="T2" s="29">
        <f t="shared" ref="T2:T11" si="2">R2-S2</f>
        <v>9.9999999999999432</v>
      </c>
      <c r="U2" s="29">
        <v>2</v>
      </c>
      <c r="V2" s="15"/>
      <c r="W2" s="30"/>
      <c r="X2" s="15"/>
      <c r="Y2" s="14"/>
    </row>
    <row r="3" spans="1:25" x14ac:dyDescent="0.25">
      <c r="A3" s="3">
        <v>60</v>
      </c>
      <c r="B3" s="1">
        <v>3.5</v>
      </c>
      <c r="C3" s="1">
        <v>90</v>
      </c>
      <c r="D3" s="3">
        <v>62</v>
      </c>
      <c r="E3" s="1">
        <v>88</v>
      </c>
      <c r="F3" s="7">
        <v>11.5</v>
      </c>
      <c r="G3" s="3">
        <v>23.8</v>
      </c>
      <c r="H3" s="1">
        <v>62.8</v>
      </c>
      <c r="I3" s="1">
        <v>45.2</v>
      </c>
      <c r="J3" s="3">
        <v>35</v>
      </c>
      <c r="K3" s="1">
        <v>55</v>
      </c>
      <c r="L3" s="1">
        <v>9.3000000000000007</v>
      </c>
      <c r="M3" s="3">
        <v>30</v>
      </c>
      <c r="N3" s="1">
        <v>35</v>
      </c>
      <c r="O3" s="1">
        <v>9</v>
      </c>
      <c r="P3" s="3">
        <v>3.2</v>
      </c>
      <c r="Q3" s="7">
        <v>1.7</v>
      </c>
      <c r="R3" s="25">
        <f t="shared" si="0"/>
        <v>315</v>
      </c>
      <c r="S3" s="25">
        <f t="shared" si="1"/>
        <v>310</v>
      </c>
      <c r="T3" s="25">
        <f t="shared" si="2"/>
        <v>5</v>
      </c>
      <c r="U3" s="25">
        <v>2</v>
      </c>
      <c r="V3" s="1"/>
      <c r="W3" s="1"/>
      <c r="X3" s="3"/>
      <c r="Y3" s="14"/>
    </row>
    <row r="4" spans="1:25" x14ac:dyDescent="0.25">
      <c r="A4" s="3">
        <v>100</v>
      </c>
      <c r="B4" s="1">
        <v>40</v>
      </c>
      <c r="C4" s="1">
        <v>68</v>
      </c>
      <c r="D4" s="3">
        <v>80</v>
      </c>
      <c r="E4" s="1">
        <v>110</v>
      </c>
      <c r="F4" s="7">
        <v>12</v>
      </c>
      <c r="G4" s="3">
        <v>43.5</v>
      </c>
      <c r="H4" s="1">
        <v>77.3</v>
      </c>
      <c r="I4" s="1">
        <v>68.3</v>
      </c>
      <c r="J4" s="3">
        <v>47.7</v>
      </c>
      <c r="K4" s="1">
        <v>70</v>
      </c>
      <c r="L4" s="1">
        <v>15.2</v>
      </c>
      <c r="M4" s="3">
        <v>45</v>
      </c>
      <c r="N4" s="1">
        <v>45</v>
      </c>
      <c r="O4" s="1">
        <v>9.3000000000000007</v>
      </c>
      <c r="P4" s="3">
        <v>5.6</v>
      </c>
      <c r="Q4" s="7">
        <v>2.1</v>
      </c>
      <c r="R4" s="25">
        <f t="shared" si="0"/>
        <v>410</v>
      </c>
      <c r="S4" s="25">
        <f t="shared" si="1"/>
        <v>429</v>
      </c>
      <c r="T4" s="25">
        <f t="shared" si="2"/>
        <v>-19</v>
      </c>
      <c r="U4" s="25">
        <v>0</v>
      </c>
      <c r="V4" s="1"/>
      <c r="W4" s="1"/>
      <c r="X4" s="3"/>
      <c r="Y4" s="1"/>
    </row>
    <row r="5" spans="1:25" x14ac:dyDescent="0.25">
      <c r="A5" s="3">
        <v>50</v>
      </c>
      <c r="B5" s="1">
        <v>55</v>
      </c>
      <c r="C5" s="1">
        <v>30</v>
      </c>
      <c r="D5" s="3">
        <v>48</v>
      </c>
      <c r="E5" s="1">
        <v>32</v>
      </c>
      <c r="F5" s="7">
        <v>5</v>
      </c>
      <c r="G5" s="3">
        <v>16.2</v>
      </c>
      <c r="H5" s="1">
        <v>47.6</v>
      </c>
      <c r="I5" s="1">
        <v>34.9</v>
      </c>
      <c r="J5" s="3">
        <v>33</v>
      </c>
      <c r="K5" s="1">
        <v>35</v>
      </c>
      <c r="L5" s="1">
        <v>5.2</v>
      </c>
      <c r="M5" s="3">
        <v>20</v>
      </c>
      <c r="N5" s="1">
        <v>25</v>
      </c>
      <c r="O5" s="1">
        <v>6.2</v>
      </c>
      <c r="P5" s="3">
        <v>1.2</v>
      </c>
      <c r="Q5" s="7">
        <v>1.7</v>
      </c>
      <c r="R5" s="25">
        <f t="shared" si="0"/>
        <v>220</v>
      </c>
      <c r="S5" s="25">
        <f t="shared" si="1"/>
        <v>226</v>
      </c>
      <c r="T5" s="25">
        <f t="shared" si="2"/>
        <v>-6</v>
      </c>
      <c r="U5" s="25">
        <v>0</v>
      </c>
      <c r="V5" s="1"/>
      <c r="W5" s="1"/>
      <c r="X5" s="3"/>
      <c r="Y5" s="1"/>
    </row>
    <row r="6" spans="1:25" x14ac:dyDescent="0.25">
      <c r="A6" s="3">
        <v>90</v>
      </c>
      <c r="B6" s="1">
        <v>5</v>
      </c>
      <c r="C6" s="1">
        <v>35</v>
      </c>
      <c r="D6" s="3">
        <v>60</v>
      </c>
      <c r="E6" s="1">
        <v>0</v>
      </c>
      <c r="F6" s="7">
        <v>0</v>
      </c>
      <c r="G6" s="3">
        <v>7.2</v>
      </c>
      <c r="H6" s="1">
        <v>45.8</v>
      </c>
      <c r="I6" s="1">
        <v>40.6</v>
      </c>
      <c r="J6" s="3">
        <v>20</v>
      </c>
      <c r="K6" s="1">
        <v>35</v>
      </c>
      <c r="L6" s="1">
        <v>7.9</v>
      </c>
      <c r="M6" s="3">
        <v>13</v>
      </c>
      <c r="N6" s="1">
        <v>13.4</v>
      </c>
      <c r="O6" s="1">
        <v>5</v>
      </c>
      <c r="P6" s="3">
        <v>0.7</v>
      </c>
      <c r="Q6" s="7">
        <v>1.4</v>
      </c>
      <c r="R6" s="25">
        <f t="shared" si="0"/>
        <v>190</v>
      </c>
      <c r="S6" s="25">
        <f t="shared" si="1"/>
        <v>190</v>
      </c>
      <c r="T6" s="25">
        <f t="shared" si="2"/>
        <v>0</v>
      </c>
      <c r="U6" s="25">
        <v>1</v>
      </c>
      <c r="V6" s="1"/>
      <c r="W6" s="1"/>
      <c r="X6" s="3"/>
      <c r="Y6" s="1"/>
    </row>
    <row r="7" spans="1:25" x14ac:dyDescent="0.25">
      <c r="A7" s="14">
        <v>45</v>
      </c>
      <c r="B7" s="1">
        <v>9.3000000000000007</v>
      </c>
      <c r="C7" s="1">
        <v>30</v>
      </c>
      <c r="D7" s="3">
        <v>55</v>
      </c>
      <c r="E7" s="1">
        <v>0</v>
      </c>
      <c r="F7" s="7">
        <v>10.7</v>
      </c>
      <c r="G7" s="3">
        <v>6.5</v>
      </c>
      <c r="H7" s="1">
        <v>47.9</v>
      </c>
      <c r="I7" s="1">
        <v>37.5</v>
      </c>
      <c r="J7" s="3">
        <v>21.8</v>
      </c>
      <c r="K7" s="1">
        <v>30</v>
      </c>
      <c r="L7" s="1">
        <v>8.5</v>
      </c>
      <c r="M7" s="3">
        <v>12.3</v>
      </c>
      <c r="N7" s="1">
        <v>12</v>
      </c>
      <c r="O7" s="1">
        <v>5.2</v>
      </c>
      <c r="P7" s="3">
        <v>0.5</v>
      </c>
      <c r="Q7" s="7">
        <v>1.4</v>
      </c>
      <c r="R7" s="25">
        <f t="shared" si="0"/>
        <v>150</v>
      </c>
      <c r="S7" s="25">
        <f t="shared" si="1"/>
        <v>183.6</v>
      </c>
      <c r="T7" s="25">
        <f t="shared" si="2"/>
        <v>-33.599999999999994</v>
      </c>
      <c r="U7" s="25">
        <v>0</v>
      </c>
      <c r="V7" s="1"/>
      <c r="W7" s="1"/>
      <c r="X7" s="3"/>
      <c r="Y7" s="1"/>
    </row>
    <row r="8" spans="1:25" x14ac:dyDescent="0.25">
      <c r="A8" s="3">
        <v>25</v>
      </c>
      <c r="B8" s="1">
        <v>0</v>
      </c>
      <c r="C8" s="1">
        <v>25</v>
      </c>
      <c r="D8" s="3">
        <v>70</v>
      </c>
      <c r="E8" s="1">
        <v>0</v>
      </c>
      <c r="F8" s="7">
        <v>0</v>
      </c>
      <c r="G8" s="3">
        <v>5</v>
      </c>
      <c r="H8" s="1">
        <v>31.3</v>
      </c>
      <c r="I8" s="1">
        <v>20.2</v>
      </c>
      <c r="J8" s="3">
        <v>16.399999999999999</v>
      </c>
      <c r="K8" s="1">
        <v>27</v>
      </c>
      <c r="L8" s="1">
        <v>5.0999999999999996</v>
      </c>
      <c r="M8" s="3">
        <v>8</v>
      </c>
      <c r="N8" s="1">
        <v>10</v>
      </c>
      <c r="O8" s="1">
        <v>5.7</v>
      </c>
      <c r="P8" s="3">
        <v>0.6</v>
      </c>
      <c r="Q8" s="7">
        <v>1.1000000000000001</v>
      </c>
      <c r="R8" s="25">
        <f t="shared" si="0"/>
        <v>120</v>
      </c>
      <c r="S8" s="25">
        <f t="shared" si="1"/>
        <v>130.4</v>
      </c>
      <c r="T8" s="25">
        <f t="shared" si="2"/>
        <v>-10.400000000000006</v>
      </c>
      <c r="U8" s="25">
        <v>0</v>
      </c>
      <c r="V8" s="1"/>
      <c r="W8" s="1"/>
      <c r="X8" s="3"/>
      <c r="Y8" s="1"/>
    </row>
    <row r="9" spans="1:25" x14ac:dyDescent="0.25">
      <c r="A9" s="3">
        <v>35</v>
      </c>
      <c r="B9" s="1">
        <v>10.5</v>
      </c>
      <c r="C9" s="1">
        <v>40</v>
      </c>
      <c r="D9" s="3">
        <v>45</v>
      </c>
      <c r="E9" s="1">
        <v>0</v>
      </c>
      <c r="F9" s="7">
        <v>4.5</v>
      </c>
      <c r="G9" s="3">
        <v>6.7</v>
      </c>
      <c r="H9" s="1">
        <v>31.7</v>
      </c>
      <c r="I9" s="1">
        <v>30</v>
      </c>
      <c r="J9" s="3">
        <v>16.5</v>
      </c>
      <c r="K9" s="1">
        <v>25</v>
      </c>
      <c r="L9" s="1">
        <v>5.6</v>
      </c>
      <c r="M9" s="3">
        <v>9</v>
      </c>
      <c r="N9" s="1">
        <v>11</v>
      </c>
      <c r="O9" s="1">
        <v>6.7</v>
      </c>
      <c r="P9" s="3">
        <v>0.5</v>
      </c>
      <c r="Q9" s="7">
        <v>1.3</v>
      </c>
      <c r="R9" s="25">
        <f t="shared" si="0"/>
        <v>135</v>
      </c>
      <c r="S9" s="25">
        <f t="shared" si="1"/>
        <v>143.99999999999997</v>
      </c>
      <c r="T9" s="25">
        <f t="shared" si="2"/>
        <v>-8.9999999999999716</v>
      </c>
      <c r="U9" s="25">
        <v>0</v>
      </c>
      <c r="V9" s="1"/>
      <c r="W9" s="1"/>
      <c r="X9" s="3"/>
      <c r="Y9" s="1"/>
    </row>
    <row r="10" spans="1:25" x14ac:dyDescent="0.25">
      <c r="A10" s="3">
        <v>55</v>
      </c>
      <c r="B10" s="1">
        <v>0</v>
      </c>
      <c r="C10" s="1">
        <v>15</v>
      </c>
      <c r="D10" s="3">
        <v>55</v>
      </c>
      <c r="E10" s="1">
        <v>0</v>
      </c>
      <c r="F10" s="7">
        <v>5</v>
      </c>
      <c r="G10" s="3">
        <v>6.3</v>
      </c>
      <c r="H10" s="1">
        <v>30.1</v>
      </c>
      <c r="I10" s="1">
        <v>22</v>
      </c>
      <c r="J10" s="3">
        <v>16.5</v>
      </c>
      <c r="K10" s="1">
        <v>20</v>
      </c>
      <c r="L10" s="1">
        <v>5</v>
      </c>
      <c r="M10" s="3">
        <v>9.5</v>
      </c>
      <c r="N10" s="1">
        <v>10.7</v>
      </c>
      <c r="O10" s="1">
        <v>7.1</v>
      </c>
      <c r="P10" s="3">
        <v>0.8</v>
      </c>
      <c r="Q10" s="7">
        <v>2</v>
      </c>
      <c r="R10" s="25">
        <f t="shared" si="0"/>
        <v>130</v>
      </c>
      <c r="S10" s="25">
        <f t="shared" si="1"/>
        <v>130</v>
      </c>
      <c r="T10" s="25">
        <f t="shared" si="2"/>
        <v>0</v>
      </c>
      <c r="U10" s="25">
        <v>1</v>
      </c>
      <c r="V10" s="1"/>
      <c r="W10" s="1"/>
      <c r="X10" s="3"/>
      <c r="Y10" s="1"/>
    </row>
    <row r="11" spans="1:25" x14ac:dyDescent="0.25">
      <c r="A11" s="3">
        <v>0</v>
      </c>
      <c r="B11" s="1">
        <v>7</v>
      </c>
      <c r="C11" s="1">
        <v>65</v>
      </c>
      <c r="D11" s="3">
        <v>65</v>
      </c>
      <c r="E11" s="1">
        <v>10</v>
      </c>
      <c r="F11" s="7">
        <v>3</v>
      </c>
      <c r="G11" s="3">
        <v>15.2</v>
      </c>
      <c r="H11" s="1">
        <v>32.299999999999997</v>
      </c>
      <c r="I11" s="1">
        <v>23.7</v>
      </c>
      <c r="J11" s="3">
        <v>16.3</v>
      </c>
      <c r="K11" s="1">
        <v>35</v>
      </c>
      <c r="L11" s="1">
        <v>5.2</v>
      </c>
      <c r="M11" s="3">
        <v>8.1999999999999993</v>
      </c>
      <c r="N11" s="1">
        <v>11.2</v>
      </c>
      <c r="O11" s="1">
        <v>5.7</v>
      </c>
      <c r="P11" s="3">
        <v>1</v>
      </c>
      <c r="Q11" s="7">
        <v>1.2</v>
      </c>
      <c r="R11" s="25">
        <f t="shared" si="0"/>
        <v>150</v>
      </c>
      <c r="S11" s="25">
        <f t="shared" si="1"/>
        <v>155</v>
      </c>
      <c r="T11" s="25">
        <f t="shared" si="2"/>
        <v>-5</v>
      </c>
      <c r="U11" s="25">
        <v>0</v>
      </c>
      <c r="V11" s="1"/>
      <c r="W11" s="1"/>
      <c r="X11" s="3"/>
      <c r="Y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sheetData>
    <row r="1" spans="1:6" ht="60.75" thickBot="1" x14ac:dyDescent="0.3">
      <c r="A1" s="32" t="s">
        <v>82</v>
      </c>
      <c r="B1" s="33" t="s">
        <v>83</v>
      </c>
      <c r="C1" s="34" t="s">
        <v>84</v>
      </c>
      <c r="D1" s="35" t="s">
        <v>85</v>
      </c>
      <c r="E1" s="34" t="s">
        <v>86</v>
      </c>
      <c r="F1" s="40" t="s">
        <v>77</v>
      </c>
    </row>
    <row r="2" spans="1:6" ht="15.75" thickTop="1" x14ac:dyDescent="0.25">
      <c r="A2" s="14">
        <v>5</v>
      </c>
      <c r="B2" s="15">
        <v>1</v>
      </c>
      <c r="C2" s="30">
        <v>2010</v>
      </c>
      <c r="D2" s="15">
        <v>18</v>
      </c>
      <c r="E2" s="14">
        <v>1</v>
      </c>
      <c r="F2" s="29">
        <v>2</v>
      </c>
    </row>
    <row r="3" spans="1:6" x14ac:dyDescent="0.25">
      <c r="A3" s="3">
        <v>4</v>
      </c>
      <c r="B3" s="1">
        <v>0</v>
      </c>
      <c r="C3" s="1">
        <v>2005</v>
      </c>
      <c r="D3" s="3">
        <v>19</v>
      </c>
      <c r="E3" s="14">
        <v>3</v>
      </c>
      <c r="F3" s="25">
        <v>2</v>
      </c>
    </row>
    <row r="4" spans="1:6" x14ac:dyDescent="0.25">
      <c r="A4" s="3">
        <v>16</v>
      </c>
      <c r="B4" s="1">
        <v>1</v>
      </c>
      <c r="C4" s="1">
        <v>1950</v>
      </c>
      <c r="D4" s="3">
        <v>42</v>
      </c>
      <c r="E4" s="1">
        <v>2</v>
      </c>
      <c r="F4" s="25">
        <v>0</v>
      </c>
    </row>
    <row r="5" spans="1:6" x14ac:dyDescent="0.25">
      <c r="A5" s="3">
        <v>8</v>
      </c>
      <c r="B5" s="1">
        <v>0</v>
      </c>
      <c r="C5" s="1">
        <v>1966</v>
      </c>
      <c r="D5" s="3">
        <v>50</v>
      </c>
      <c r="E5" s="1">
        <v>7</v>
      </c>
      <c r="F5" s="25">
        <v>0</v>
      </c>
    </row>
    <row r="6" spans="1:6" x14ac:dyDescent="0.25">
      <c r="A6" s="3">
        <v>2</v>
      </c>
      <c r="B6" s="1">
        <v>1</v>
      </c>
      <c r="C6" s="1">
        <v>1977</v>
      </c>
      <c r="D6" s="3">
        <v>31</v>
      </c>
      <c r="E6" s="1">
        <v>5</v>
      </c>
      <c r="F6" s="25">
        <v>1</v>
      </c>
    </row>
    <row r="7" spans="1:6" x14ac:dyDescent="0.25">
      <c r="A7" s="14">
        <v>0</v>
      </c>
      <c r="B7" s="1">
        <v>0</v>
      </c>
      <c r="C7" s="1">
        <v>2005</v>
      </c>
      <c r="D7" s="3">
        <v>13</v>
      </c>
      <c r="E7" s="1">
        <v>8</v>
      </c>
      <c r="F7" s="25">
        <v>0</v>
      </c>
    </row>
    <row r="8" spans="1:6" x14ac:dyDescent="0.25">
      <c r="A8" s="3">
        <v>0</v>
      </c>
      <c r="B8" s="1">
        <v>0</v>
      </c>
      <c r="C8" s="1">
        <v>2018</v>
      </c>
      <c r="D8" s="3">
        <v>21</v>
      </c>
      <c r="E8" s="1">
        <v>6</v>
      </c>
      <c r="F8" s="25">
        <v>0</v>
      </c>
    </row>
    <row r="9" spans="1:6" x14ac:dyDescent="0.25">
      <c r="A9" s="3">
        <v>0</v>
      </c>
      <c r="B9" s="1">
        <v>0</v>
      </c>
      <c r="C9" s="1">
        <v>2019</v>
      </c>
      <c r="D9" s="3">
        <v>19</v>
      </c>
      <c r="E9" s="1">
        <v>9</v>
      </c>
      <c r="F9" s="25">
        <v>0</v>
      </c>
    </row>
    <row r="10" spans="1:6" x14ac:dyDescent="0.25">
      <c r="A10" s="3">
        <v>0</v>
      </c>
      <c r="B10" s="1">
        <v>0</v>
      </c>
      <c r="C10" s="1">
        <v>2014</v>
      </c>
      <c r="D10" s="3">
        <v>13</v>
      </c>
      <c r="E10" s="1">
        <v>7</v>
      </c>
      <c r="F10" s="25">
        <v>1</v>
      </c>
    </row>
    <row r="11" spans="1:6" x14ac:dyDescent="0.25">
      <c r="A11" s="3">
        <v>9</v>
      </c>
      <c r="B11" s="1">
        <v>0</v>
      </c>
      <c r="C11" s="1">
        <v>1977</v>
      </c>
      <c r="D11" s="3">
        <v>57</v>
      </c>
      <c r="E11" s="1">
        <v>5</v>
      </c>
      <c r="F11" s="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K1" workbookViewId="0">
      <selection activeCell="Q1" sqref="Q1"/>
    </sheetView>
  </sheetViews>
  <sheetFormatPr defaultRowHeight="15" x14ac:dyDescent="0.25"/>
  <sheetData>
    <row r="1" spans="1:25" ht="150.75" thickBot="1" x14ac:dyDescent="0.3">
      <c r="A1" s="36" t="s">
        <v>61</v>
      </c>
      <c r="B1" s="37" t="s">
        <v>78</v>
      </c>
      <c r="C1" s="38" t="s">
        <v>62</v>
      </c>
      <c r="D1" s="39" t="s">
        <v>63</v>
      </c>
      <c r="E1" s="34" t="s">
        <v>64</v>
      </c>
      <c r="F1" s="41" t="s">
        <v>65</v>
      </c>
      <c r="G1" s="32" t="s">
        <v>66</v>
      </c>
      <c r="H1" s="34" t="s">
        <v>67</v>
      </c>
      <c r="I1" s="35" t="s">
        <v>68</v>
      </c>
      <c r="J1" s="34" t="s">
        <v>79</v>
      </c>
      <c r="K1" s="34" t="s">
        <v>69</v>
      </c>
      <c r="L1" s="34" t="s">
        <v>80</v>
      </c>
      <c r="M1" s="35" t="s">
        <v>70</v>
      </c>
      <c r="N1" s="34" t="s">
        <v>71</v>
      </c>
      <c r="O1" s="34" t="s">
        <v>72</v>
      </c>
      <c r="P1" s="35" t="s">
        <v>73</v>
      </c>
      <c r="Q1" s="34" t="s">
        <v>81</v>
      </c>
      <c r="R1" s="28" t="s">
        <v>74</v>
      </c>
      <c r="S1" s="26" t="s">
        <v>75</v>
      </c>
      <c r="T1" s="26" t="s">
        <v>76</v>
      </c>
      <c r="U1" s="63" t="s">
        <v>77</v>
      </c>
      <c r="V1" s="33"/>
      <c r="W1" s="34"/>
      <c r="X1" s="35"/>
      <c r="Y1" s="34"/>
    </row>
    <row r="2" spans="1:25" ht="15.75" thickTop="1" x14ac:dyDescent="0.25">
      <c r="A2" s="14">
        <v>80</v>
      </c>
      <c r="B2" s="15">
        <v>28.5</v>
      </c>
      <c r="C2" s="15">
        <v>120</v>
      </c>
      <c r="D2" s="14">
        <v>101</v>
      </c>
      <c r="E2" s="15">
        <v>79</v>
      </c>
      <c r="F2" s="22">
        <v>11.5</v>
      </c>
      <c r="G2" s="14">
        <v>37.1</v>
      </c>
      <c r="H2" s="15">
        <v>75.3</v>
      </c>
      <c r="I2" s="15">
        <v>63.6</v>
      </c>
      <c r="J2" s="14">
        <v>44.7</v>
      </c>
      <c r="K2" s="15">
        <v>70</v>
      </c>
      <c r="L2" s="15">
        <v>15.2</v>
      </c>
      <c r="M2" s="14">
        <v>47</v>
      </c>
      <c r="N2" s="15">
        <v>53</v>
      </c>
      <c r="O2" s="15">
        <v>10.5</v>
      </c>
      <c r="P2" s="14">
        <v>4.5999999999999996</v>
      </c>
      <c r="Q2" s="22">
        <v>3.7</v>
      </c>
      <c r="R2" s="27">
        <f t="shared" ref="R2:R11" si="0">A2+B2+C2+D2+E2+F2</f>
        <v>420</v>
      </c>
      <c r="S2" s="29">
        <f t="shared" ref="S2:S11" si="1">Q2+P2+O2+N2+M2+L2+K2+J2+I2+H2+G2</f>
        <v>424.70000000000005</v>
      </c>
      <c r="T2" s="29">
        <f t="shared" ref="T2:T11" si="2">R2-S2</f>
        <v>-4.7000000000000455</v>
      </c>
      <c r="U2" s="29">
        <v>0</v>
      </c>
      <c r="V2" s="15"/>
      <c r="W2" s="30"/>
      <c r="X2" s="15"/>
      <c r="Y2" s="14"/>
    </row>
    <row r="3" spans="1:25" x14ac:dyDescent="0.25">
      <c r="A3" s="3">
        <v>65</v>
      </c>
      <c r="B3" s="1">
        <v>5.4</v>
      </c>
      <c r="C3" s="1">
        <v>110</v>
      </c>
      <c r="D3" s="3">
        <v>79</v>
      </c>
      <c r="E3" s="1">
        <v>71</v>
      </c>
      <c r="F3" s="7">
        <v>4.5999999999999996</v>
      </c>
      <c r="G3" s="3">
        <v>35.700000000000003</v>
      </c>
      <c r="H3" s="1">
        <v>63.5</v>
      </c>
      <c r="I3" s="1">
        <v>47.2</v>
      </c>
      <c r="J3" s="3">
        <v>36</v>
      </c>
      <c r="K3" s="1">
        <v>55</v>
      </c>
      <c r="L3" s="1">
        <v>10</v>
      </c>
      <c r="M3" s="3">
        <v>35</v>
      </c>
      <c r="N3" s="1">
        <v>37</v>
      </c>
      <c r="O3" s="1">
        <v>8.1</v>
      </c>
      <c r="P3" s="3">
        <v>4</v>
      </c>
      <c r="Q3" s="7">
        <v>3.5</v>
      </c>
      <c r="R3" s="25">
        <f t="shared" si="0"/>
        <v>335</v>
      </c>
      <c r="S3" s="25">
        <f t="shared" si="1"/>
        <v>335</v>
      </c>
      <c r="T3" s="25">
        <f t="shared" si="2"/>
        <v>0</v>
      </c>
      <c r="U3" s="25">
        <v>1</v>
      </c>
      <c r="V3" s="1"/>
      <c r="W3" s="1"/>
      <c r="X3" s="3"/>
      <c r="Y3" s="14"/>
    </row>
    <row r="4" spans="1:25" x14ac:dyDescent="0.25">
      <c r="A4" s="3">
        <v>40</v>
      </c>
      <c r="B4" s="1">
        <v>14.7</v>
      </c>
      <c r="C4" s="1">
        <v>165</v>
      </c>
      <c r="D4" s="3">
        <v>91</v>
      </c>
      <c r="E4" s="1">
        <v>114</v>
      </c>
      <c r="F4" s="7">
        <v>10.3</v>
      </c>
      <c r="G4" s="3">
        <v>45.8</v>
      </c>
      <c r="H4" s="1">
        <v>89.1</v>
      </c>
      <c r="I4" s="1">
        <v>60.4</v>
      </c>
      <c r="J4" s="3">
        <v>45.8</v>
      </c>
      <c r="K4" s="1">
        <v>70</v>
      </c>
      <c r="L4" s="1">
        <v>16.899999999999999</v>
      </c>
      <c r="M4" s="3">
        <v>50</v>
      </c>
      <c r="N4" s="1">
        <v>55</v>
      </c>
      <c r="O4" s="1">
        <v>9.3000000000000007</v>
      </c>
      <c r="P4" s="3">
        <v>5.6</v>
      </c>
      <c r="Q4" s="7">
        <v>3.1</v>
      </c>
      <c r="R4" s="25">
        <f t="shared" si="0"/>
        <v>435</v>
      </c>
      <c r="S4" s="25">
        <f t="shared" si="1"/>
        <v>450.99999999999994</v>
      </c>
      <c r="T4" s="25">
        <f t="shared" si="2"/>
        <v>-15.999999999999943</v>
      </c>
      <c r="U4" s="25">
        <v>0</v>
      </c>
      <c r="V4" s="1"/>
      <c r="W4" s="1"/>
      <c r="X4" s="3"/>
      <c r="Y4" s="1"/>
    </row>
    <row r="5" spans="1:25" x14ac:dyDescent="0.25">
      <c r="A5" s="3">
        <v>50</v>
      </c>
      <c r="B5" s="1">
        <v>5.5</v>
      </c>
      <c r="C5" s="1">
        <v>85</v>
      </c>
      <c r="D5" s="3">
        <v>67</v>
      </c>
      <c r="E5" s="1">
        <v>38</v>
      </c>
      <c r="F5" s="7">
        <v>4.5</v>
      </c>
      <c r="G5" s="3">
        <v>19.600000000000001</v>
      </c>
      <c r="H5" s="1">
        <v>54.1</v>
      </c>
      <c r="I5" s="1">
        <v>35.4</v>
      </c>
      <c r="J5" s="3">
        <v>34.6</v>
      </c>
      <c r="K5" s="1">
        <v>35</v>
      </c>
      <c r="L5" s="1">
        <v>6.2</v>
      </c>
      <c r="M5" s="3">
        <v>27.5</v>
      </c>
      <c r="N5" s="1">
        <v>31.5</v>
      </c>
      <c r="O5" s="1">
        <v>7.2</v>
      </c>
      <c r="P5" s="3">
        <v>2.7</v>
      </c>
      <c r="Q5" s="7">
        <v>3.2</v>
      </c>
      <c r="R5" s="25">
        <f t="shared" si="0"/>
        <v>250</v>
      </c>
      <c r="S5" s="25">
        <f t="shared" si="1"/>
        <v>257</v>
      </c>
      <c r="T5" s="25">
        <f t="shared" si="2"/>
        <v>-7</v>
      </c>
      <c r="U5" s="25">
        <v>0</v>
      </c>
      <c r="V5" s="1"/>
      <c r="W5" s="1"/>
      <c r="X5" s="3"/>
      <c r="Y5" s="1"/>
    </row>
    <row r="6" spans="1:25" x14ac:dyDescent="0.25">
      <c r="A6" s="3">
        <v>90</v>
      </c>
      <c r="B6" s="1">
        <v>10</v>
      </c>
      <c r="C6" s="1">
        <v>40</v>
      </c>
      <c r="D6" s="3">
        <v>65</v>
      </c>
      <c r="E6" s="1">
        <v>4.5999999999999996</v>
      </c>
      <c r="F6" s="7">
        <v>0.4</v>
      </c>
      <c r="G6" s="3">
        <v>17.399999999999999</v>
      </c>
      <c r="H6" s="1">
        <v>57.9</v>
      </c>
      <c r="I6" s="1">
        <v>40.1</v>
      </c>
      <c r="J6" s="3">
        <v>20.9</v>
      </c>
      <c r="K6" s="1">
        <v>35</v>
      </c>
      <c r="L6" s="1">
        <v>6.1</v>
      </c>
      <c r="M6" s="3">
        <v>14.5</v>
      </c>
      <c r="N6" s="1">
        <v>15</v>
      </c>
      <c r="O6" s="1">
        <v>12.5</v>
      </c>
      <c r="P6" s="3">
        <v>2.1</v>
      </c>
      <c r="Q6" s="7">
        <v>3.5</v>
      </c>
      <c r="R6" s="25">
        <f t="shared" si="0"/>
        <v>210</v>
      </c>
      <c r="S6" s="25">
        <f t="shared" si="1"/>
        <v>225</v>
      </c>
      <c r="T6" s="25">
        <f t="shared" si="2"/>
        <v>-15</v>
      </c>
      <c r="U6" s="25">
        <v>0</v>
      </c>
      <c r="V6" s="1"/>
      <c r="W6" s="1"/>
      <c r="X6" s="3"/>
      <c r="Y6" s="1"/>
    </row>
    <row r="7" spans="1:25" x14ac:dyDescent="0.25">
      <c r="A7" s="14">
        <v>45</v>
      </c>
      <c r="B7" s="1">
        <v>10</v>
      </c>
      <c r="C7" s="1">
        <v>50</v>
      </c>
      <c r="D7" s="3">
        <v>50</v>
      </c>
      <c r="E7" s="1">
        <v>0</v>
      </c>
      <c r="F7" s="7">
        <v>0</v>
      </c>
      <c r="G7" s="3">
        <v>5</v>
      </c>
      <c r="H7" s="1">
        <v>40.1</v>
      </c>
      <c r="I7" s="1">
        <v>29.6</v>
      </c>
      <c r="J7" s="3">
        <v>20</v>
      </c>
      <c r="K7" s="1">
        <v>20</v>
      </c>
      <c r="L7" s="1">
        <v>7.9</v>
      </c>
      <c r="M7" s="3">
        <v>12</v>
      </c>
      <c r="N7" s="1">
        <v>12</v>
      </c>
      <c r="O7" s="1">
        <v>5.2</v>
      </c>
      <c r="P7" s="3">
        <v>0.6</v>
      </c>
      <c r="Q7" s="7">
        <v>2.6</v>
      </c>
      <c r="R7" s="25">
        <f t="shared" si="0"/>
        <v>155</v>
      </c>
      <c r="S7" s="25">
        <f t="shared" si="1"/>
        <v>155</v>
      </c>
      <c r="T7" s="25">
        <f t="shared" si="2"/>
        <v>0</v>
      </c>
      <c r="U7" s="25">
        <v>1</v>
      </c>
      <c r="V7" s="1"/>
      <c r="W7" s="1"/>
      <c r="X7" s="3"/>
      <c r="Y7" s="1"/>
    </row>
    <row r="8" spans="1:25" x14ac:dyDescent="0.25">
      <c r="A8" s="3">
        <v>25</v>
      </c>
      <c r="B8" s="1">
        <v>20</v>
      </c>
      <c r="C8" s="1">
        <v>45</v>
      </c>
      <c r="D8" s="3">
        <v>60</v>
      </c>
      <c r="E8" s="1">
        <v>0</v>
      </c>
      <c r="F8" s="7">
        <v>5</v>
      </c>
      <c r="G8" s="3">
        <v>24.8</v>
      </c>
      <c r="H8" s="1">
        <v>29.6</v>
      </c>
      <c r="I8" s="1">
        <v>25.3</v>
      </c>
      <c r="J8" s="3">
        <v>17.3</v>
      </c>
      <c r="K8" s="1">
        <v>18</v>
      </c>
      <c r="L8" s="1">
        <v>6.8</v>
      </c>
      <c r="M8" s="3">
        <v>10</v>
      </c>
      <c r="N8" s="1">
        <v>13</v>
      </c>
      <c r="O8" s="1">
        <v>5.7</v>
      </c>
      <c r="P8" s="3">
        <v>1.5</v>
      </c>
      <c r="Q8" s="7">
        <v>3</v>
      </c>
      <c r="R8" s="25">
        <f t="shared" si="0"/>
        <v>155</v>
      </c>
      <c r="S8" s="25">
        <f t="shared" si="1"/>
        <v>155</v>
      </c>
      <c r="T8" s="25">
        <f t="shared" si="2"/>
        <v>0</v>
      </c>
      <c r="U8" s="25">
        <v>1</v>
      </c>
      <c r="V8" s="1"/>
      <c r="W8" s="1"/>
      <c r="X8" s="3"/>
      <c r="Y8" s="1"/>
    </row>
    <row r="9" spans="1:25" x14ac:dyDescent="0.25">
      <c r="A9" s="3">
        <v>30</v>
      </c>
      <c r="B9" s="1">
        <v>42.5</v>
      </c>
      <c r="C9" s="1">
        <v>10</v>
      </c>
      <c r="D9" s="3">
        <v>55</v>
      </c>
      <c r="E9" s="1">
        <v>0</v>
      </c>
      <c r="F9" s="7">
        <v>9.5</v>
      </c>
      <c r="G9" s="3">
        <v>7.8</v>
      </c>
      <c r="H9" s="1">
        <v>32.4</v>
      </c>
      <c r="I9" s="1">
        <v>31.9</v>
      </c>
      <c r="J9" s="3">
        <v>17.2</v>
      </c>
      <c r="K9" s="1">
        <v>20</v>
      </c>
      <c r="L9" s="1">
        <v>4.5</v>
      </c>
      <c r="M9" s="3">
        <v>12</v>
      </c>
      <c r="N9" s="1">
        <v>15</v>
      </c>
      <c r="O9" s="1">
        <v>9.3000000000000007</v>
      </c>
      <c r="P9" s="3">
        <v>1.4</v>
      </c>
      <c r="Q9" s="7">
        <v>3.5</v>
      </c>
      <c r="R9" s="25">
        <f t="shared" si="0"/>
        <v>147</v>
      </c>
      <c r="S9" s="25">
        <f t="shared" si="1"/>
        <v>155.00000000000003</v>
      </c>
      <c r="T9" s="25">
        <f t="shared" si="2"/>
        <v>-8.0000000000000284</v>
      </c>
      <c r="U9" s="25">
        <v>0</v>
      </c>
      <c r="V9" s="1"/>
      <c r="W9" s="1"/>
      <c r="X9" s="3"/>
      <c r="Y9" s="1"/>
    </row>
    <row r="10" spans="1:25" x14ac:dyDescent="0.25">
      <c r="A10" s="3">
        <v>50</v>
      </c>
      <c r="B10" s="1">
        <v>2.2000000000000002</v>
      </c>
      <c r="C10" s="1">
        <v>20</v>
      </c>
      <c r="D10" s="3">
        <v>70</v>
      </c>
      <c r="E10" s="1">
        <v>0</v>
      </c>
      <c r="F10" s="7">
        <v>0.8</v>
      </c>
      <c r="G10" s="3">
        <v>10</v>
      </c>
      <c r="H10" s="1">
        <v>34.5</v>
      </c>
      <c r="I10" s="1">
        <v>27.4</v>
      </c>
      <c r="J10" s="3">
        <v>16.5</v>
      </c>
      <c r="K10" s="1">
        <v>20</v>
      </c>
      <c r="L10" s="1">
        <v>6.8</v>
      </c>
      <c r="M10" s="3">
        <v>10</v>
      </c>
      <c r="N10" s="1">
        <v>13</v>
      </c>
      <c r="O10" s="1">
        <v>7.1</v>
      </c>
      <c r="P10" s="3">
        <v>1.1000000000000001</v>
      </c>
      <c r="Q10" s="7">
        <v>3.6</v>
      </c>
      <c r="R10" s="25">
        <f t="shared" si="0"/>
        <v>143</v>
      </c>
      <c r="S10" s="25">
        <f t="shared" si="1"/>
        <v>150</v>
      </c>
      <c r="T10" s="25">
        <f t="shared" si="2"/>
        <v>-7</v>
      </c>
      <c r="U10" s="25">
        <v>0</v>
      </c>
      <c r="V10" s="1"/>
      <c r="W10" s="1"/>
      <c r="X10" s="3"/>
      <c r="Y10" s="1"/>
    </row>
    <row r="11" spans="1:25" x14ac:dyDescent="0.25">
      <c r="A11" s="3">
        <v>5</v>
      </c>
      <c r="B11" s="1">
        <v>30</v>
      </c>
      <c r="C11" s="1">
        <v>20</v>
      </c>
      <c r="D11" s="3">
        <v>50</v>
      </c>
      <c r="E11" s="1">
        <v>10</v>
      </c>
      <c r="F11" s="7">
        <v>10</v>
      </c>
      <c r="G11" s="3">
        <v>10.3</v>
      </c>
      <c r="H11" s="1">
        <v>27.4</v>
      </c>
      <c r="I11" s="1">
        <v>23.7</v>
      </c>
      <c r="J11" s="3">
        <v>16.3</v>
      </c>
      <c r="K11" s="1">
        <v>25</v>
      </c>
      <c r="L11" s="1">
        <v>5.2</v>
      </c>
      <c r="M11" s="3">
        <v>15</v>
      </c>
      <c r="N11" s="1">
        <v>15</v>
      </c>
      <c r="O11" s="1">
        <v>6.7</v>
      </c>
      <c r="P11" s="3">
        <v>1.5</v>
      </c>
      <c r="Q11" s="7">
        <v>3.9</v>
      </c>
      <c r="R11" s="25">
        <f t="shared" si="0"/>
        <v>125</v>
      </c>
      <c r="S11" s="25">
        <f t="shared" si="1"/>
        <v>150.00000000000003</v>
      </c>
      <c r="T11" s="25">
        <f t="shared" si="2"/>
        <v>-25.000000000000028</v>
      </c>
      <c r="U11" s="25">
        <v>0</v>
      </c>
      <c r="V11" s="1"/>
      <c r="W11" s="1"/>
      <c r="X11" s="3"/>
      <c r="Y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Статистика по командам</vt:lpstr>
      <vt:lpstr>asd</vt:lpstr>
      <vt:lpstr>2016</vt:lpstr>
      <vt:lpstr>2016new</vt:lpstr>
      <vt:lpstr>2017</vt:lpstr>
      <vt:lpstr>2017new</vt:lpstr>
      <vt:lpstr>2018</vt:lpstr>
      <vt:lpstr>2018new</vt:lpstr>
      <vt:lpstr>2019</vt:lpstr>
      <vt:lpstr>2019new</vt:lpstr>
      <vt:lpstr>2020</vt:lpstr>
      <vt:lpstr>2020new</vt:lpstr>
      <vt:lpstr>2021</vt:lpstr>
      <vt:lpstr>2021new</vt:lpstr>
      <vt:lpstr>final</vt:lpstr>
      <vt:lpstr>finalnew</vt:lpstr>
      <vt:lpstr>swot-анализ</vt:lpstr>
      <vt:lpstr>слабые_сильные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2022-05-16T22:36:02Z</dcterms:modified>
</cp:coreProperties>
</file>