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geing\manuscripts\28.kob_otolithShapeA\GITHUB\"/>
    </mc:Choice>
  </mc:AlternateContent>
  <xr:revisionPtr revIDLastSave="0" documentId="13_ncr:1_{39EB4D9D-D712-4366-ACB2-F69C16DE980E}" xr6:coauthVersionLast="36" xr6:coauthVersionMax="36" xr10:uidLastSave="{00000000-0000-0000-0000-000000000000}"/>
  <bookViews>
    <workbookView xWindow="0" yWindow="0" windowWidth="23040" windowHeight="8772" xr2:uid="{064D22CE-27F9-4CFF-8C7A-F18E2CA03891}"/>
  </bookViews>
  <sheets>
    <sheet name="LDA&amp;SVM" sheetId="3" r:id="rId1"/>
    <sheet name="LD1&amp;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K11" i="3" s="1"/>
  <c r="J7" i="3"/>
  <c r="J12" i="3" s="1"/>
  <c r="I7" i="3"/>
  <c r="I12" i="3" s="1"/>
  <c r="L6" i="3"/>
  <c r="L5" i="3"/>
  <c r="L4" i="3"/>
  <c r="E33" i="2"/>
  <c r="E46" i="2"/>
  <c r="E26" i="2"/>
  <c r="E8" i="2"/>
  <c r="E14" i="2"/>
  <c r="E27" i="2"/>
  <c r="E18" i="2"/>
  <c r="E30" i="2"/>
  <c r="E41" i="2"/>
  <c r="E42" i="2"/>
  <c r="E20" i="2"/>
  <c r="E15" i="2"/>
  <c r="E16" i="2"/>
  <c r="E31" i="2"/>
  <c r="E37" i="2"/>
  <c r="E39" i="2"/>
  <c r="E21" i="2"/>
  <c r="E23" i="2"/>
  <c r="E44" i="2"/>
  <c r="E29" i="2"/>
  <c r="E17" i="2"/>
  <c r="E9" i="2"/>
  <c r="E19" i="2"/>
  <c r="E38" i="2"/>
  <c r="E25" i="2"/>
  <c r="E7" i="2"/>
  <c r="E32" i="2"/>
  <c r="E10" i="2"/>
  <c r="E13" i="2"/>
  <c r="E6" i="2"/>
  <c r="E24" i="2"/>
  <c r="E4" i="2"/>
  <c r="E12" i="2"/>
  <c r="E28" i="2"/>
  <c r="E22" i="2"/>
  <c r="E11" i="2"/>
  <c r="E5" i="2"/>
  <c r="E43" i="2"/>
  <c r="E45" i="2"/>
  <c r="E40" i="2"/>
  <c r="E36" i="2"/>
  <c r="E34" i="2"/>
  <c r="E35" i="2"/>
  <c r="I11" i="3" l="1"/>
  <c r="I13" i="3"/>
  <c r="J11" i="3"/>
  <c r="J13" i="3"/>
  <c r="M7" i="3"/>
  <c r="K12" i="3"/>
  <c r="K13" i="3"/>
  <c r="L7" i="3"/>
  <c r="I14" i="3"/>
  <c r="J14" i="3" l="1"/>
  <c r="K14" i="3"/>
  <c r="D22" i="3"/>
  <c r="D28" i="3" s="1"/>
  <c r="C22" i="3"/>
  <c r="C26" i="3" s="1"/>
  <c r="B22" i="3"/>
  <c r="B26" i="3" s="1"/>
  <c r="D26" i="3" l="1"/>
  <c r="D27" i="3"/>
  <c r="B27" i="3"/>
  <c r="E22" i="3"/>
  <c r="B28" i="3"/>
  <c r="B29" i="3" s="1"/>
  <c r="C28" i="3"/>
  <c r="C27" i="3"/>
  <c r="D7" i="3"/>
  <c r="C7" i="3"/>
  <c r="B7" i="3"/>
  <c r="C29" i="3" l="1"/>
  <c r="D29" i="3"/>
  <c r="C12" i="3"/>
  <c r="C13" i="3"/>
  <c r="C11" i="3"/>
  <c r="C14" i="3" s="1"/>
  <c r="B12" i="3"/>
  <c r="B13" i="3"/>
  <c r="B11" i="3"/>
  <c r="B14" i="3" s="1"/>
  <c r="D13" i="3"/>
  <c r="D12" i="3"/>
  <c r="D11" i="3"/>
  <c r="E7" i="3"/>
  <c r="D14" i="3" l="1"/>
</calcChain>
</file>

<file path=xl/sharedStrings.xml><?xml version="1.0" encoding="utf-8"?>
<sst xmlns="http://schemas.openxmlformats.org/spreadsheetml/2006/main" count="96" uniqueCount="63">
  <si>
    <t>Prediction</t>
  </si>
  <si>
    <t>A.coronus</t>
  </si>
  <si>
    <t>A.inodorus</t>
  </si>
  <si>
    <t>Hybrid</t>
  </si>
  <si>
    <t>Sum</t>
  </si>
  <si>
    <t>%</t>
  </si>
  <si>
    <t>#</t>
  </si>
  <si>
    <t>Accuracy</t>
  </si>
  <si>
    <t>(average)</t>
  </si>
  <si>
    <t>:</t>
  </si>
  <si>
    <t>Coefficients of linear discriminants:</t>
  </si>
  <si>
    <t>LD1</t>
  </si>
  <si>
    <t>LD2</t>
  </si>
  <si>
    <t>A2</t>
  </si>
  <si>
    <t>A6</t>
  </si>
  <si>
    <t>A8</t>
  </si>
  <si>
    <t>B6</t>
  </si>
  <si>
    <t>B7</t>
  </si>
  <si>
    <t>B9</t>
  </si>
  <si>
    <t>C15</t>
  </si>
  <si>
    <t>C17</t>
  </si>
  <si>
    <t>C3</t>
  </si>
  <si>
    <t>C5</t>
  </si>
  <si>
    <t>D1</t>
  </si>
  <si>
    <t>D10</t>
  </si>
  <si>
    <t>D12</t>
  </si>
  <si>
    <t>D14</t>
  </si>
  <si>
    <t>D16</t>
  </si>
  <si>
    <t>D2</t>
  </si>
  <si>
    <t>D5</t>
  </si>
  <si>
    <t>D6</t>
  </si>
  <si>
    <t>D7</t>
  </si>
  <si>
    <t>A12</t>
  </si>
  <si>
    <t>A13</t>
  </si>
  <si>
    <t>A15</t>
  </si>
  <si>
    <t>A16</t>
  </si>
  <si>
    <t>B12</t>
  </si>
  <si>
    <t>B16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</si>
  <si>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</si>
  <si>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</si>
  <si>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</si>
  <si>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</si>
  <si>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</si>
  <si>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</si>
  <si>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</si>
  <si>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</si>
  <si>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</si>
  <si>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D4</t>
  </si>
  <si>
    <t>D11</t>
  </si>
  <si>
    <t>D13</t>
  </si>
  <si>
    <t>D15</t>
  </si>
  <si>
    <t>D17</t>
  </si>
  <si>
    <t>circ</t>
  </si>
  <si>
    <t>OCD.OH</t>
  </si>
  <si>
    <t>round</t>
  </si>
  <si>
    <t>ellip</t>
  </si>
  <si>
    <t>SSVM - Complete</t>
  </si>
  <si>
    <t>Total</t>
  </si>
  <si>
    <t># Accuracy (average) : 0.9584</t>
  </si>
  <si>
    <t>Accuracy (average) : 0.977</t>
  </si>
  <si>
    <t>LD1Abs</t>
  </si>
  <si>
    <t>LDA - removing shape indices</t>
  </si>
  <si>
    <t>LDA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</si>
</sst>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BCA7-3FB7-4B6A-B7F1-FC286A724663}">
  <dimension ref="A1:M29"/>
  <sheetViews>
    <sheetView tabSelected="1" workbookViewId="0">
      <selection activeCell="I11" sqref="I11"/>
    </sheetView>
  </sheetViews>
  <sheetFormatPr defaultRowHeight="14.4" x14ac:dyDescent="0.3"/>
  <cols>
    <col min="1" max="1" width="10.21875" customWidth="1"/>
    <col min="8" max="8" width="10" customWidth="1"/>
    <col min="9" max="9" width="10.21875" customWidth="1"/>
    <col min="10" max="10" width="9.88671875" customWidth="1"/>
  </cols>
  <sheetData>
    <row r="1" spans="1:13" x14ac:dyDescent="0.3">
      <c r="A1" t="s">
        <v>62</v>
      </c>
      <c r="H1" t="s">
        <v>56</v>
      </c>
    </row>
    <row r="3" spans="1:13" x14ac:dyDescent="0.3">
      <c r="A3" s="1" t="s">
        <v>0</v>
      </c>
      <c r="B3" t="s">
        <v>1</v>
      </c>
      <c r="C3" t="s">
        <v>2</v>
      </c>
      <c r="D3" t="s">
        <v>3</v>
      </c>
      <c r="H3" s="5" t="s">
        <v>0</v>
      </c>
      <c r="I3" s="6" t="s">
        <v>1</v>
      </c>
      <c r="J3" s="6" t="s">
        <v>2</v>
      </c>
      <c r="K3" s="6" t="s">
        <v>3</v>
      </c>
      <c r="L3" s="6" t="s">
        <v>57</v>
      </c>
      <c r="M3" s="6"/>
    </row>
    <row r="4" spans="1:13" x14ac:dyDescent="0.3">
      <c r="A4" s="1" t="s">
        <v>1</v>
      </c>
      <c r="B4">
        <v>12.3</v>
      </c>
      <c r="C4">
        <v>1.8</v>
      </c>
      <c r="D4">
        <v>0.4</v>
      </c>
      <c r="H4" s="5" t="s">
        <v>1</v>
      </c>
      <c r="I4" s="6">
        <v>11.7</v>
      </c>
      <c r="J4" s="6">
        <v>1.4</v>
      </c>
      <c r="K4" s="6">
        <v>0.1</v>
      </c>
      <c r="L4" s="6">
        <f>SUM(I4:K4)</f>
        <v>13.2</v>
      </c>
      <c r="M4" s="6"/>
    </row>
    <row r="5" spans="1:13" x14ac:dyDescent="0.3">
      <c r="A5" s="1" t="s">
        <v>2</v>
      </c>
      <c r="B5">
        <v>0.8</v>
      </c>
      <c r="C5">
        <v>78.400000000000006</v>
      </c>
      <c r="D5">
        <v>2.8</v>
      </c>
      <c r="H5" s="5" t="s">
        <v>2</v>
      </c>
      <c r="I5" s="6">
        <v>1.7</v>
      </c>
      <c r="J5" s="6">
        <v>81.599999999999994</v>
      </c>
      <c r="K5" s="6">
        <v>3.6</v>
      </c>
      <c r="L5" s="6">
        <f>SUM(I5:K5)</f>
        <v>86.899999999999991</v>
      </c>
      <c r="M5" s="6"/>
    </row>
    <row r="6" spans="1:13" x14ac:dyDescent="0.3">
      <c r="A6" s="1" t="s">
        <v>3</v>
      </c>
      <c r="B6">
        <v>0.2</v>
      </c>
      <c r="C6">
        <v>2.7</v>
      </c>
      <c r="D6">
        <v>0.5</v>
      </c>
      <c r="H6" s="5" t="s">
        <v>3</v>
      </c>
      <c r="I6" s="6">
        <v>0</v>
      </c>
      <c r="J6" s="6">
        <v>0</v>
      </c>
      <c r="K6" s="6">
        <v>0</v>
      </c>
      <c r="L6" s="6">
        <f>SUM(I6:K6)</f>
        <v>0</v>
      </c>
      <c r="M6" s="6"/>
    </row>
    <row r="7" spans="1:13" x14ac:dyDescent="0.3">
      <c r="A7" s="1" t="s">
        <v>4</v>
      </c>
      <c r="B7">
        <f>SUM(B4:B6)</f>
        <v>13.3</v>
      </c>
      <c r="C7">
        <f>SUM(C4:C6)</f>
        <v>82.9</v>
      </c>
      <c r="D7">
        <f>SUM(D4:D6)</f>
        <v>3.6999999999999997</v>
      </c>
      <c r="E7">
        <f>SUM(B7:D7)</f>
        <v>99.9</v>
      </c>
      <c r="H7" s="5" t="s">
        <v>4</v>
      </c>
      <c r="I7" s="6">
        <f>SUM(I4:I6)</f>
        <v>13.399999999999999</v>
      </c>
      <c r="J7" s="6">
        <f>SUM(J4:J6)</f>
        <v>83</v>
      </c>
      <c r="K7" s="6">
        <f>SUM(K4:K6)</f>
        <v>3.7</v>
      </c>
      <c r="L7" s="6">
        <f>SUM(I7:K7)</f>
        <v>100.10000000000001</v>
      </c>
      <c r="M7" s="6">
        <f>SUM(L4:L6)</f>
        <v>100.1</v>
      </c>
    </row>
    <row r="8" spans="1:13" x14ac:dyDescent="0.3">
      <c r="A8" t="s">
        <v>6</v>
      </c>
      <c r="B8" t="s">
        <v>7</v>
      </c>
      <c r="C8" t="s">
        <v>8</v>
      </c>
      <c r="D8" t="s">
        <v>9</v>
      </c>
      <c r="E8">
        <v>0.91200000000000003</v>
      </c>
      <c r="H8" s="1" t="s">
        <v>59</v>
      </c>
      <c r="I8" s="6"/>
      <c r="J8" s="6"/>
      <c r="K8" s="6"/>
      <c r="L8" s="6"/>
      <c r="M8" s="6"/>
    </row>
    <row r="10" spans="1:13" x14ac:dyDescent="0.3">
      <c r="A10" s="1" t="s">
        <v>5</v>
      </c>
      <c r="H10" s="1" t="s">
        <v>5</v>
      </c>
    </row>
    <row r="11" spans="1:13" x14ac:dyDescent="0.3">
      <c r="A11" s="1" t="s">
        <v>1</v>
      </c>
      <c r="B11" s="2">
        <f>B4/B$7*100</f>
        <v>92.481203007518801</v>
      </c>
      <c r="C11" s="2">
        <f t="shared" ref="C11:D11" si="0">C4/C$7*100</f>
        <v>2.1712907117008444</v>
      </c>
      <c r="D11" s="2">
        <f t="shared" si="0"/>
        <v>10.810810810810812</v>
      </c>
      <c r="H11" s="1" t="s">
        <v>1</v>
      </c>
      <c r="I11" s="2">
        <f>I4/I$7*100</f>
        <v>87.313432835820905</v>
      </c>
      <c r="J11" s="2">
        <f t="shared" ref="J11:K11" si="1">J4/J$7*100</f>
        <v>1.6867469879518073</v>
      </c>
      <c r="K11" s="2">
        <f t="shared" si="1"/>
        <v>2.7027027027027026</v>
      </c>
    </row>
    <row r="12" spans="1:13" x14ac:dyDescent="0.3">
      <c r="A12" s="1" t="s">
        <v>2</v>
      </c>
      <c r="B12" s="2">
        <f t="shared" ref="B12:C12" si="2">B5/B$7*100</f>
        <v>6.0150375939849621</v>
      </c>
      <c r="C12" s="2">
        <f t="shared" si="2"/>
        <v>94.571773220747886</v>
      </c>
      <c r="D12" s="2">
        <f>D5/D$7*100</f>
        <v>75.675675675675677</v>
      </c>
      <c r="H12" s="1" t="s">
        <v>2</v>
      </c>
      <c r="I12" s="2">
        <f t="shared" ref="I12:K13" si="3">I5/I$7*100</f>
        <v>12.686567164179104</v>
      </c>
      <c r="J12" s="2">
        <f t="shared" si="3"/>
        <v>98.313253012048179</v>
      </c>
      <c r="K12" s="2">
        <f t="shared" si="3"/>
        <v>97.297297297297291</v>
      </c>
    </row>
    <row r="13" spans="1:13" x14ac:dyDescent="0.3">
      <c r="A13" s="1" t="s">
        <v>3</v>
      </c>
      <c r="B13" s="2">
        <f t="shared" ref="B13:C13" si="4">B6/B$7*100</f>
        <v>1.5037593984962405</v>
      </c>
      <c r="C13" s="2">
        <f t="shared" si="4"/>
        <v>3.2569360675512664</v>
      </c>
      <c r="D13" s="2">
        <f>D6/D$7*100</f>
        <v>13.513513513513514</v>
      </c>
      <c r="H13" s="1" t="s">
        <v>3</v>
      </c>
      <c r="I13" s="2">
        <f t="shared" si="3"/>
        <v>0</v>
      </c>
      <c r="J13" s="2">
        <f t="shared" si="3"/>
        <v>0</v>
      </c>
      <c r="K13" s="2">
        <f t="shared" si="3"/>
        <v>0</v>
      </c>
    </row>
    <row r="14" spans="1:13" x14ac:dyDescent="0.3">
      <c r="A14" s="1" t="s">
        <v>4</v>
      </c>
      <c r="B14" s="2">
        <f t="shared" ref="B14" si="5">SUM(B11:B13)</f>
        <v>100</v>
      </c>
      <c r="C14" s="2">
        <f t="shared" ref="C14" si="6">SUM(C11:C13)</f>
        <v>100</v>
      </c>
      <c r="D14" s="2">
        <f t="shared" ref="D14" si="7">SUM(D11:D13)</f>
        <v>100</v>
      </c>
      <c r="H14" s="1" t="s">
        <v>4</v>
      </c>
      <c r="I14" s="2">
        <f t="shared" ref="I14:K14" si="8">SUM(I11:I13)</f>
        <v>100.00000000000001</v>
      </c>
      <c r="J14" s="2">
        <f t="shared" si="8"/>
        <v>99.999999999999986</v>
      </c>
      <c r="K14" s="2">
        <f t="shared" si="8"/>
        <v>100</v>
      </c>
    </row>
    <row r="15" spans="1:13" x14ac:dyDescent="0.3">
      <c r="H15" s="1"/>
    </row>
    <row r="16" spans="1:13" s="4" customFormat="1" x14ac:dyDescent="0.3">
      <c r="A16" s="4" t="s">
        <v>61</v>
      </c>
    </row>
    <row r="18" spans="1:13" x14ac:dyDescent="0.3">
      <c r="A18" s="5" t="s">
        <v>0</v>
      </c>
      <c r="B18" s="6" t="s">
        <v>1</v>
      </c>
      <c r="C18" s="6" t="s">
        <v>2</v>
      </c>
      <c r="D18" s="6" t="s">
        <v>3</v>
      </c>
      <c r="E18" s="6"/>
      <c r="F18" s="6"/>
      <c r="G18" s="6"/>
      <c r="H18" s="5"/>
      <c r="I18" s="6"/>
      <c r="J18" s="6"/>
      <c r="K18" s="6"/>
      <c r="L18" s="6"/>
      <c r="M18" s="6"/>
    </row>
    <row r="19" spans="1:13" x14ac:dyDescent="0.3">
      <c r="A19" s="5" t="s">
        <v>1</v>
      </c>
      <c r="B19" s="6">
        <v>12.4</v>
      </c>
      <c r="C19" s="6">
        <v>1.4</v>
      </c>
      <c r="D19" s="6">
        <v>0.1</v>
      </c>
      <c r="E19" s="6"/>
      <c r="F19" s="6"/>
      <c r="G19" s="6"/>
      <c r="H19" s="5"/>
      <c r="I19" s="6"/>
      <c r="J19" s="6"/>
      <c r="K19" s="6"/>
      <c r="L19" s="6"/>
      <c r="M19" s="6"/>
    </row>
    <row r="20" spans="1:13" x14ac:dyDescent="0.3">
      <c r="A20" s="5" t="s">
        <v>2</v>
      </c>
      <c r="B20" s="6">
        <v>0.9</v>
      </c>
      <c r="C20" s="6">
        <v>81.599999999999994</v>
      </c>
      <c r="D20" s="6">
        <v>3.6</v>
      </c>
      <c r="E20" s="6"/>
      <c r="F20" s="6"/>
      <c r="G20" s="6"/>
      <c r="H20" s="5"/>
      <c r="I20" s="6"/>
      <c r="J20" s="6"/>
      <c r="K20" s="6"/>
      <c r="L20" s="6"/>
      <c r="M20" s="6"/>
    </row>
    <row r="21" spans="1:13" x14ac:dyDescent="0.3">
      <c r="A21" s="5" t="s">
        <v>3</v>
      </c>
      <c r="B21" s="6">
        <v>0</v>
      </c>
      <c r="C21" s="6">
        <v>0</v>
      </c>
      <c r="D21" s="6">
        <v>0</v>
      </c>
      <c r="E21" s="6"/>
      <c r="F21" s="6"/>
      <c r="G21" s="6"/>
      <c r="H21" s="5"/>
      <c r="I21" s="6"/>
      <c r="J21" s="6"/>
      <c r="K21" s="6"/>
      <c r="L21" s="6"/>
      <c r="M21" s="6"/>
    </row>
    <row r="22" spans="1:13" x14ac:dyDescent="0.3">
      <c r="A22" s="5" t="s">
        <v>4</v>
      </c>
      <c r="B22" s="6">
        <f>SUM(B19:B21)</f>
        <v>13.3</v>
      </c>
      <c r="C22" s="6">
        <f>SUM(C19:C21)</f>
        <v>83</v>
      </c>
      <c r="D22" s="6">
        <f>SUM(D19:D21)</f>
        <v>3.7</v>
      </c>
      <c r="E22" s="6">
        <f>SUM(B22:D22)</f>
        <v>100</v>
      </c>
      <c r="F22" s="6"/>
      <c r="G22" s="6"/>
      <c r="H22" s="5"/>
      <c r="I22" s="6"/>
      <c r="J22" s="6"/>
      <c r="K22" s="6"/>
      <c r="L22" s="6"/>
      <c r="M22" s="6"/>
    </row>
    <row r="23" spans="1:13" x14ac:dyDescent="0.3">
      <c r="A23" s="6" t="s">
        <v>58</v>
      </c>
      <c r="B23" s="6"/>
      <c r="C23" s="6"/>
      <c r="D23" s="6"/>
      <c r="E23" s="6"/>
      <c r="F23" s="6"/>
      <c r="G23" s="6"/>
      <c r="H23" s="1"/>
      <c r="I23" s="6"/>
      <c r="J23" s="6"/>
      <c r="K23" s="6"/>
      <c r="L23" s="6"/>
      <c r="M23" s="6"/>
    </row>
    <row r="25" spans="1:13" x14ac:dyDescent="0.3">
      <c r="A25" s="1" t="s">
        <v>5</v>
      </c>
      <c r="H25" s="1"/>
    </row>
    <row r="26" spans="1:13" x14ac:dyDescent="0.3">
      <c r="A26" s="1" t="s">
        <v>1</v>
      </c>
      <c r="B26" s="2">
        <f>B19/B$22*100</f>
        <v>93.233082706766908</v>
      </c>
      <c r="C26" s="2">
        <f t="shared" ref="C26:D26" si="9">C19/C$22*100</f>
        <v>1.6867469879518073</v>
      </c>
      <c r="D26" s="2">
        <f t="shared" si="9"/>
        <v>2.7027027027027026</v>
      </c>
      <c r="H26" s="1"/>
      <c r="I26" s="2"/>
      <c r="J26" s="2"/>
      <c r="K26" s="2"/>
    </row>
    <row r="27" spans="1:13" x14ac:dyDescent="0.3">
      <c r="A27" s="1" t="s">
        <v>2</v>
      </c>
      <c r="B27" s="2">
        <f t="shared" ref="B27:D27" si="10">B20/B$22*100</f>
        <v>6.7669172932330826</v>
      </c>
      <c r="C27" s="2">
        <f t="shared" si="10"/>
        <v>98.313253012048179</v>
      </c>
      <c r="D27" s="2">
        <f t="shared" si="10"/>
        <v>97.297297297297291</v>
      </c>
      <c r="H27" s="1"/>
      <c r="I27" s="2"/>
      <c r="J27" s="2"/>
      <c r="K27" s="2"/>
    </row>
    <row r="28" spans="1:13" x14ac:dyDescent="0.3">
      <c r="A28" s="1" t="s">
        <v>3</v>
      </c>
      <c r="B28" s="2">
        <f t="shared" ref="B28:D28" si="11">B21/B$22*100</f>
        <v>0</v>
      </c>
      <c r="C28" s="2">
        <f t="shared" si="11"/>
        <v>0</v>
      </c>
      <c r="D28" s="2">
        <f t="shared" si="11"/>
        <v>0</v>
      </c>
      <c r="H28" s="1"/>
      <c r="I28" s="2"/>
      <c r="J28" s="2"/>
      <c r="K28" s="2"/>
    </row>
    <row r="29" spans="1:13" x14ac:dyDescent="0.3">
      <c r="A29" s="1" t="s">
        <v>4</v>
      </c>
      <c r="B29" s="2">
        <f t="shared" ref="B29" si="12">SUM(B26:B28)</f>
        <v>99.999999999999986</v>
      </c>
      <c r="C29" s="2">
        <f t="shared" ref="C29" si="13">SUM(C26:C28)</f>
        <v>99.999999999999986</v>
      </c>
      <c r="D29" s="2">
        <f t="shared" ref="D29" si="14">SUM(D26:D28)</f>
        <v>100</v>
      </c>
      <c r="H29" s="1"/>
      <c r="I29" s="2"/>
      <c r="J29" s="2"/>
      <c r="K2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A8D4-BDFE-49CA-955C-F84AB6ED1BA1}">
  <dimension ref="B2:E47"/>
  <sheetViews>
    <sheetView topLeftCell="A34" workbookViewId="0">
      <selection activeCell="B4" sqref="B4:D46"/>
    </sheetView>
  </sheetViews>
  <sheetFormatPr defaultRowHeight="14.4" x14ac:dyDescent="0.3"/>
  <cols>
    <col min="3" max="4" width="10.21875" bestFit="1" customWidth="1"/>
  </cols>
  <sheetData>
    <row r="2" spans="2:5" x14ac:dyDescent="0.3">
      <c r="B2" t="s">
        <v>10</v>
      </c>
    </row>
    <row r="3" spans="2:5" x14ac:dyDescent="0.3">
      <c r="C3" t="s">
        <v>11</v>
      </c>
      <c r="D3" t="s">
        <v>12</v>
      </c>
      <c r="E3" t="s">
        <v>60</v>
      </c>
    </row>
    <row r="4" spans="2:5" x14ac:dyDescent="0.3">
      <c r="B4" t="s">
        <v>45</v>
      </c>
      <c r="C4">
        <v>313.20702640000002</v>
      </c>
      <c r="D4">
        <v>85.363052400000001</v>
      </c>
      <c r="E4">
        <f>ABS(C4)</f>
        <v>313.20702640000002</v>
      </c>
    </row>
    <row r="5" spans="2:5" x14ac:dyDescent="0.3">
      <c r="B5" t="s">
        <v>50</v>
      </c>
      <c r="C5">
        <v>-267.58244009999999</v>
      </c>
      <c r="D5">
        <v>-168.73640470000001</v>
      </c>
      <c r="E5">
        <f>ABS(C5)</f>
        <v>267.58244009999999</v>
      </c>
    </row>
    <row r="6" spans="2:5" x14ac:dyDescent="0.3">
      <c r="B6" t="s">
        <v>43</v>
      </c>
      <c r="C6">
        <v>252.70183710000001</v>
      </c>
      <c r="D6">
        <v>505.94595040000002</v>
      </c>
      <c r="E6">
        <f>ABS(C6)</f>
        <v>252.70183710000001</v>
      </c>
    </row>
    <row r="7" spans="2:5" x14ac:dyDescent="0.3">
      <c r="B7" t="s">
        <v>39</v>
      </c>
      <c r="C7">
        <v>216.67596030000001</v>
      </c>
      <c r="D7">
        <v>-113.8673929</v>
      </c>
      <c r="E7">
        <f>ABS(C7)</f>
        <v>216.67596030000001</v>
      </c>
    </row>
    <row r="8" spans="2:5" x14ac:dyDescent="0.3">
      <c r="B8" t="s">
        <v>17</v>
      </c>
      <c r="C8">
        <v>-198.80208329999999</v>
      </c>
      <c r="D8">
        <v>-108.0722947</v>
      </c>
      <c r="E8">
        <f>ABS(C8)</f>
        <v>198.80208329999999</v>
      </c>
    </row>
    <row r="9" spans="2:5" x14ac:dyDescent="0.3">
      <c r="B9" t="s">
        <v>35</v>
      </c>
      <c r="C9">
        <v>-192.5532259</v>
      </c>
      <c r="D9">
        <v>-111.69542130000001</v>
      </c>
      <c r="E9">
        <f>ABS(C9)</f>
        <v>192.5532259</v>
      </c>
    </row>
    <row r="10" spans="2:5" x14ac:dyDescent="0.3">
      <c r="B10" t="s">
        <v>41</v>
      </c>
      <c r="C10">
        <v>189.0252146</v>
      </c>
      <c r="D10">
        <v>-8.7294661999999992</v>
      </c>
      <c r="E10">
        <f>ABS(C10)</f>
        <v>189.0252146</v>
      </c>
    </row>
    <row r="11" spans="2:5" x14ac:dyDescent="0.3">
      <c r="B11" t="s">
        <v>49</v>
      </c>
      <c r="C11">
        <v>-177.710723</v>
      </c>
      <c r="D11">
        <v>-52.314894500000001</v>
      </c>
      <c r="E11">
        <f>ABS(C11)</f>
        <v>177.710723</v>
      </c>
    </row>
    <row r="12" spans="2:5" x14ac:dyDescent="0.3">
      <c r="B12" t="s">
        <v>46</v>
      </c>
      <c r="C12">
        <v>-174.10635379999999</v>
      </c>
      <c r="D12">
        <v>49.379364699999996</v>
      </c>
      <c r="E12">
        <f>ABS(C12)</f>
        <v>174.10635379999999</v>
      </c>
    </row>
    <row r="13" spans="2:5" x14ac:dyDescent="0.3">
      <c r="B13" t="s">
        <v>42</v>
      </c>
      <c r="C13">
        <v>171.49215810000001</v>
      </c>
      <c r="D13">
        <v>-186.38282219999999</v>
      </c>
      <c r="E13">
        <f>ABS(C13)</f>
        <v>171.49215810000001</v>
      </c>
    </row>
    <row r="14" spans="2:5" x14ac:dyDescent="0.3">
      <c r="B14" t="s">
        <v>18</v>
      </c>
      <c r="C14">
        <v>154.7462424</v>
      </c>
      <c r="D14">
        <v>-387.1085435</v>
      </c>
      <c r="E14">
        <f>ABS(C14)</f>
        <v>154.7462424</v>
      </c>
    </row>
    <row r="15" spans="2:5" x14ac:dyDescent="0.3">
      <c r="B15" t="s">
        <v>25</v>
      </c>
      <c r="C15">
        <v>-141.78200770000001</v>
      </c>
      <c r="D15">
        <v>272.64290920000002</v>
      </c>
      <c r="E15">
        <f>ABS(C15)</f>
        <v>141.78200770000001</v>
      </c>
    </row>
    <row r="16" spans="2:5" x14ac:dyDescent="0.3">
      <c r="B16" t="s">
        <v>26</v>
      </c>
      <c r="C16">
        <v>-113.78133819999999</v>
      </c>
      <c r="D16">
        <v>-25.719940900000001</v>
      </c>
      <c r="E16">
        <f>ABS(C16)</f>
        <v>113.78133819999999</v>
      </c>
    </row>
    <row r="17" spans="2:5" x14ac:dyDescent="0.3">
      <c r="B17" t="s">
        <v>34</v>
      </c>
      <c r="C17">
        <v>108.94207919999999</v>
      </c>
      <c r="D17">
        <v>-412.06794669999999</v>
      </c>
      <c r="E17">
        <f>ABS(C17)</f>
        <v>108.94207919999999</v>
      </c>
    </row>
    <row r="18" spans="2:5" x14ac:dyDescent="0.3">
      <c r="B18" t="s">
        <v>20</v>
      </c>
      <c r="C18">
        <v>-103.5026196</v>
      </c>
      <c r="D18">
        <v>238.09984040000001</v>
      </c>
      <c r="E18">
        <f>ABS(C18)</f>
        <v>103.5026196</v>
      </c>
    </row>
    <row r="19" spans="2:5" x14ac:dyDescent="0.3">
      <c r="B19" t="s">
        <v>36</v>
      </c>
      <c r="C19">
        <v>-101.7373063</v>
      </c>
      <c r="D19">
        <v>-715.97240269999998</v>
      </c>
      <c r="E19">
        <f>ABS(C19)</f>
        <v>101.7373063</v>
      </c>
    </row>
    <row r="20" spans="2:5" x14ac:dyDescent="0.3">
      <c r="B20" t="s">
        <v>24</v>
      </c>
      <c r="C20">
        <v>-99.3394926</v>
      </c>
      <c r="D20">
        <v>355.34451230000002</v>
      </c>
      <c r="E20">
        <f>ABS(C20)</f>
        <v>99.3394926</v>
      </c>
    </row>
    <row r="21" spans="2:5" x14ac:dyDescent="0.3">
      <c r="B21" t="s">
        <v>30</v>
      </c>
      <c r="C21">
        <v>97.687226499999994</v>
      </c>
      <c r="D21">
        <v>-179.75654130000001</v>
      </c>
      <c r="E21">
        <f>ABS(C21)</f>
        <v>97.687226499999994</v>
      </c>
    </row>
    <row r="22" spans="2:5" x14ac:dyDescent="0.3">
      <c r="B22" t="s">
        <v>48</v>
      </c>
      <c r="C22">
        <v>-96.189458599999995</v>
      </c>
      <c r="D22">
        <v>135.9405137</v>
      </c>
      <c r="E22">
        <f>ABS(C22)</f>
        <v>96.189458599999995</v>
      </c>
    </row>
    <row r="23" spans="2:5" x14ac:dyDescent="0.3">
      <c r="B23" t="s">
        <v>31</v>
      </c>
      <c r="C23">
        <v>77.149180000000001</v>
      </c>
      <c r="D23">
        <v>-55.674855600000001</v>
      </c>
      <c r="E23">
        <f>ABS(C23)</f>
        <v>77.149180000000001</v>
      </c>
    </row>
    <row r="24" spans="2:5" x14ac:dyDescent="0.3">
      <c r="B24" t="s">
        <v>44</v>
      </c>
      <c r="C24">
        <v>70.000132300000004</v>
      </c>
      <c r="D24">
        <v>-0.84518420000000005</v>
      </c>
      <c r="E24">
        <f>ABS(C24)</f>
        <v>70.000132300000004</v>
      </c>
    </row>
    <row r="25" spans="2:5" x14ac:dyDescent="0.3">
      <c r="B25" t="s">
        <v>38</v>
      </c>
      <c r="C25">
        <v>69.068666899999997</v>
      </c>
      <c r="D25">
        <v>39.172605799999999</v>
      </c>
      <c r="E25">
        <f>ABS(C25)</f>
        <v>69.068666899999997</v>
      </c>
    </row>
    <row r="26" spans="2:5" x14ac:dyDescent="0.3">
      <c r="B26" t="s">
        <v>16</v>
      </c>
      <c r="C26">
        <v>67.246510700000002</v>
      </c>
      <c r="D26">
        <v>292.64036449999998</v>
      </c>
      <c r="E26">
        <f>ABS(C26)</f>
        <v>67.246510700000002</v>
      </c>
    </row>
    <row r="27" spans="2:5" x14ac:dyDescent="0.3">
      <c r="B27" t="s">
        <v>19</v>
      </c>
      <c r="C27">
        <v>58.252817499999999</v>
      </c>
      <c r="D27">
        <v>192.9463045</v>
      </c>
      <c r="E27">
        <f>ABS(C27)</f>
        <v>58.252817499999999</v>
      </c>
    </row>
    <row r="28" spans="2:5" x14ac:dyDescent="0.3">
      <c r="B28" t="s">
        <v>47</v>
      </c>
      <c r="C28">
        <v>54.9577727</v>
      </c>
      <c r="D28">
        <v>-101.1988338</v>
      </c>
      <c r="E28">
        <f>ABS(C28)</f>
        <v>54.9577727</v>
      </c>
    </row>
    <row r="29" spans="2:5" x14ac:dyDescent="0.3">
      <c r="B29" t="s">
        <v>33</v>
      </c>
      <c r="C29">
        <v>-53.7925343</v>
      </c>
      <c r="D29">
        <v>-77.160106200000001</v>
      </c>
      <c r="E29">
        <f>ABS(C29)</f>
        <v>53.7925343</v>
      </c>
    </row>
    <row r="30" spans="2:5" x14ac:dyDescent="0.3">
      <c r="B30" t="s">
        <v>21</v>
      </c>
      <c r="C30">
        <v>-53.301603700000001</v>
      </c>
      <c r="D30">
        <v>-24.737276300000001</v>
      </c>
      <c r="E30">
        <f>ABS(C30)</f>
        <v>53.301603700000001</v>
      </c>
    </row>
    <row r="31" spans="2:5" x14ac:dyDescent="0.3">
      <c r="B31" t="s">
        <v>27</v>
      </c>
      <c r="C31">
        <v>-36.500385600000001</v>
      </c>
      <c r="D31">
        <v>-32.788130199999998</v>
      </c>
      <c r="E31">
        <f>ABS(C31)</f>
        <v>36.500385600000001</v>
      </c>
    </row>
    <row r="32" spans="2:5" x14ac:dyDescent="0.3">
      <c r="B32" t="s">
        <v>40</v>
      </c>
      <c r="C32">
        <v>29.525440100000001</v>
      </c>
      <c r="D32">
        <v>-132.2448402</v>
      </c>
      <c r="E32">
        <f>ABS(C32)</f>
        <v>29.525440100000001</v>
      </c>
    </row>
    <row r="33" spans="2:5" x14ac:dyDescent="0.3">
      <c r="B33" t="s">
        <v>14</v>
      </c>
      <c r="C33">
        <v>-27.1066957</v>
      </c>
      <c r="D33">
        <v>59.280985899999997</v>
      </c>
      <c r="E33">
        <f>ABS(C33)</f>
        <v>27.1066957</v>
      </c>
    </row>
    <row r="34" spans="2:5" x14ac:dyDescent="0.3">
      <c r="B34" t="s">
        <v>55</v>
      </c>
      <c r="C34">
        <v>-22.0049338</v>
      </c>
      <c r="D34">
        <v>-4.5767815000000001</v>
      </c>
      <c r="E34">
        <f>ABS(C34)</f>
        <v>22.0049338</v>
      </c>
    </row>
    <row r="35" spans="2:5" x14ac:dyDescent="0.3">
      <c r="B35" t="s">
        <v>13</v>
      </c>
      <c r="C35">
        <v>19.969894499999999</v>
      </c>
      <c r="D35">
        <v>-83.223944799999998</v>
      </c>
      <c r="E35">
        <f>ABS(C35)</f>
        <v>19.969894499999999</v>
      </c>
    </row>
    <row r="36" spans="2:5" x14ac:dyDescent="0.3">
      <c r="B36" t="s">
        <v>54</v>
      </c>
      <c r="C36">
        <v>-19.592231900000002</v>
      </c>
      <c r="D36">
        <v>-42.000157799999997</v>
      </c>
      <c r="E36">
        <f>ABS(C36)</f>
        <v>19.592231900000002</v>
      </c>
    </row>
    <row r="37" spans="2:5" x14ac:dyDescent="0.3">
      <c r="B37" t="s">
        <v>28</v>
      </c>
      <c r="C37">
        <v>-17.580257</v>
      </c>
      <c r="D37">
        <v>22.561467799999999</v>
      </c>
      <c r="E37">
        <f>ABS(C37)</f>
        <v>17.580257</v>
      </c>
    </row>
    <row r="38" spans="2:5" x14ac:dyDescent="0.3">
      <c r="B38" t="s">
        <v>37</v>
      </c>
      <c r="C38">
        <v>-16.293706700000001</v>
      </c>
      <c r="D38">
        <v>75.753289800000005</v>
      </c>
      <c r="E38">
        <f>ABS(C38)</f>
        <v>16.293706700000001</v>
      </c>
    </row>
    <row r="39" spans="2:5" x14ac:dyDescent="0.3">
      <c r="B39" t="s">
        <v>29</v>
      </c>
      <c r="C39">
        <v>11.749716899999999</v>
      </c>
      <c r="D39">
        <v>-110.48721949999999</v>
      </c>
      <c r="E39">
        <f>ABS(C39)</f>
        <v>11.749716899999999</v>
      </c>
    </row>
    <row r="40" spans="2:5" x14ac:dyDescent="0.3">
      <c r="B40" t="s">
        <v>53</v>
      </c>
      <c r="C40">
        <v>7.9085200999999996</v>
      </c>
      <c r="D40">
        <v>-2.4075318999999999</v>
      </c>
      <c r="E40">
        <f>ABS(C40)</f>
        <v>7.9085200999999996</v>
      </c>
    </row>
    <row r="41" spans="2:5" x14ac:dyDescent="0.3">
      <c r="B41" t="s">
        <v>22</v>
      </c>
      <c r="C41">
        <v>-6.2541000000000002</v>
      </c>
      <c r="D41">
        <v>-93.940973600000007</v>
      </c>
      <c r="E41">
        <f>ABS(C41)</f>
        <v>6.2541000000000002</v>
      </c>
    </row>
    <row r="42" spans="2:5" x14ac:dyDescent="0.3">
      <c r="B42" t="s">
        <v>23</v>
      </c>
      <c r="C42">
        <v>-2.6215548000000002</v>
      </c>
      <c r="D42">
        <v>-37.268726399999998</v>
      </c>
      <c r="E42">
        <f>ABS(C42)</f>
        <v>2.6215548000000002</v>
      </c>
    </row>
    <row r="43" spans="2:5" x14ac:dyDescent="0.3">
      <c r="B43" t="s">
        <v>51</v>
      </c>
      <c r="C43">
        <v>-0.82056229999999997</v>
      </c>
      <c r="D43">
        <v>-375.16506290000001</v>
      </c>
      <c r="E43">
        <f>ABS(C43)</f>
        <v>0.82056229999999997</v>
      </c>
    </row>
    <row r="44" spans="2:5" x14ac:dyDescent="0.3">
      <c r="B44" t="s">
        <v>32</v>
      </c>
      <c r="C44">
        <v>-0.66974199999999995</v>
      </c>
      <c r="D44">
        <v>-221.86149330000001</v>
      </c>
      <c r="E44">
        <f>ABS(C44)</f>
        <v>0.66974199999999995</v>
      </c>
    </row>
    <row r="45" spans="2:5" x14ac:dyDescent="0.3">
      <c r="B45" t="s">
        <v>52</v>
      </c>
      <c r="C45">
        <v>0.55181150000000001</v>
      </c>
      <c r="D45">
        <v>-0.97718130000000003</v>
      </c>
      <c r="E45">
        <f>ABS(C45)</f>
        <v>0.55181150000000001</v>
      </c>
    </row>
    <row r="46" spans="2:5" x14ac:dyDescent="0.3">
      <c r="B46" t="s">
        <v>15</v>
      </c>
      <c r="C46">
        <v>-0.27914529999999999</v>
      </c>
      <c r="D46">
        <v>576.73152340000001</v>
      </c>
      <c r="E46">
        <f>ABS(C46)</f>
        <v>0.27914529999999999</v>
      </c>
    </row>
    <row r="47" spans="2:5" x14ac:dyDescent="0.3">
      <c r="C47" s="3"/>
      <c r="D47" s="3"/>
    </row>
  </sheetData>
  <sortState ref="B4:E46">
    <sortCondition descending="1" ref="E4:E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LDA&amp;SVM</vt:lpstr>
      <vt:lpstr>LD1&amp;2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Wilhelm</dc:creator>
  <cp:lastModifiedBy>Margit Wilhelm</cp:lastModifiedBy>
  <dcterms:created xsi:type="dcterms:W3CDTF">2024-08-05T14:28:20Z</dcterms:created>
  <dcterms:modified xsi:type="dcterms:W3CDTF">2024-09-02T10:46:19Z</dcterms:modified>
</cp:coreProperties>
</file>