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2fd555716d4621/Schule/Schule/Medien/Moodle/Vorlagen/Datenbank/Datenbank-Generator/"/>
    </mc:Choice>
  </mc:AlternateContent>
  <xr:revisionPtr revIDLastSave="644" documentId="13_ncr:1_{7DEECC36-6B18-4B7F-96A7-5897EB976A4F}" xr6:coauthVersionLast="47" xr6:coauthVersionMax="47" xr10:uidLastSave="{A03A915C-A3BF-40F7-B552-FD9FD9A27892}"/>
  <bookViews>
    <workbookView xWindow="32811" yWindow="-103" windowWidth="33120" windowHeight="18120" xr2:uid="{B7FF9584-A0C9-4520-8363-27EB39F90318}"/>
  </bookViews>
  <sheets>
    <sheet name="Settings" sheetId="2" r:id="rId1"/>
    <sheet name="Fields" sheetId="1" r:id="rId2"/>
    <sheet name="Templa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3" l="1"/>
  <c r="C6" i="3"/>
  <c r="C7" i="3" s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3" i="3"/>
  <c r="C4" i="3"/>
  <c r="C15" i="3"/>
  <c r="C11" i="3"/>
  <c r="C8" i="3"/>
  <c r="B18" i="3"/>
  <c r="B16" i="3"/>
  <c r="B15" i="3"/>
  <c r="B13" i="3"/>
  <c r="B12" i="3"/>
  <c r="B11" i="3"/>
  <c r="B7" i="3"/>
  <c r="B8" i="3"/>
  <c r="B3" i="3"/>
  <c r="B4" i="3"/>
  <c r="F16" i="2"/>
  <c r="F11" i="2"/>
  <c r="C3" i="3"/>
  <c r="B21" i="2"/>
  <c r="B15" i="2"/>
  <c r="B10" i="2"/>
  <c r="B6" i="2"/>
  <c r="B24" i="2"/>
  <c r="B23" i="2"/>
  <c r="B22" i="2"/>
  <c r="B19" i="2"/>
  <c r="B18" i="2"/>
  <c r="B17" i="2"/>
  <c r="B16" i="2"/>
  <c r="B13" i="2"/>
  <c r="B12" i="2"/>
  <c r="B11" i="2"/>
  <c r="B8" i="2"/>
  <c r="B7" i="2"/>
  <c r="F4" i="2"/>
  <c r="E4" i="2"/>
  <c r="B4" i="2"/>
  <c r="B2" i="2"/>
  <c r="F4" i="1"/>
  <c r="F5" i="1"/>
  <c r="F6" i="1"/>
  <c r="F3" i="1"/>
  <c r="J4" i="1"/>
  <c r="J5" i="1"/>
  <c r="J6" i="1"/>
  <c r="J3" i="1"/>
  <c r="C5" i="3"/>
  <c r="C6" i="1"/>
  <c r="I6" i="1" s="1"/>
  <c r="D6" i="1"/>
  <c r="C5" i="1"/>
  <c r="D5" i="1"/>
  <c r="G5" i="1"/>
  <c r="H5" i="1"/>
  <c r="I5" i="1"/>
  <c r="C4" i="1"/>
  <c r="I4" i="1" s="1"/>
  <c r="D4" i="1"/>
  <c r="D3" i="1"/>
  <c r="H3" i="1" s="1"/>
  <c r="C9" i="3"/>
  <c r="C3" i="1"/>
  <c r="I3" i="1" s="1"/>
  <c r="G6" i="1" l="1"/>
  <c r="K4" i="1"/>
  <c r="G4" i="1"/>
  <c r="H4" i="1"/>
  <c r="K6" i="1"/>
  <c r="H6" i="1"/>
  <c r="K5" i="1"/>
  <c r="K3" i="1"/>
  <c r="G3" i="1"/>
</calcChain>
</file>

<file path=xl/sharedStrings.xml><?xml version="1.0" encoding="utf-8"?>
<sst xmlns="http://schemas.openxmlformats.org/spreadsheetml/2006/main" count="80" uniqueCount="57">
  <si>
    <t>fiel#id</t>
  </si>
  <si>
    <t>divs</t>
  </si>
  <si>
    <t>rsstitletemplate.html</t>
  </si>
  <si>
    <t>th</t>
  </si>
  <si>
    <t>td</t>
  </si>
  <si>
    <t>Überschrift für Einzelansicht:</t>
  </si>
  <si>
    <t>p</t>
  </si>
  <si>
    <t>rss</t>
  </si>
  <si>
    <t>Inhalt</t>
  </si>
  <si>
    <t>Datatable-Priorität</t>
  </si>
  <si>
    <t>th-dt</t>
  </si>
  <si>
    <t>listtemplatefooter.html (no-dt)</t>
  </si>
  <si>
    <t>listtemplatefooter.html (dt)</t>
  </si>
  <si>
    <t>listtemplateheader.html (no-dt)</t>
  </si>
  <si>
    <t>listtemplateheader.html (dt)</t>
  </si>
  <si>
    <t>Überschriften / Spalten</t>
  </si>
  <si>
    <t>Moodle-Feld</t>
  </si>
  <si>
    <t>Neuer Eintrag</t>
  </si>
  <si>
    <t>Einzelansicht</t>
  </si>
  <si>
    <t>Vorname</t>
  </si>
  <si>
    <t>Nachname</t>
  </si>
  <si>
    <t>#ffffff</t>
  </si>
  <si>
    <t>#008196</t>
  </si>
  <si>
    <t>Überschrift</t>
  </si>
  <si>
    <t>Hintergrund-Farbe (Header)</t>
  </si>
  <si>
    <t>Text-Farbe (Header)</t>
  </si>
  <si>
    <t>Listenansicht</t>
  </si>
  <si>
    <t>Hintergrund-Farbe (Kopfzeile)</t>
  </si>
  <si>
    <t>Text-Farbe (Kopfzeile)</t>
  </si>
  <si>
    <t>[Einstellungen]</t>
  </si>
  <si>
    <t>Vorlagen-Generator für Moodle Datenbanken</t>
  </si>
  <si>
    <t>DE</t>
  </si>
  <si>
    <t>Nein</t>
  </si>
  <si>
    <t>DataTables Aktivieren (datatables.net)</t>
  </si>
  <si>
    <t>Button-Farbe ("Mehr")</t>
  </si>
  <si>
    <t>Icon-Farbe (Header)</t>
  </si>
  <si>
    <t>Vorlage</t>
  </si>
  <si>
    <t>Beschreibung</t>
  </si>
  <si>
    <t>Geburtstag</t>
  </si>
  <si>
    <t>Allgemeine Einstellungen</t>
  </si>
  <si>
    <t>Template-Generator for Moodle Databases</t>
  </si>
  <si>
    <t>Language</t>
  </si>
  <si>
    <t>Activate DataTables (datatables.net)</t>
  </si>
  <si>
    <t>text-color (header)</t>
  </si>
  <si>
    <t>background-color (header)</t>
  </si>
  <si>
    <t>headline</t>
  </si>
  <si>
    <t>headline single view</t>
  </si>
  <si>
    <t>icon-color (header)</t>
  </si>
  <si>
    <t>button-color ("More")</t>
  </si>
  <si>
    <t>Global Settings</t>
  </si>
  <si>
    <t>Sprache (Language)</t>
  </si>
  <si>
    <t>[Settings]</t>
  </si>
  <si>
    <t>&lt;/tbody&gt; &lt;/table&gt; &lt;!-- Optional JavaScript --&gt; &lt;!-- jQuery first, then Popper.js, then Bootstrap JS --&gt; &lt;script src='https://code.jquery.com/jquery-3.3.1.slim.min.js' integrity='sha384-q8i/X+965DzO0rT7abK41JStQIAqVgRVzpbzo5smXKp4YfRvH+8abtTE1Pi6jizo' crossorigin='anonymous'&gt;&lt;/script&gt; &lt;script src='https://cdnjs.cloudflare.com/ajax/libs/popper.js/1.14.7/umd/popper.min.js' integrity='sha384-UO2eT0CpHqdSJQ6hJty5KVphtPhzWj9WO1clHTMGa3JDZwrnQq4sF86dIHNDz0W1' crossorigin='anonymous'&gt;&lt;/script&gt; &lt;!-- DataTables JavaScript --&gt; &lt;script type='text/javascript' src='https://cdnjs.cloudflare.com/ajax/libs/pdfmake/0.1.36/pdfmake.min.js'&gt;&lt;/script&gt; &lt;script type='text/javascript' src='https://cdnjs.cloudflare.com/ajax/libs/pdfmake/0.1.36/vfs_fonts.js'&gt;&lt;/script&gt; &lt;script type='text/javascript' src='https://cdn.datatables.net/v/bs4/jq-3.6.0/jszip-2.5.0/dt-1.13.2/b-2.3.4/b-colvis-2.3.4/b-html5-2.3.4/b-print-2.3.4/r-2.4.0/datatables.min.js'&gt;&lt;/script&gt; &lt;script&gt; $(document).ready(function () { $('#mydatatable').DataTable({ responsive: true, paging: false, autoWidth: false, info: false, dom: 'frtipB', buttons: [ { extend: 'copy', text: 'Kopieren', className: 'btn btn-secondary mx-1'}, { extend: 'excel', text: 'Excel' , className: 'btn btn-secondary mr-1'}, { extend: 'csvHtml5', text: 'CSV', fieldBoundary: '', fieldSeparator: ';', className: 'btn btn-secondary mr-1'}, { extend: 'pdf', text: 'PDF' , className: 'btn btn-secondary mr-1'}, { extend: 'print', text: 'Drucken' , className: 'btn btn-secondary mr-1'} ] }); }); &lt;/script&gt; &lt;style&gt; div.dt-buttons { float: right; } &lt;/style&gt;</t>
  </si>
  <si>
    <t>View list</t>
  </si>
  <si>
    <t>View single</t>
  </si>
  <si>
    <t>Add Entry</t>
  </si>
  <si>
    <t>Ja / 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</si>
</sst>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8196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0" fillId="5" borderId="1" xfId="0" applyFill="1" applyBorder="1" applyAlignment="1">
      <alignment horizontal="right" vertical="center" inden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0" fillId="5" borderId="1" xfId="0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3" borderId="1" xfId="0" applyFill="1" applyBorder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12" xfId="0" applyBorder="1" applyAlignment="1">
      <alignment horizontal="left" vertical="center" indent="1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0" xfId="0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3" fillId="5" borderId="1" xfId="0" applyFont="1" applyFill="1" applyBorder="1" applyAlignment="1">
      <alignment horizontal="left" vertical="center" indent="1"/>
    </xf>
    <xf numFmtId="0" fontId="3" fillId="3" borderId="1" xfId="0" applyFont="1" applyFill="1" applyBorder="1" applyAlignment="1">
      <alignment horizontal="left" vertical="center" indent="1"/>
    </xf>
    <xf numFmtId="0" fontId="4" fillId="6" borderId="1" xfId="0" applyFont="1" applyFill="1" applyBorder="1" applyAlignment="1">
      <alignment horizontal="left" vertical="center" indent="1"/>
    </xf>
    <xf numFmtId="0" fontId="4" fillId="6" borderId="1" xfId="0" applyFont="1" applyFill="1" applyBorder="1" applyAlignment="1">
      <alignment horizontal="right" vertical="center" indent="1"/>
    </xf>
    <xf numFmtId="0" fontId="5" fillId="6" borderId="9" xfId="0" applyFont="1" applyFill="1" applyBorder="1" applyAlignment="1">
      <alignment horizontal="left" vertical="center" indent="1"/>
    </xf>
    <xf numFmtId="0" fontId="5" fillId="6" borderId="7" xfId="0" applyFont="1" applyFill="1" applyBorder="1" applyAlignment="1">
      <alignment horizontal="left" vertical="center" indent="1"/>
    </xf>
    <xf numFmtId="0" fontId="5" fillId="6" borderId="6" xfId="0" applyFont="1" applyFill="1" applyBorder="1" applyAlignment="1">
      <alignment horizontal="left" vertical="center" indent="1"/>
    </xf>
    <xf numFmtId="0" fontId="6" fillId="3" borderId="1" xfId="0" applyFont="1" applyFill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5" fillId="6" borderId="8" xfId="0" applyFont="1" applyFill="1" applyBorder="1" applyAlignment="1">
      <alignment vertical="center"/>
    </xf>
    <xf numFmtId="0" fontId="5" fillId="6" borderId="7" xfId="0" applyFont="1" applyFill="1" applyBorder="1" applyAlignment="1">
      <alignment vertical="center"/>
    </xf>
    <xf numFmtId="0" fontId="10" fillId="5" borderId="1" xfId="0" applyFont="1" applyFill="1" applyBorder="1" applyAlignment="1">
      <alignment horizontal="left" vertical="center" indent="1"/>
    </xf>
    <xf numFmtId="0" fontId="11" fillId="5" borderId="1" xfId="0" applyFont="1" applyFill="1" applyBorder="1" applyAlignment="1">
      <alignment horizontal="left" vertical="center" indent="1"/>
    </xf>
    <xf numFmtId="0" fontId="12" fillId="5" borderId="1" xfId="0" applyFont="1" applyFill="1" applyBorder="1" applyAlignment="1">
      <alignment horizontal="left" vertical="center" indent="1"/>
    </xf>
    <xf numFmtId="0" fontId="4" fillId="6" borderId="5" xfId="0" applyFont="1" applyFill="1" applyBorder="1" applyAlignment="1">
      <alignment horizontal="left" vertical="center" indent="1"/>
    </xf>
    <xf numFmtId="0" fontId="8" fillId="6" borderId="13" xfId="0" applyFont="1" applyFill="1" applyBorder="1" applyAlignment="1">
      <alignment horizontal="left" vertical="center" indent="1"/>
    </xf>
    <xf numFmtId="0" fontId="8" fillId="6" borderId="0" xfId="0" applyFont="1" applyFill="1" applyBorder="1" applyAlignment="1">
      <alignment vertical="center"/>
    </xf>
    <xf numFmtId="0" fontId="4" fillId="6" borderId="11" xfId="0" applyFont="1" applyFill="1" applyBorder="1" applyAlignment="1">
      <alignment vertical="center"/>
    </xf>
    <xf numFmtId="0" fontId="9" fillId="5" borderId="1" xfId="0" applyFont="1" applyFill="1" applyBorder="1" applyAlignment="1">
      <alignment horizontal="left" vertical="center" indent="1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4" borderId="1" xfId="0" applyFill="1" applyBorder="1" applyAlignment="1">
      <alignment horizontal="left" vertical="center" indent="1"/>
    </xf>
    <xf numFmtId="0" fontId="0" fillId="2" borderId="1" xfId="0" applyFont="1" applyFill="1" applyBorder="1" applyAlignment="1">
      <alignment horizontal="left" vertical="center" indent="1"/>
    </xf>
  </cellXfs>
  <cellStyles count="1">
    <cellStyle name="Standard" xfId="0" builtinId="0"/>
  </cellStyles>
  <dxfs count="22"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 patternType="solid">
          <bgColor rgb="FF008196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196"/>
      <color rgb="FFFFF8E5"/>
      <color rgb="FF7ABDC8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8CC641-CF45-4CFF-8CC1-2ECB18EEAC18}" name="Tabelle1" displayName="Tabelle1" ref="B2:K6" totalsRowShown="0" headerRowDxfId="21" dataDxfId="19" headerRowBorderDxfId="20" tableBorderDxfId="18" totalsRowBorderDxfId="17">
  <autoFilter ref="B2:K6" xr:uid="{E58CC641-CF45-4CFF-8CC1-2ECB18EEAC18}"/>
  <tableColumns count="10">
    <tableColumn id="1" xr3:uid="{2CAD02C3-E989-47F2-ACF1-05D86CC61050}" name="Moodle-Feld" dataDxfId="16"/>
    <tableColumn id="4" xr3:uid="{B960D793-A4EA-4541-8B7A-84581F4C723A}" name="fiel#id" dataDxfId="15">
      <calculatedColumnFormula>"[["&amp;B3&amp;"]]"</calculatedColumnFormula>
    </tableColumn>
    <tableColumn id="2" xr3:uid="{DCDC97CD-02E6-4CE9-9F45-005A62064FC9}" name="Überschriften / Spalten" dataDxfId="14">
      <calculatedColumnFormula>$B3</calculatedColumnFormula>
    </tableColumn>
    <tableColumn id="10" xr3:uid="{73C1862E-07BA-4DA4-A5A7-3EE3F8645709}" name="Datatable-Priorität" dataDxfId="13"/>
    <tableColumn id="5" xr3:uid="{BED9F1AF-933E-484D-B943-F21888931742}" name="divs" dataDxfId="12">
      <calculatedColumnFormula>"&lt;div&gt;&lt;h4 class='my-3'&gt;"&amp;D3&amp;"&lt;/h4&gt;"&amp;C3&amp;"&lt;br&gt;&lt;/div&gt;"</calculatedColumnFormula>
    </tableColumn>
    <tableColumn id="6" xr3:uid="{F65B0FC7-4D25-4967-9C79-E815C7C09652}" name="th" dataDxfId="11">
      <calculatedColumnFormula>"&lt;th&gt;"&amp;Tabelle1[[#This Row],[Überschriften / Spalten]]&amp;"&lt;/th&gt;"</calculatedColumnFormula>
    </tableColumn>
    <tableColumn id="11" xr3:uid="{7F22C2F6-82A9-4292-8453-565D3776B203}" name="th-dt" dataDxfId="10">
      <calculatedColumnFormula>IF(ISBLANK(Tabelle1[[#This Row],[Datatable-Priorität]]),"&lt;th&gt;"&amp;Tabelle1[[#This Row],[Überschriften / Spalten]]&amp;"&lt;/th&gt;","&lt;th data-priority='"&amp;Tabelle1[[#This Row],[Datatable-Priorität]]&amp;"'&gt;"&amp;Tabelle1[[#This Row],[Überschriften / Spalten]]&amp;"&lt;/th&gt;")</calculatedColumnFormula>
    </tableColumn>
    <tableColumn id="7" xr3:uid="{3B5DCC51-0242-46B9-A6E0-0032E39596DB}" name="td" dataDxfId="9">
      <calculatedColumnFormula>"&lt;td&gt;"&amp;Tabelle1[[#This Row],[fiel'#id]]&amp;"&lt;/td&gt;"</calculatedColumnFormula>
    </tableColumn>
    <tableColumn id="8" xr3:uid="{73A94E74-D092-4EB3-B6B4-F3F1F171A2EE}" name="p" dataDxfId="8">
      <calculatedColumnFormula>"&lt;p&gt;&lt;h4&gt;"&amp;Tabelle1[[#This Row],[Überschriften / Spalten]]&amp;"&lt;/h4&gt;"&amp;Tabelle1[[#This Row],[fiel'#id]]&amp;"&lt;/p&gt;"</calculatedColumnFormula>
    </tableColumn>
    <tableColumn id="9" xr3:uid="{B03A9011-0203-4333-A7A9-6BF47E4ED1DD}" name="rss" dataDxfId="7">
      <calculatedColumnFormula>"&lt;tr class=''&gt;&lt;td class='template-field cell c0' style=''&gt;"&amp;Tabelle1[[#This Row],[Überschriften / Spalten]]&amp;": &lt;/td&gt;&lt;td class='template-token cell c1 lastcol' style=''&gt;"&amp;Tabelle1[[#This Row],[fiel'#id]]&amp;"&lt;/td&gt;&lt;/tr&gt;"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439D8-187D-4990-8A51-3F74A5C576DA}">
  <dimension ref="B1:F25"/>
  <sheetViews>
    <sheetView showGridLines="0" tabSelected="1" workbookViewId="0">
      <selection activeCell="B27" sqref="B27"/>
    </sheetView>
  </sheetViews>
  <sheetFormatPr baseColWidth="10" defaultRowHeight="14.6" x14ac:dyDescent="0.4"/>
  <cols>
    <col min="1" max="1" width="3.84375" customWidth="1"/>
    <col min="2" max="2" width="48.4609375" customWidth="1"/>
    <col min="3" max="4" width="48.4609375" hidden="1" customWidth="1"/>
    <col min="5" max="5" width="40.69140625" customWidth="1"/>
    <col min="6" max="6" width="15.53515625" customWidth="1"/>
  </cols>
  <sheetData>
    <row r="1" spans="2:6" s="1" customFormat="1" ht="21.45" customHeight="1" x14ac:dyDescent="0.4"/>
    <row r="2" spans="2:6" s="25" customFormat="1" ht="30" customHeight="1" x14ac:dyDescent="0.4">
      <c r="B2" s="32" t="str">
        <f>IF($E$7="EN",C2,D2)</f>
        <v>Vorlagen-Generator für Moodle Datenbanken</v>
      </c>
      <c r="C2" s="33" t="s">
        <v>40</v>
      </c>
      <c r="D2" s="33" t="s">
        <v>30</v>
      </c>
      <c r="E2" s="33"/>
      <c r="F2" s="33"/>
    </row>
    <row r="3" spans="2:6" s="1" customFormat="1" ht="10" customHeight="1" x14ac:dyDescent="0.4">
      <c r="B3" s="11"/>
      <c r="C3" s="11"/>
      <c r="D3" s="11"/>
      <c r="E3" s="11"/>
    </row>
    <row r="4" spans="2:6" s="1" customFormat="1" ht="20.05" customHeight="1" x14ac:dyDescent="0.4">
      <c r="B4" s="17" t="str">
        <f>IF($E$7="EN",C4,D4)</f>
        <v>[Einstellungen]</v>
      </c>
      <c r="C4" s="17" t="s">
        <v>51</v>
      </c>
      <c r="D4" s="17" t="s">
        <v>29</v>
      </c>
      <c r="E4" s="18" t="str">
        <f>IF($E$7="EN","[Value]","[Wert]")</f>
        <v>[Wert]</v>
      </c>
      <c r="F4" s="28" t="str">
        <f>IF($E$7="EN","[Default]","[Standard]")</f>
        <v>[Standard]</v>
      </c>
    </row>
    <row r="5" spans="2:6" s="1" customFormat="1" ht="10" customHeight="1" x14ac:dyDescent="0.4">
      <c r="B5" s="11"/>
      <c r="C5" s="11"/>
      <c r="D5" s="11"/>
      <c r="E5" s="11"/>
    </row>
    <row r="6" spans="2:6" s="1" customFormat="1" ht="20.05" customHeight="1" x14ac:dyDescent="0.4">
      <c r="B6" s="31" t="str">
        <f>IF($E$7="EN",C6,D6)</f>
        <v>Allgemeine Einstellungen</v>
      </c>
      <c r="C6" s="34" t="s">
        <v>49</v>
      </c>
      <c r="D6" s="34" t="s">
        <v>39</v>
      </c>
      <c r="E6" s="34"/>
      <c r="F6" s="34"/>
    </row>
    <row r="7" spans="2:6" s="1" customFormat="1" ht="20.05" customHeight="1" x14ac:dyDescent="0.4">
      <c r="B7" s="35" t="str">
        <f>IF($E$7="EN",C7,D7)</f>
        <v>Sprache (Language)</v>
      </c>
      <c r="C7" s="8" t="s">
        <v>41</v>
      </c>
      <c r="D7" s="8" t="s">
        <v>50</v>
      </c>
      <c r="E7" s="10" t="s">
        <v>31</v>
      </c>
      <c r="F7" s="29" t="s">
        <v>31</v>
      </c>
    </row>
    <row r="8" spans="2:6" s="1" customFormat="1" ht="20.05" customHeight="1" x14ac:dyDescent="0.4">
      <c r="B8" s="35" t="str">
        <f>IF($E$7="EN",C8,D8)</f>
        <v>DataTables Aktivieren (datatables.net)</v>
      </c>
      <c r="C8" s="8" t="s">
        <v>42</v>
      </c>
      <c r="D8" s="8" t="s">
        <v>33</v>
      </c>
      <c r="E8" s="10" t="s">
        <v>56</v>
      </c>
      <c r="F8" s="30" t="s">
        <v>32</v>
      </c>
    </row>
    <row r="9" spans="2:6" s="1" customFormat="1" ht="20.05" customHeight="1" x14ac:dyDescent="0.4">
      <c r="B9" s="11"/>
      <c r="C9" s="11"/>
      <c r="D9" s="11"/>
      <c r="E9" s="11"/>
    </row>
    <row r="10" spans="2:6" s="1" customFormat="1" ht="20.05" customHeight="1" x14ac:dyDescent="0.4">
      <c r="B10" s="31" t="str">
        <f>IF($E$7="EN",C10,D10)</f>
        <v>Neuer Eintrag</v>
      </c>
      <c r="C10" s="34" t="s">
        <v>55</v>
      </c>
      <c r="D10" s="34" t="s">
        <v>17</v>
      </c>
      <c r="E10" s="34"/>
      <c r="F10" s="34"/>
    </row>
    <row r="11" spans="2:6" s="1" customFormat="1" ht="20.05" customHeight="1" x14ac:dyDescent="0.4">
      <c r="B11" s="35" t="str">
        <f>IF($E$7="EN",C11,D11)</f>
        <v>Überschrift</v>
      </c>
      <c r="C11" s="8" t="s">
        <v>45</v>
      </c>
      <c r="D11" s="8" t="s">
        <v>23</v>
      </c>
      <c r="E11" s="24" t="s">
        <v>17</v>
      </c>
      <c r="F11" s="30" t="str">
        <f>IF($E$7="EN","Add entry","Neuer Eintrag")</f>
        <v>Neuer Eintrag</v>
      </c>
    </row>
    <row r="12" spans="2:6" s="1" customFormat="1" ht="20.05" customHeight="1" x14ac:dyDescent="0.4">
      <c r="B12" s="35" t="str">
        <f>IF($E$7="EN",C12,D12)</f>
        <v>Hintergrund-Farbe (Kopfzeile)</v>
      </c>
      <c r="C12" s="8" t="s">
        <v>44</v>
      </c>
      <c r="D12" s="8" t="s">
        <v>27</v>
      </c>
      <c r="E12" s="10" t="s">
        <v>22</v>
      </c>
      <c r="F12" s="30" t="s">
        <v>22</v>
      </c>
    </row>
    <row r="13" spans="2:6" s="1" customFormat="1" ht="20.05" customHeight="1" x14ac:dyDescent="0.4">
      <c r="B13" s="35" t="str">
        <f>IF($E$7="EN",C13,D13)</f>
        <v>Text-Farbe (Header)</v>
      </c>
      <c r="C13" s="8" t="s">
        <v>43</v>
      </c>
      <c r="D13" s="8" t="s">
        <v>25</v>
      </c>
      <c r="E13" s="10" t="s">
        <v>21</v>
      </c>
      <c r="F13" s="30" t="s">
        <v>21</v>
      </c>
    </row>
    <row r="14" spans="2:6" s="1" customFormat="1" ht="20.05" customHeight="1" x14ac:dyDescent="0.4">
      <c r="B14" s="16"/>
      <c r="C14" s="16"/>
      <c r="D14" s="16"/>
      <c r="E14" s="16"/>
    </row>
    <row r="15" spans="2:6" s="1" customFormat="1" ht="20.05" customHeight="1" x14ac:dyDescent="0.4">
      <c r="B15" s="31" t="str">
        <f>IF($E$7="EN",C15,D15)</f>
        <v>Einzelansicht</v>
      </c>
      <c r="C15" s="34" t="s">
        <v>54</v>
      </c>
      <c r="D15" s="34" t="s">
        <v>18</v>
      </c>
      <c r="E15" s="34"/>
      <c r="F15" s="34"/>
    </row>
    <row r="16" spans="2:6" s="1" customFormat="1" ht="20.05" customHeight="1" x14ac:dyDescent="0.4">
      <c r="B16" s="35" t="str">
        <f>IF($E$7="EN",C16,D16)</f>
        <v>Überschrift für Einzelansicht:</v>
      </c>
      <c r="C16" s="8" t="s">
        <v>46</v>
      </c>
      <c r="D16" s="8" t="s">
        <v>5</v>
      </c>
      <c r="E16" s="24" t="s">
        <v>18</v>
      </c>
      <c r="F16" s="30" t="str">
        <f>IF($E$7="EN","View single","Einzelansicht")</f>
        <v>Einzelansicht</v>
      </c>
    </row>
    <row r="17" spans="2:6" s="1" customFormat="1" ht="20.05" customHeight="1" x14ac:dyDescent="0.4">
      <c r="B17" s="35" t="str">
        <f>IF($E$7="EN",C17,D17)</f>
        <v>Hintergrund-Farbe (Header)</v>
      </c>
      <c r="C17" s="8" t="s">
        <v>44</v>
      </c>
      <c r="D17" s="8" t="s">
        <v>24</v>
      </c>
      <c r="E17" s="10" t="s">
        <v>22</v>
      </c>
      <c r="F17" s="30" t="s">
        <v>22</v>
      </c>
    </row>
    <row r="18" spans="2:6" s="1" customFormat="1" ht="20.05" customHeight="1" x14ac:dyDescent="0.4">
      <c r="B18" s="35" t="str">
        <f>IF($E$7="EN",C18,D18)</f>
        <v>Text-Farbe (Header)</v>
      </c>
      <c r="C18" s="8" t="s">
        <v>43</v>
      </c>
      <c r="D18" s="8" t="s">
        <v>25</v>
      </c>
      <c r="E18" s="10" t="s">
        <v>21</v>
      </c>
      <c r="F18" s="30" t="s">
        <v>21</v>
      </c>
    </row>
    <row r="19" spans="2:6" s="1" customFormat="1" ht="20.05" customHeight="1" x14ac:dyDescent="0.4">
      <c r="B19" s="35" t="str">
        <f>IF($E$7="EN",C19,D19)</f>
        <v>Icon-Farbe (Header)</v>
      </c>
      <c r="C19" s="8" t="s">
        <v>47</v>
      </c>
      <c r="D19" s="8" t="s">
        <v>35</v>
      </c>
      <c r="E19" s="10" t="s">
        <v>21</v>
      </c>
      <c r="F19" s="30" t="s">
        <v>21</v>
      </c>
    </row>
    <row r="20" spans="2:6" s="1" customFormat="1" ht="20.05" customHeight="1" x14ac:dyDescent="0.4">
      <c r="B20" s="16"/>
      <c r="C20" s="16"/>
      <c r="D20" s="16"/>
      <c r="E20" s="16"/>
    </row>
    <row r="21" spans="2:6" s="1" customFormat="1" ht="20.05" customHeight="1" x14ac:dyDescent="0.4">
      <c r="B21" s="31" t="str">
        <f>IF($E$7="EN",C21,D21)</f>
        <v>Listenansicht</v>
      </c>
      <c r="C21" s="34" t="s">
        <v>53</v>
      </c>
      <c r="D21" s="34" t="s">
        <v>26</v>
      </c>
      <c r="E21" s="34"/>
      <c r="F21" s="34"/>
    </row>
    <row r="22" spans="2:6" s="1" customFormat="1" ht="20.05" customHeight="1" x14ac:dyDescent="0.4">
      <c r="B22" s="35" t="str">
        <f>IF($E$7="EN",C22,D22)</f>
        <v>Hintergrund-Farbe (Kopfzeile)</v>
      </c>
      <c r="C22" s="8" t="s">
        <v>44</v>
      </c>
      <c r="D22" s="8" t="s">
        <v>27</v>
      </c>
      <c r="E22" s="10" t="s">
        <v>22</v>
      </c>
      <c r="F22" s="30" t="s">
        <v>22</v>
      </c>
    </row>
    <row r="23" spans="2:6" s="1" customFormat="1" ht="20.05" customHeight="1" x14ac:dyDescent="0.4">
      <c r="B23" s="35" t="str">
        <f>IF($E$7="EN",C23,D23)</f>
        <v>Text-Farbe (Kopfzeile)</v>
      </c>
      <c r="C23" s="8" t="s">
        <v>43</v>
      </c>
      <c r="D23" s="8" t="s">
        <v>28</v>
      </c>
      <c r="E23" s="10" t="s">
        <v>21</v>
      </c>
      <c r="F23" s="30" t="s">
        <v>21</v>
      </c>
    </row>
    <row r="24" spans="2:6" s="1" customFormat="1" ht="20.05" customHeight="1" x14ac:dyDescent="0.4">
      <c r="B24" s="35" t="str">
        <f>IF($E$7="EN",C24,D24)</f>
        <v>Button-Farbe ("Mehr")</v>
      </c>
      <c r="C24" s="8" t="s">
        <v>48</v>
      </c>
      <c r="D24" s="8" t="s">
        <v>34</v>
      </c>
      <c r="E24" s="10" t="s">
        <v>22</v>
      </c>
      <c r="F24" s="30" t="s">
        <v>22</v>
      </c>
    </row>
    <row r="25" spans="2:6" s="1" customFormat="1" ht="20.05" customHeight="1" x14ac:dyDescent="0.4">
      <c r="B25" s="9"/>
      <c r="C25" s="9"/>
      <c r="D25" s="9"/>
      <c r="E25" s="9"/>
    </row>
  </sheetData>
  <dataValidations count="3">
    <dataValidation type="list" allowBlank="1" showInputMessage="1" showErrorMessage="1" sqref="F8" xr:uid="{FF42B124-4F1C-4423-82C1-287F77043EF3}">
      <formula1>"Ja,Nein"</formula1>
    </dataValidation>
    <dataValidation type="list" allowBlank="1" showInputMessage="1" showErrorMessage="1" sqref="E7" xr:uid="{DCB09D1D-471D-4A57-A3F7-D7948131D178}">
      <formula1>"EN,DE"</formula1>
    </dataValidation>
    <dataValidation type="list" allowBlank="1" showInputMessage="1" showErrorMessage="1" sqref="E8" xr:uid="{A8CAC37C-024F-4961-99E9-2F29F9A898DE}">
      <formula1>"Ja / Yes,Nein / No"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EB558-CFCC-4432-98E6-8A1A4CF8F187}">
  <dimension ref="B1:K6"/>
  <sheetViews>
    <sheetView showGridLines="0" workbookViewId="0">
      <selection activeCell="E8" sqref="E8"/>
    </sheetView>
  </sheetViews>
  <sheetFormatPr baseColWidth="10" defaultRowHeight="20.05" customHeight="1" x14ac:dyDescent="0.4"/>
  <cols>
    <col min="1" max="1" width="3.84375" customWidth="1"/>
    <col min="2" max="2" width="50.69140625" style="15" customWidth="1"/>
    <col min="3" max="3" width="40.4609375" hidden="1" customWidth="1"/>
    <col min="4" max="4" width="50.69140625" customWidth="1"/>
    <col min="5" max="5" width="23.765625" customWidth="1"/>
    <col min="6" max="6" width="11.07421875" hidden="1" customWidth="1"/>
    <col min="7" max="11" width="20.69140625" hidden="1" customWidth="1"/>
    <col min="12" max="12" width="20.69140625" customWidth="1"/>
  </cols>
  <sheetData>
    <row r="1" spans="2:11" ht="21.45" customHeight="1" x14ac:dyDescent="0.4">
      <c r="B1" s="9"/>
    </row>
    <row r="2" spans="2:11" s="1" customFormat="1" ht="20.05" customHeight="1" thickBot="1" x14ac:dyDescent="0.45">
      <c r="B2" s="21" t="s">
        <v>16</v>
      </c>
      <c r="C2" s="22" t="s">
        <v>0</v>
      </c>
      <c r="D2" s="23" t="s">
        <v>15</v>
      </c>
      <c r="E2" s="22" t="s">
        <v>9</v>
      </c>
      <c r="F2" s="26" t="s">
        <v>1</v>
      </c>
      <c r="G2" s="27" t="s">
        <v>3</v>
      </c>
      <c r="H2" s="27" t="s">
        <v>10</v>
      </c>
      <c r="I2" s="27" t="s">
        <v>4</v>
      </c>
      <c r="J2" s="27" t="s">
        <v>6</v>
      </c>
      <c r="K2" s="27" t="s">
        <v>7</v>
      </c>
    </row>
    <row r="3" spans="2:11" s="1" customFormat="1" ht="20.05" customHeight="1" x14ac:dyDescent="0.4">
      <c r="B3" s="7" t="s">
        <v>19</v>
      </c>
      <c r="C3" s="7" t="str">
        <f>"[["&amp;B3&amp;"]]"</f>
        <v>[[Vorname]]</v>
      </c>
      <c r="D3" s="6" t="str">
        <f>$B3</f>
        <v>Vorname</v>
      </c>
      <c r="E3" s="3"/>
      <c r="F3" s="5" t="str">
        <f>"&lt;div&gt;&lt;h4 class='my-3'&gt;"&amp;D3&amp;"&lt;/h4&gt;"&amp;C3&amp;"&lt;br&gt;&lt;/div&gt;"</f>
        <v>&lt;div&gt;&lt;h4 class='my-3'&gt;Vorname&lt;/h4&gt;[[Vorname]]&lt;br&gt;&lt;/div&gt;</v>
      </c>
      <c r="G3" s="4" t="str">
        <f>"&lt;th&gt;"&amp;Tabelle1[[#This Row],[Überschriften / Spalten]]&amp;"&lt;/th&gt;"</f>
        <v>&lt;th&gt;Vorname&lt;/th&gt;</v>
      </c>
      <c r="H3" s="4" t="str">
        <f>IF(ISBLANK(Tabelle1[[#This Row],[Datatable-Priorität]]),"&lt;th&gt;"&amp;Tabelle1[[#This Row],[Überschriften / Spalten]]&amp;"&lt;/th&gt;","&lt;th data-priority='"&amp;Tabelle1[[#This Row],[Datatable-Priorität]]&amp;"'&gt;"&amp;Tabelle1[[#This Row],[Überschriften / Spalten]]&amp;"&lt;/th&gt;")</f>
        <v>&lt;th&gt;Vorname&lt;/th&gt;</v>
      </c>
      <c r="I3" s="4" t="str">
        <f>"&lt;td&gt;"&amp;Tabelle1[[#This Row],[fiel'#id]]&amp;"&lt;/td&gt;"</f>
        <v>&lt;td&gt;[[Vorname]]&lt;/td&gt;</v>
      </c>
      <c r="J3" s="4" t="str">
        <f>"&lt;p&gt;&lt;h4&gt;"&amp;Tabelle1[[#This Row],[Überschriften / Spalten]]&amp;"&lt;/h4&gt;"&amp;Tabelle1[[#This Row],[fiel'#id]]&amp;"&lt;/p&gt;"</f>
        <v>&lt;p&gt;&lt;h4&gt;Vorname&lt;/h4&gt;[[Vorname]]&lt;/p&gt;</v>
      </c>
      <c r="K3" s="4" t="str">
        <f>"&lt;tr class=''&gt;&lt;td class='template-field cell c0' style=''&gt;"&amp;Tabelle1[[#This Row],[Überschriften / Spalten]]&amp;": &lt;/td&gt;&lt;td class='template-token cell c1 lastcol' style=''&gt;"&amp;Tabelle1[[#This Row],[fiel'#id]]&amp;"&lt;/td&gt;&lt;/tr&gt;"</f>
        <v>&lt;tr class=''&gt;&lt;td class='template-field cell c0' style=''&gt;Vorname: &lt;/td&gt;&lt;td class='template-token cell c1 lastcol' style=''&gt;[[Vorname]]&lt;/td&gt;&lt;/tr&gt;</v>
      </c>
    </row>
    <row r="4" spans="2:11" ht="20.05" customHeight="1" x14ac:dyDescent="0.4">
      <c r="B4" s="12" t="s">
        <v>20</v>
      </c>
      <c r="C4" s="12" t="str">
        <f>"[["&amp;B4&amp;"]]"</f>
        <v>[[Nachname]]</v>
      </c>
      <c r="D4" s="12" t="str">
        <f>$B4</f>
        <v>Nachname</v>
      </c>
      <c r="E4" s="13"/>
      <c r="F4" s="5" t="str">
        <f t="shared" ref="F4:F6" si="0">"&lt;div&gt;&lt;h4 class='my-3'&gt;"&amp;D4&amp;"&lt;/h4&gt;"&amp;C4&amp;"&lt;br&gt;&lt;/div&gt;"</f>
        <v>&lt;div&gt;&lt;h4 class='my-3'&gt;Nachname&lt;/h4&gt;[[Nachname]]&lt;br&gt;&lt;/div&gt;</v>
      </c>
      <c r="G4" s="14" t="str">
        <f>"&lt;th&gt;"&amp;Tabelle1[[#This Row],[Überschriften / Spalten]]&amp;"&lt;/th&gt;"</f>
        <v>&lt;th&gt;Nachname&lt;/th&gt;</v>
      </c>
      <c r="H4" s="14" t="str">
        <f>IF(ISBLANK(Tabelle1[[#This Row],[Datatable-Priorität]]),"&lt;th&gt;"&amp;Tabelle1[[#This Row],[Überschriften / Spalten]]&amp;"&lt;/th&gt;","&lt;th data-priority='"&amp;Tabelle1[[#This Row],[Datatable-Priorität]]&amp;"'&gt;"&amp;Tabelle1[[#This Row],[Überschriften / Spalten]]&amp;"&lt;/th&gt;")</f>
        <v>&lt;th&gt;Nachname&lt;/th&gt;</v>
      </c>
      <c r="I4" s="14" t="str">
        <f>"&lt;td&gt;"&amp;Tabelle1[[#This Row],[fiel'#id]]&amp;"&lt;/td&gt;"</f>
        <v>&lt;td&gt;[[Nachname]]&lt;/td&gt;</v>
      </c>
      <c r="J4" s="4" t="str">
        <f>"&lt;p&gt;&lt;h4&gt;"&amp;Tabelle1[[#This Row],[Überschriften / Spalten]]&amp;"&lt;/h4&gt;"&amp;Tabelle1[[#This Row],[fiel'#id]]&amp;"&lt;/p&gt;"</f>
        <v>&lt;p&gt;&lt;h4&gt;Nachname&lt;/h4&gt;[[Nachname]]&lt;/p&gt;</v>
      </c>
      <c r="K4" s="14" t="str">
        <f>"&lt;tr class=''&gt;&lt;td class='template-field cell c0' style=''&gt;"&amp;Tabelle1[[#This Row],[Überschriften / Spalten]]&amp;": &lt;/td&gt;&lt;td class='template-token cell c1 lastcol' style=''&gt;"&amp;Tabelle1[[#This Row],[fiel'#id]]&amp;"&lt;/td&gt;&lt;/tr&gt;"</f>
        <v>&lt;tr class=''&gt;&lt;td class='template-field cell c0' style=''&gt;Nachname: &lt;/td&gt;&lt;td class='template-token cell c1 lastcol' style=''&gt;[[Nachname]]&lt;/td&gt;&lt;/tr&gt;</v>
      </c>
    </row>
    <row r="5" spans="2:11" ht="20.05" customHeight="1" x14ac:dyDescent="0.4">
      <c r="B5" s="12" t="s">
        <v>37</v>
      </c>
      <c r="C5" s="12" t="str">
        <f>"[["&amp;B5&amp;"]]"</f>
        <v>[[Beschreibung]]</v>
      </c>
      <c r="D5" s="12" t="str">
        <f>$B5</f>
        <v>Beschreibung</v>
      </c>
      <c r="E5" s="13"/>
      <c r="F5" s="5" t="str">
        <f t="shared" si="0"/>
        <v>&lt;div&gt;&lt;h4 class='my-3'&gt;Beschreibung&lt;/h4&gt;[[Beschreibung]]&lt;br&gt;&lt;/div&gt;</v>
      </c>
      <c r="G5" s="14" t="str">
        <f>"&lt;th&gt;"&amp;Tabelle1[[#This Row],[Überschriften / Spalten]]&amp;"&lt;/th&gt;"</f>
        <v>&lt;th&gt;Beschreibung&lt;/th&gt;</v>
      </c>
      <c r="H5" s="14" t="str">
        <f>IF(ISBLANK(Tabelle1[[#This Row],[Datatable-Priorität]]),"&lt;th&gt;"&amp;Tabelle1[[#This Row],[Überschriften / Spalten]]&amp;"&lt;/th&gt;","&lt;th data-priority='"&amp;Tabelle1[[#This Row],[Datatable-Priorität]]&amp;"'&gt;"&amp;Tabelle1[[#This Row],[Überschriften / Spalten]]&amp;"&lt;/th&gt;")</f>
        <v>&lt;th&gt;Beschreibung&lt;/th&gt;</v>
      </c>
      <c r="I5" s="14" t="str">
        <f>"&lt;td&gt;"&amp;Tabelle1[[#This Row],[fiel'#id]]&amp;"&lt;/td&gt;"</f>
        <v>&lt;td&gt;[[Beschreibung]]&lt;/td&gt;</v>
      </c>
      <c r="J5" s="4" t="str">
        <f>"&lt;p&gt;&lt;h4&gt;"&amp;Tabelle1[[#This Row],[Überschriften / Spalten]]&amp;"&lt;/h4&gt;"&amp;Tabelle1[[#This Row],[fiel'#id]]&amp;"&lt;/p&gt;"</f>
        <v>&lt;p&gt;&lt;h4&gt;Beschreibung&lt;/h4&gt;[[Beschreibung]]&lt;/p&gt;</v>
      </c>
      <c r="K5" s="14" t="str">
        <f>"&lt;tr class=''&gt;&lt;td class='template-field cell c0' style=''&gt;"&amp;Tabelle1[[#This Row],[Überschriften / Spalten]]&amp;": &lt;/td&gt;&lt;td class='template-token cell c1 lastcol' style=''&gt;"&amp;Tabelle1[[#This Row],[fiel'#id]]&amp;"&lt;/td&gt;&lt;/tr&gt;"</f>
        <v>&lt;tr class=''&gt;&lt;td class='template-field cell c0' style=''&gt;Beschreibung: &lt;/td&gt;&lt;td class='template-token cell c1 lastcol' style=''&gt;[[Beschreibung]]&lt;/td&gt;&lt;/tr&gt;</v>
      </c>
    </row>
    <row r="6" spans="2:11" ht="20.05" customHeight="1" x14ac:dyDescent="0.4">
      <c r="B6" s="12" t="s">
        <v>38</v>
      </c>
      <c r="C6" s="12" t="str">
        <f>"[["&amp;B6&amp;"]]"</f>
        <v>[[Geburtstag]]</v>
      </c>
      <c r="D6" s="12" t="str">
        <f>$B6</f>
        <v>Geburtstag</v>
      </c>
      <c r="E6" s="13"/>
      <c r="F6" s="5" t="str">
        <f t="shared" si="0"/>
        <v>&lt;div&gt;&lt;h4 class='my-3'&gt;Geburtstag&lt;/h4&gt;[[Geburtstag]]&lt;br&gt;&lt;/div&gt;</v>
      </c>
      <c r="G6" s="14" t="str">
        <f>"&lt;th&gt;"&amp;Tabelle1[[#This Row],[Überschriften / Spalten]]&amp;"&lt;/th&gt;"</f>
        <v>&lt;th&gt;Geburtstag&lt;/th&gt;</v>
      </c>
      <c r="H6" s="14" t="str">
        <f>IF(ISBLANK(Tabelle1[[#This Row],[Datatable-Priorität]]),"&lt;th&gt;"&amp;Tabelle1[[#This Row],[Überschriften / Spalten]]&amp;"&lt;/th&gt;","&lt;th data-priority='"&amp;Tabelle1[[#This Row],[Datatable-Priorität]]&amp;"'&gt;"&amp;Tabelle1[[#This Row],[Überschriften / Spalten]]&amp;"&lt;/th&gt;")</f>
        <v>&lt;th&gt;Geburtstag&lt;/th&gt;</v>
      </c>
      <c r="I6" s="14" t="str">
        <f>"&lt;td&gt;"&amp;Tabelle1[[#This Row],[fiel'#id]]&amp;"&lt;/td&gt;"</f>
        <v>&lt;td&gt;[[Geburtstag]]&lt;/td&gt;</v>
      </c>
      <c r="J6" s="4" t="str">
        <f>"&lt;p&gt;&lt;h4&gt;"&amp;Tabelle1[[#This Row],[Überschriften / Spalten]]&amp;"&lt;/h4&gt;"&amp;Tabelle1[[#This Row],[fiel'#id]]&amp;"&lt;/p&gt;"</f>
        <v>&lt;p&gt;&lt;h4&gt;Geburtstag&lt;/h4&gt;[[Geburtstag]]&lt;/p&gt;</v>
      </c>
      <c r="K6" s="14" t="str">
        <f>"&lt;tr class=''&gt;&lt;td class='template-field cell c0' style=''&gt;"&amp;Tabelle1[[#This Row],[Überschriften / Spalten]]&amp;": &lt;/td&gt;&lt;td class='template-token cell c1 lastcol' style=''&gt;"&amp;Tabelle1[[#This Row],[fiel'#id]]&amp;"&lt;/td&gt;&lt;/tr&gt;"</f>
        <v>&lt;tr class=''&gt;&lt;td class='template-field cell c0' style=''&gt;Geburtstag: &lt;/td&gt;&lt;td class='template-token cell c1 lastcol' style=''&gt;[[Geburtstag]]&lt;/td&gt;&lt;/tr&gt;</v>
      </c>
    </row>
  </sheetData>
  <phoneticPr fontId="1" type="noConversion"/>
  <conditionalFormatting sqref="B3:C6">
    <cfRule type="expression" dxfId="6" priority="9">
      <formula>$C3="[[]]"</formula>
    </cfRule>
  </conditionalFormatting>
  <conditionalFormatting sqref="E3:E6">
    <cfRule type="duplicateValues" dxfId="5" priority="31"/>
  </conditionalFormatting>
  <conditionalFormatting sqref="B3:B6">
    <cfRule type="duplicateValues" dxfId="4" priority="32"/>
  </conditionalFormatting>
  <pageMargins left="0.7" right="0.7" top="0.78740157499999996" bottom="0.78740157499999996" header="0.3" footer="0.3"/>
  <pageSetup paperSize="9" orientation="portrait" r:id="rId1"/>
  <ignoredErrors>
    <ignoredError sqref="J3 F3" calculatedColumn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3" id="{BE7AB623-6523-4B26-A3C4-47AC598EE9D3}">
            <xm:f>Settings!$E$8="NEIN"</xm:f>
            <x14:dxf>
              <font>
                <color theme="0" tint="-0.14996795556505021"/>
              </font>
              <fill>
                <patternFill patternType="solid">
                  <bgColor rgb="FF008196"/>
                </patternFill>
              </fill>
            </x14:dxf>
          </x14:cfRule>
          <xm:sqref>E2</xm:sqref>
        </x14:conditionalFormatting>
        <x14:conditionalFormatting xmlns:xm="http://schemas.microsoft.com/office/excel/2006/main">
          <x14:cfRule type="expression" priority="34" id="{782B3D60-64E5-4D21-982D-F1986967DF2B}">
            <xm:f>Settings!$E$8="NEIN"</xm:f>
            <x14:dxf>
              <font>
                <color theme="0" tint="-0.34998626667073579"/>
              </font>
              <fill>
                <patternFill>
                  <bgColor theme="0" tint="-0.14996795556505021"/>
                </patternFill>
              </fill>
            </x14:dxf>
          </x14:cfRule>
          <xm:sqref>E3:E6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A18EC-E1B4-42CD-BFA1-2278BF1C1F76}">
  <dimension ref="B1:D18"/>
  <sheetViews>
    <sheetView showGridLines="0" workbookViewId="0">
      <selection activeCell="B20" sqref="B20"/>
    </sheetView>
  </sheetViews>
  <sheetFormatPr baseColWidth="10" defaultRowHeight="14.6" x14ac:dyDescent="0.4"/>
  <cols>
    <col min="1" max="1" width="3.53515625" customWidth="1"/>
    <col min="2" max="2" width="36.3828125" customWidth="1"/>
    <col min="3" max="3" width="100.69140625" customWidth="1"/>
  </cols>
  <sheetData>
    <row r="1" spans="2:4" ht="20.05" customHeight="1" x14ac:dyDescent="0.4"/>
    <row r="2" spans="2:4" s="36" customFormat="1" ht="20.05" customHeight="1" x14ac:dyDescent="0.4">
      <c r="B2" s="20" t="s">
        <v>36</v>
      </c>
      <c r="C2" s="19" t="s">
        <v>8</v>
      </c>
    </row>
    <row r="3" spans="2:4" s="37" customFormat="1" ht="20.05" customHeight="1" x14ac:dyDescent="0.4">
      <c r="B3" s="2" t="str">
        <f>IF(Settings!$E$7="EN","Add template","Neue Einträge")</f>
        <v>Neue Einträge</v>
      </c>
      <c r="C3" s="39" t="str">
        <f>"&lt;div class='container'&gt;&lt;div class='card shadow mb-4 rounded'&gt;&lt;div class='card-header bg-info'&gt;&lt;h4 class='m-2'&gt;"&amp;Settings!E11&amp;"&lt;/h4&gt;&lt;/div&gt;&lt;div class='card-body pb-0 pt-4 m-0'&gt;&lt;div class='card-text m-0 p-0'&gt;"&amp;_xlfn.TEXTJOIN(,TRUE,Tabelle1[divs])&amp;"&lt;br&gt;&lt;/div&gt;&lt;/div&gt;&lt;/div&gt;&lt;hr&gt;"</f>
        <v>&lt;div class='container'&gt;&lt;div class='card shadow mb-4 rounded'&gt;&lt;div class='card-header bg-info'&gt;&lt;h4 class='m-2'&gt;Neuer Eintrag&lt;/h4&gt;&lt;/div&gt;&lt;div class='card-body pb-0 pt-4 m-0'&gt;&lt;div class='card-text m-0 p-0'&gt;&lt;div&gt;&lt;h4 class='my-3'&gt;Vorname&lt;/h4&gt;[[Vorname]]&lt;br&gt;&lt;/div&gt;&lt;div&gt;&lt;h4 class='my-3'&gt;Nachname&lt;/h4&gt;[[Nachname]]&lt;br&gt;&lt;/div&gt;&lt;div&gt;&lt;h4 class='my-3'&gt;Beschreibung&lt;/h4&gt;[[Beschreibung]]&lt;br&gt;&lt;/div&gt;&lt;div&gt;&lt;h4 class='my-3'&gt;Geburtstag&lt;/h4&gt;[[Geburtstag]]&lt;br&gt;&lt;/div&gt;&lt;br&gt;&lt;/div&gt;&lt;/div&gt;&lt;/div&gt;&lt;hr&gt;</v>
      </c>
      <c r="D3" s="37" t="str">
        <f>""</f>
        <v/>
      </c>
    </row>
    <row r="4" spans="2:4" s="37" customFormat="1" ht="20.05" customHeight="1" x14ac:dyDescent="0.4">
      <c r="B4" s="2" t="str">
        <f>IF(Settings!$E$7="EN","Single template","Einzelansicht")</f>
        <v>Einzelansicht</v>
      </c>
      <c r="C4" s="39" t="str">
        <f>"&lt;div class='container'&gt; &lt;div class='card shadow mb-4 rounded'&gt; &lt;div class='card-header bg-info'&gt; &lt;div class='row'&gt;"&amp;" &lt;div class='col-6'&gt; &lt;h4 class='m-2'&gt;"&amp;Settings!E16&amp;"&lt;/h4&gt; &lt;/div&gt; &lt;div class='col-6 text-right'&gt;"&amp;"&lt;h4 class='m-2'&gt;&lt;em&gt;##approvalstatus## &lt;/em&gt;&amp;ensp; ##edit####delete####approve####disapprove##&lt;/h4&gt;&lt;/div&gt; &lt;/div&gt; &lt;/div&gt; &lt;div class='card-body'&gt; &lt;div class='container'&gt;"&amp;" &lt;div class='row'&gt; &lt;div class='col'&gt;"&amp;_xlfn.TEXTJOIN(,,Tabelle1[p])&amp;"&lt;/div&gt; &lt;/div&gt; &lt;/div&gt; &lt;/div&gt; &lt;div class='card-footer text-muted text-center'&gt;&lt;/div&gt; &lt;/div&gt; &lt;/div&gt; &lt;hr&gt;"</f>
        <v>&lt;div class='container'&gt; &lt;div class='card shadow mb-4 rounded'&gt; &lt;div class='card-header bg-info'&gt; &lt;div class='row'&gt; &lt;div class='col-6'&gt; &lt;h4 class='m-2'&gt;Einzelansicht&lt;/h4&gt; &lt;/div&gt; &lt;div class='col-6 text-right'&gt;&lt;h4 class='m-2'&gt;&lt;em&gt;##approvalstatus## &lt;/em&gt;&amp;ensp; ##edit####delete####approve####disapprove##&lt;/h4&gt;&lt;/div&gt; &lt;/div&gt; &lt;/div&gt; &lt;div class='card-body'&gt; &lt;div class='container'&gt; &lt;div class='row'&gt; &lt;div class='col'&gt;&lt;p&gt;&lt;h4&gt;Vorname&lt;/h4&gt;[[Vorname]]&lt;/p&gt;&lt;p&gt;&lt;h4&gt;Nachname&lt;/h4&gt;[[Nachname]]&lt;/p&gt;&lt;p&gt;&lt;h4&gt;Beschreibung&lt;/h4&gt;[[Beschreibung]]&lt;/p&gt;&lt;p&gt;&lt;h4&gt;Geburtstag&lt;/h4&gt;[[Geburtstag]]&lt;/p&gt;&lt;/div&gt; &lt;/div&gt; &lt;/div&gt; &lt;/div&gt; &lt;div class='card-footer text-muted text-center'&gt;&lt;/div&gt; &lt;/div&gt; &lt;/div&gt; &lt;hr&gt;</v>
      </c>
      <c r="D4" s="37" t="str">
        <f>""</f>
        <v/>
      </c>
    </row>
    <row r="5" spans="2:4" s="37" customFormat="1" ht="20.05" customHeight="1" x14ac:dyDescent="0.4">
      <c r="B5" s="2" t="s">
        <v>13</v>
      </c>
      <c r="C5" s="39" t="str">
        <f>"&lt;div class='table-responsive'&gt;&lt;table class='table table-bordered table-hover table-striped'&gt;&lt;thead&gt;&lt;tr class='fixieren'&gt;"&amp;_xlfn.TEXTJOIN(,TRUE,Tabelle1[th])&amp;"&lt;th class='text-center'&gt;&lt;i class='fa fa-bars' aria-hidden='true'&gt;&lt;/i&gt;&lt;/th&gt;&lt;/tr&gt;&lt;/thead&gt;"</f>
        <v>&lt;div class='table-responsive'&gt;&lt;table class='table table-bordered table-hover table-striped'&gt;&lt;thead&gt;&lt;tr class='fixieren'&gt;&lt;th&gt;Vorname&lt;/th&gt;&lt;th&gt;Nachname&lt;/th&gt;&lt;th&gt;Beschreibung&lt;/th&gt;&lt;th&gt;Geburtstag&lt;/th&gt;&lt;th class='text-center'&gt;&lt;i class='fa fa-bars' aria-hidden='true'&gt;&lt;/i&gt;&lt;/th&gt;&lt;/tr&gt;&lt;/thead&gt;</v>
      </c>
      <c r="D5" s="37" t="str">
        <f>""</f>
        <v/>
      </c>
    </row>
    <row r="6" spans="2:4" s="37" customFormat="1" ht="20.05" customHeight="1" x14ac:dyDescent="0.4">
      <c r="B6" s="2" t="s">
        <v>14</v>
      </c>
      <c r="C6" s="39" t="str">
        <f>"&lt;!-- DataTables CSS --&gt;&lt;link rel='stylesheet' type='text/css' href='https://cdn.datatables.net/v/bs4/jq-3.6.0/jszip-2.5.0/dt-1.13.2/b-2.3.4/b-colvis-2.3.4/b-html5-2.3.4/b-print-2.3.4/r-2.4.0/datatables.min.css'/&gt;"&amp;"&lt;table id='mydatatable' class='table table-striped table-bordered hover display compact sm order-column'style='width:100%'&gt;&lt;thead class='table-info'&gt;&lt;tr&gt;"&amp;_xlfn.TEXTJOIN(,,Tabelle1[th-dt])&amp;"&lt;th data-priority='1' class='text-center'&gt;&lt;i class='fa  fa-bars' aria-hidden='true'&gt;&lt;/i&gt;&lt;/th&gt;&lt;/tr&gt;&lt;/thead&gt;"</f>
        <v>&lt;!-- DataTables CSS --&gt;&lt;link rel='stylesheet' type='text/css' href='https://cdn.datatables.net/v/bs4/jq-3.6.0/jszip-2.5.0/dt-1.13.2/b-2.3.4/b-colvis-2.3.4/b-html5-2.3.4/b-print-2.3.4/r-2.4.0/datatables.min.css'/&gt;&lt;table id='mydatatable' class='table table-striped table-bordered hover display compact sm order-column'style='width:100%'&gt;&lt;thead class='table-info'&gt;&lt;tr&gt;&lt;th&gt;Vorname&lt;/th&gt;&lt;th&gt;Nachname&lt;/th&gt;&lt;th&gt;Beschreibung&lt;/th&gt;&lt;th&gt;Geburtstag&lt;/th&gt;&lt;th data-priority='1' class='text-center'&gt;&lt;i class='fa  fa-bars' aria-hidden='true'&gt;&lt;/i&gt;&lt;/th&gt;&lt;/tr&gt;&lt;/thead&gt;</v>
      </c>
      <c r="D6" s="37" t="str">
        <f>""</f>
        <v/>
      </c>
    </row>
    <row r="7" spans="2:4" s="37" customFormat="1" ht="20.05" customHeight="1" x14ac:dyDescent="0.4">
      <c r="B7" s="2" t="str">
        <f>IF(Settings!$E$7="EN","List template (Header)","Liste (Kopfzeile)")</f>
        <v>Liste (Kopfzeile)</v>
      </c>
      <c r="C7" s="39" t="str">
        <f>IF(Settings!E8="Ja / Yes",C6,C5)</f>
        <v>&lt;!-- DataTables CSS --&gt;&lt;link rel='stylesheet' type='text/css' href='https://cdn.datatables.net/v/bs4/jq-3.6.0/jszip-2.5.0/dt-1.13.2/b-2.3.4/b-colvis-2.3.4/b-html5-2.3.4/b-print-2.3.4/r-2.4.0/datatables.min.css'/&gt;&lt;table id='mydatatable' class='table table-striped table-bordered hover display compact sm order-column'style='width:100%'&gt;&lt;thead class='table-info'&gt;&lt;tr&gt;&lt;th&gt;Vorname&lt;/th&gt;&lt;th&gt;Nachname&lt;/th&gt;&lt;th&gt;Beschreibung&lt;/th&gt;&lt;th&gt;Geburtstag&lt;/th&gt;&lt;th data-priority='1' class='text-center'&gt;&lt;i class='fa  fa-bars' aria-hidden='true'&gt;&lt;/i&gt;&lt;/th&gt;&lt;/tr&gt;&lt;/thead&gt;</v>
      </c>
      <c r="D7" s="37" t="str">
        <f>""</f>
        <v/>
      </c>
    </row>
    <row r="8" spans="2:4" s="37" customFormat="1" ht="20.05" customHeight="1" x14ac:dyDescent="0.4">
      <c r="B8" s="2" t="str">
        <f>IF(Settings!$E$7="EN","List template (Repeated entry)","Liste (Wiederholter Eintrag)")</f>
        <v>Liste (Wiederholter Eintrag)</v>
      </c>
      <c r="C8" s="39" t="str">
        <f>"&lt;tr&gt;"&amp;_xlfn.TEXTJOIN(,TRUE,Tabelle1[td])&amp;"&lt;td&gt;&lt;div class='dropdown'&gt;&lt;button class='btn btn-outline-primary dropdown-toggle' type='button' id='dropdownMenuButton' data-toggle='dropdown' aria-haspopup='true' aria-expanded='false'&gt;"&amp;IF(Settings!$E$7="EN","More","Mehr")&amp;"&lt;/button&gt;"&amp;"&lt;div class='dropdown-menu'&gt;&lt;div class='dropdown-item'&gt;##more##&lt;/div&gt;&lt;div class='dropdown-item'&gt;##edit##&lt;/div&gt;"&amp;"&lt;div class='dropdown-item'&gt;##approve####disapprove##&lt;/div&gt;&lt;div class='dropdown-divider'&gt;&lt;/div&gt;&lt;div class='dropdown-item'&gt;##delete##&lt;/div&gt;&lt;/div&gt;&lt;/div&gt;&lt;/td&gt;&lt;/tr&gt;"</f>
        <v>&lt;tr&gt;&lt;td&gt;[[Vorname]]&lt;/td&gt;&lt;td&gt;[[Nachname]]&lt;/td&gt;&lt;td&gt;[[Beschreibung]]&lt;/td&gt;&lt;td&gt;[[Geburtstag]]&lt;/td&gt;&lt;td&gt;&lt;div class='dropdown'&gt;&lt;button class='btn btn-outline-primary dropdown-toggle' type='button' id='dropdownMenuButton' data-toggle='dropdown' aria-haspopup='true' aria-expanded='false'&gt;Mehr&lt;/button&gt;&lt;div class='dropdown-menu'&gt;&lt;div class='dropdown-item'&gt;##more##&lt;/div&gt;&lt;div class='dropdown-item'&gt;##edit##&lt;/div&gt;&lt;div class='dropdown-item'&gt;##approve####disapprove##&lt;/div&gt;&lt;div class='dropdown-divider'&gt;&lt;/div&gt;&lt;div class='dropdown-item'&gt;##delete##&lt;/div&gt;&lt;/div&gt;&lt;/div&gt;&lt;/td&gt;&lt;/tr&gt;</v>
      </c>
      <c r="D8" s="37" t="str">
        <f>""</f>
        <v/>
      </c>
    </row>
    <row r="9" spans="2:4" s="37" customFormat="1" ht="20.05" customHeight="1" x14ac:dyDescent="0.4">
      <c r="B9" s="2" t="s">
        <v>11</v>
      </c>
      <c r="C9" s="39" t="str">
        <f>"&lt;/tbody&gt;&lt;/table&gt;&lt;/div&gt;"</f>
        <v>&lt;/tbody&gt;&lt;/table&gt;&lt;/div&gt;</v>
      </c>
      <c r="D9" s="37" t="str">
        <f>""</f>
        <v/>
      </c>
    </row>
    <row r="10" spans="2:4" s="37" customFormat="1" ht="20.05" customHeight="1" x14ac:dyDescent="0.4">
      <c r="B10" s="2" t="s">
        <v>12</v>
      </c>
      <c r="C10" s="39" t="s">
        <v>52</v>
      </c>
      <c r="D10" s="37" t="str">
        <f>""</f>
        <v/>
      </c>
    </row>
    <row r="11" spans="2:4" s="37" customFormat="1" ht="20.05" customHeight="1" x14ac:dyDescent="0.4">
      <c r="B11" s="2" t="str">
        <f>IF(Settings!$E$7="EN","List template (Footer)","Liste (Fußzeile)")</f>
        <v>Liste (Fußzeile)</v>
      </c>
      <c r="C11" s="39" t="str">
        <f>IF(Settings!E8="Ja / Yes",C10,C9)</f>
        <v>&lt;/tbody&gt; &lt;/table&gt; &lt;!-- Optional JavaScript --&gt; &lt;!-- jQuery first, then Popper.js, then Bootstrap JS --&gt; &lt;script src='https://code.jquery.com/jquery-3.3.1.slim.min.js' integrity='sha384-q8i/X+965DzO0rT7abK41JStQIAqVgRVzpbzo5smXKp4YfRvH+8abtTE1Pi6jizo' crossorigin='anonymous'&gt;&lt;/script&gt; &lt;script src='https://cdnjs.cloudflare.com/ajax/libs/popper.js/1.14.7/umd/popper.min.js' integrity='sha384-UO2eT0CpHqdSJQ6hJty5KVphtPhzWj9WO1clHTMGa3JDZwrnQq4sF86dIHNDz0W1' crossorigin='anonymous'&gt;&lt;/script&gt; &lt;!-- DataTables JavaScript --&gt; &lt;script type='text/javascript' src='https://cdnjs.cloudflare.com/ajax/libs/pdfmake/0.1.36/pdfmake.min.js'&gt;&lt;/script&gt; &lt;script type='text/javascript' src='https://cdnjs.cloudflare.com/ajax/libs/pdfmake/0.1.36/vfs_fonts.js'&gt;&lt;/script&gt; &lt;script type='text/javascript' src='https://cdn.datatables.net/v/bs4/jq-3.6.0/jszip-2.5.0/dt-1.13.2/b-2.3.4/b-colvis-2.3.4/b-html5-2.3.4/b-print-2.3.4/r-2.4.0/datatables.min.js'&gt;&lt;/script&gt; &lt;script&gt; $(document).ready(function () { $('#mydatatable').DataTable({ responsive: true, paging: false, autoWidth: false, info: false, dom: 'frtipB', buttons: [ { extend: 'copy', text: 'Kopieren', className: 'btn btn-secondary mx-1'}, { extend: 'excel', text: 'Excel' , className: 'btn btn-secondary mr-1'}, { extend: 'csvHtml5', text: 'CSV', fieldBoundary: '', fieldSeparator: ';', className: 'btn btn-secondary mr-1'}, { extend: 'pdf', text: 'PDF' , className: 'btn btn-secondary mr-1'}, { extend: 'print', text: 'Drucken' , className: 'btn btn-secondary mr-1'} ] }); }); &lt;/script&gt; &lt;style&gt; div.dt-buttons { float: right; } &lt;/style&gt;</v>
      </c>
      <c r="D11" s="37" t="str">
        <f>""</f>
        <v/>
      </c>
    </row>
    <row r="12" spans="2:4" s="37" customFormat="1" ht="20.05" customHeight="1" x14ac:dyDescent="0.4">
      <c r="B12" s="2" t="str">
        <f>IF(Settings!$E$7="EN","Advanced search template","Erweiterten Suche")</f>
        <v>Erweiterten Suche</v>
      </c>
      <c r="C12" s="39"/>
      <c r="D12" s="37" t="str">
        <f>""</f>
        <v/>
      </c>
    </row>
    <row r="13" spans="2:4" s="37" customFormat="1" ht="20.05" customHeight="1" x14ac:dyDescent="0.4">
      <c r="B13" s="2" t="str">
        <f>IF(Settings!$E$7="EN","RSS template","RSS-Feed")</f>
        <v>RSS-Feed</v>
      </c>
      <c r="C13" s="39"/>
      <c r="D13" s="37" t="str">
        <f>""</f>
        <v/>
      </c>
    </row>
    <row r="14" spans="2:4" s="37" customFormat="1" ht="20.05" customHeight="1" x14ac:dyDescent="0.4">
      <c r="B14" s="2" t="s">
        <v>2</v>
      </c>
      <c r="C14" s="39"/>
      <c r="D14" s="37" t="str">
        <f>""</f>
        <v/>
      </c>
    </row>
    <row r="15" spans="2:4" s="37" customFormat="1" ht="20.05" customHeight="1" x14ac:dyDescent="0.4">
      <c r="B15" s="2" t="str">
        <f>IF(Settings!$E$7="EN","CSS template","CSS-Vorlage")</f>
        <v>CSS-Vorlage</v>
      </c>
      <c r="C15" s="39" t="str">
        <f>"/* CSS for dropdown-menu in list view */ #region-main .dropdown-menu .icon.fa.fa-search-plus.fa-fw::after { content: ' "&amp;IF(Settings!$E$7="EN","View single","Einzelansicht")&amp;"'; font-family: 'Titillium Web', Segoe UI, sans-serif; } "&amp;" #region-main .dropdown-menu .icon.fa.fa-cog.fa-fw::after { content: ' "&amp;IF(Settings!$E$7="EN","Edit","Bearbeiten")&amp;"'; font-family: 'Titillium Web', Segoe UI, sans-serif; } "&amp;" #region-main .dropdown-menu .icon.fa.fa-pencil.fa-fw::after { content: ' "&amp;IF(Settings!$E$7="EN","Edit","Bearbeiten")&amp;"'; font-family: 'Titillium Web', Segoe UI, sans-serif; } "&amp;" #region-main .dropdown-menu .icon.fa.fa-trash.fa-fw::after { content: ' "&amp;IF(Settings!$E$7="EN","Delete","Löschen")&amp;"'; font-family: 'Titillium Web', Segoe UI, sans-serif; } "&amp;" #region-main .dropdown-menu .icon.fa.fa-ban.fa-fw.iconsmall::after { content: ' "&amp;IF(Settings!$E$7="EN","Do not approve","Nicht freigeben")&amp;"'; font-family: 'Titillium Web', Segoe UI, sans-serif; } "&amp;" #region-main .dropdown-menu .icon.fa.fa-thumbs-up.fa-fw.iconsmall::after { content: ' "&amp;IF(Settings!$E$7="EN","Approve","Zulassen")&amp;"'; font-family: 'Titillium Web', Segoe UI, sans-serif; } "&amp;" #region-main .dropdown-item:empty { display: none; } "&amp;" /* Headlines */ h4 { margin-top: 1em; margin-bottom: 0.3em; font-weight: 300; } "&amp;" /* responsive images */ #page-mod-data-view img.list_picture { max-width: 100%; } "&amp;" /* Button color */ .btn-outline-primary { color: "&amp;Settings!E24&amp;"!important; border-color: "&amp;Settings!E24&amp;"!important; } "&amp;" /* Header new entry */ #page-mod-data-edit .card-header { background-color: "&amp;Settings!E12&amp;" !important; } "&amp;" #page-mod-data-edit .card-header h4 { color: "&amp;Settings!E13&amp;"; } "&amp;" /* Headlines formfields */ h6 { font-size: 1.2em; font-weight: 400; margin-bottom: 0.7em; } "&amp;" /* margin after Atto editor */ .mod-data-input:has(.editor_atto_wrap) { margin-bottom: 20px; } "&amp;" /* Header color single view */ #page-mod-data-view .card-header { background-color: "&amp;Settings!E17&amp;" !important; } "&amp;" #page-mod-data-view .card-header h4 { color: "&amp;Settings!E18&amp;"; } "&amp;" /* Edit Icons color and bigger size */ .card-header .icon { color: "&amp;Settings!E19&amp;"; font-size: 20px; width: 20px; height: 20px; } "&amp;" /* Style of table header in list view */ th { background-color: "&amp;Settings!E22&amp;"; color: "&amp;Settings!E23&amp;"; }"</f>
        <v>/* CSS for dropdown-menu in list view */ #region-main .dropdown-menu .icon.fa.fa-search-plus.fa-fw::after { content: ' Einzelansicht'; font-family: 'Titillium Web', Segoe UI, sans-serif; }  #region-main .dropdown-menu .icon.fa.fa-cog.fa-fw::after { content: ' Bearbeiten'; font-family: 'Titillium Web', Segoe UI, sans-serif; }  #region-main .dropdown-menu .icon.fa.fa-pencil.fa-fw::after { content: ' Bearbeiten'; font-family: 'Titillium Web', Segoe UI, sans-serif; }  #region-main .dropdown-menu .icon.fa.fa-trash.fa-fw::after { content: ' Löschen'; font-family: 'Titillium Web', Segoe UI, sans-serif; }  #region-main .dropdown-menu .icon.fa.fa-ban.fa-fw.iconsmall::after { content: ' Nicht freigeben'; font-family: 'Titillium Web', Segoe UI, sans-serif; }  #region-main .dropdown-menu .icon.fa.fa-thumbs-up.fa-fw.iconsmall::after { content: ' Zulassen'; font-family: 'Titillium Web', Segoe UI, sans-serif; }  #region-main .dropdown-item:empty { display: none; }  /* Headlines */ h4 { margin-top: 1em; margin-bottom: 0.3em; font-weight: 300; }  /* responsive images */ #page-mod-data-view img.list_picture { max-width: 100%; }  /* Button color */ .btn-outline-primary { color: #008196!important; border-color: #008196!important; }  /* Header new entry */ #page-mod-data-edit .card-header { background-color: #008196 !important; }  #page-mod-data-edit .card-header h4 { color: #ffffff; }  /* Headlines formfields */ h6 { font-size: 1.2em; font-weight: 400; margin-bottom: 0.7em; }  /* margin after Atto editor */ .mod-data-input:has(.editor_atto_wrap) { margin-bottom: 20px; }  /* Header color single view */ #page-mod-data-view .card-header { background-color: #008196 !important; }  #page-mod-data-view .card-header h4 { color: #ffffff; }  /* Edit Icons color and bigger size */ .card-header .icon { color: #ffffff; font-size: 20px; width: 20px; height: 20px; }  /* Style of table header in list view */ th { background-color: #008196; color: #ffffff; }</v>
      </c>
      <c r="D15" s="37" t="str">
        <f>""</f>
        <v/>
      </c>
    </row>
    <row r="16" spans="2:4" s="37" customFormat="1" ht="20.05" hidden="1" customHeight="1" x14ac:dyDescent="0.4">
      <c r="B16" s="2" t="str">
        <f>IF(Settings!$E$7="EN","Javascript template","JavaScript für Vorlagen")</f>
        <v>JavaScript für Vorlagen</v>
      </c>
      <c r="C16" s="39"/>
      <c r="D16" s="37" t="str">
        <f>""</f>
        <v/>
      </c>
    </row>
    <row r="17" spans="2:4" ht="20.05" customHeight="1" x14ac:dyDescent="0.4">
      <c r="D17" s="37" t="str">
        <f>""</f>
        <v/>
      </c>
    </row>
    <row r="18" spans="2:4" ht="20.05" customHeight="1" x14ac:dyDescent="0.4">
      <c r="B18" s="2" t="str">
        <f>IF(Settings!$E$7="EN","DataTables Check","DataTables Prüfung")</f>
        <v>DataTables Prüfung</v>
      </c>
      <c r="C18" s="38" t="str">
        <f>IF(Settings!E8="Ja / Yes",IF(SUM(Tabelle1[Datatable-Priorität])=(COUNTA(Tabelle1[Datatable-Priorität]))*(COUNTA(Tabelle1[Datatable-Priorität])+1)/2,"Alle Prioritäten korrekt angegeben!","Prioritäten nicht korrekt angegeben!"),"DataTables wird nicht verwendet!")</f>
        <v>Alle Prioritäten korrekt angegeben!</v>
      </c>
      <c r="D18" s="37" t="str">
        <f>""</f>
        <v/>
      </c>
    </row>
  </sheetData>
  <conditionalFormatting sqref="C18">
    <cfRule type="cellIs" dxfId="1" priority="1" operator="equal">
      <formula>"Alle Prioritäten korrekt angegeben!"</formula>
    </cfRule>
    <cfRule type="cellIs" dxfId="0" priority="2" operator="equal">
      <formula>"Prioritäten nicht korrekt angegeben!"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Settings</vt:lpstr>
      <vt:lpstr>Fields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Gomes</dc:creator>
  <cp:lastModifiedBy>Marius Gomes</cp:lastModifiedBy>
  <dcterms:created xsi:type="dcterms:W3CDTF">2023-02-17T01:31:30Z</dcterms:created>
  <dcterms:modified xsi:type="dcterms:W3CDTF">2023-02-20T16:46:11Z</dcterms:modified>
</cp:coreProperties>
</file>